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ostac\Downloads\"/>
    </mc:Choice>
  </mc:AlternateContent>
  <xr:revisionPtr revIDLastSave="0" documentId="8_{BE4B9B33-0CB9-4F93-96AB-60DFD1832265}" xr6:coauthVersionLast="47" xr6:coauthVersionMax="47" xr10:uidLastSave="{00000000-0000-0000-0000-000000000000}"/>
  <workbookProtection workbookAlgorithmName="SHA-512" workbookHashValue="+fs1odZhoz8sJPBYrJ958f3rTZDJm7EJPiW6fh/RFgON8j7ozPtnp9UBxG7/cog7UQOLtZYQ+ivUthEGT7uqgA==" workbookSaltValue="wAAwtefoimO5+u/NFmPZZw==" workbookSpinCount="100000" lockStructure="1"/>
  <bookViews>
    <workbookView xWindow="0" yWindow="0" windowWidth="19200" windowHeight="8060" tabRatio="764" xr2:uid="{00000000-000D-0000-FFFF-FFFF00000000}"/>
  </bookViews>
  <sheets>
    <sheet name="INFO" sheetId="44" r:id="rId1"/>
    <sheet name="PCG-PTG" sheetId="43" r:id="rId2"/>
    <sheet name="Resumen" sheetId="129" r:id="rId3"/>
    <sheet name="2000" sheetId="96" r:id="rId4"/>
    <sheet name="2001" sheetId="97" r:id="rId5"/>
    <sheet name="2002" sheetId="98" r:id="rId6"/>
    <sheet name="2003" sheetId="99" r:id="rId7"/>
    <sheet name="2004" sheetId="100" r:id="rId8"/>
    <sheet name="2005" sheetId="101" r:id="rId9"/>
    <sheet name="2006" sheetId="102" r:id="rId10"/>
    <sheet name="2007" sheetId="103" r:id="rId11"/>
    <sheet name="2008" sheetId="104" r:id="rId12"/>
    <sheet name="2009" sheetId="105" r:id="rId13"/>
    <sheet name="2010" sheetId="106" r:id="rId14"/>
    <sheet name="2011" sheetId="107" r:id="rId15"/>
    <sheet name="2012" sheetId="108" r:id="rId16"/>
    <sheet name="2013" sheetId="109" r:id="rId17"/>
    <sheet name="2014" sheetId="110" r:id="rId18"/>
    <sheet name="2015" sheetId="111" r:id="rId19"/>
    <sheet name="2016" sheetId="112" r:id="rId20"/>
    <sheet name="2017" sheetId="113" r:id="rId21"/>
    <sheet name="2018" sheetId="114" r:id="rId22"/>
    <sheet name="2019" sheetId="132" r:id="rId23"/>
    <sheet name="CO2eq" sheetId="117" r:id="rId24"/>
    <sheet name="CO2" sheetId="118" r:id="rId25"/>
    <sheet name="CH4" sheetId="119" r:id="rId26"/>
    <sheet name="N2O" sheetId="120" r:id="rId27"/>
    <sheet name="HFC" sheetId="121" r:id="rId28"/>
    <sheet name="PFC" sheetId="122" r:id="rId29"/>
    <sheet name="SF6" sheetId="123" r:id="rId30"/>
    <sheet name="NF3" sheetId="124" r:id="rId31"/>
    <sheet name="NOx" sheetId="125" r:id="rId32"/>
    <sheet name="CO" sheetId="126" r:id="rId33"/>
    <sheet name="SO2" sheetId="128" r:id="rId34"/>
    <sheet name="COVDM" sheetId="127" r:id="rId35"/>
  </sheets>
  <externalReferences>
    <externalReference r:id="rId36"/>
  </externalReferences>
  <definedNames>
    <definedName name="Chequeo">[1]LISTA!$A$2:$A$3</definedName>
    <definedName name="Estatus">[1]LISTA!#REF!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6" i="107" l="1"/>
  <c r="V209" i="119" l="1"/>
  <c r="U209" i="119"/>
  <c r="T209" i="119"/>
  <c r="S209" i="119"/>
  <c r="R209" i="119"/>
  <c r="Q209" i="119"/>
  <c r="P209" i="119"/>
  <c r="O209" i="119"/>
  <c r="N209" i="119"/>
  <c r="W209" i="119"/>
  <c r="M209" i="119"/>
  <c r="L209" i="119"/>
  <c r="K209" i="119"/>
  <c r="J209" i="119"/>
  <c r="I209" i="119"/>
  <c r="H209" i="119"/>
  <c r="G209" i="119"/>
  <c r="F209" i="119"/>
  <c r="E209" i="119"/>
  <c r="D209" i="119"/>
  <c r="C209" i="119"/>
  <c r="D117" i="111" l="1"/>
  <c r="E141" i="107"/>
  <c r="E145" i="107"/>
  <c r="C160" i="97"/>
  <c r="C158" i="97" s="1"/>
  <c r="C168" i="97"/>
  <c r="C166" i="97" s="1"/>
  <c r="C176" i="97"/>
  <c r="C174" i="97" s="1"/>
  <c r="C184" i="97"/>
  <c r="C182" i="97" s="1"/>
  <c r="C192" i="97"/>
  <c r="C190" i="97" s="1"/>
  <c r="C200" i="97"/>
  <c r="C198" i="97" s="1"/>
  <c r="C209" i="97"/>
  <c r="C160" i="96"/>
  <c r="C158" i="96" s="1"/>
  <c r="C168" i="96"/>
  <c r="C166" i="96" s="1"/>
  <c r="C176" i="96"/>
  <c r="C174" i="96" s="1"/>
  <c r="C184" i="96"/>
  <c r="C182" i="96" s="1"/>
  <c r="C192" i="96"/>
  <c r="C190" i="96" s="1"/>
  <c r="C200" i="96"/>
  <c r="C198" i="96" s="1"/>
  <c r="C209" i="96"/>
  <c r="C160" i="105"/>
  <c r="C158" i="105" s="1"/>
  <c r="C168" i="105"/>
  <c r="C166" i="105" s="1"/>
  <c r="C176" i="105"/>
  <c r="C174" i="105" s="1"/>
  <c r="C184" i="105"/>
  <c r="C182" i="105" s="1"/>
  <c r="C192" i="105"/>
  <c r="C190" i="105" s="1"/>
  <c r="C200" i="105"/>
  <c r="C198" i="105" s="1"/>
  <c r="C209" i="105"/>
  <c r="C160" i="104"/>
  <c r="C158" i="104" s="1"/>
  <c r="C168" i="104"/>
  <c r="C166" i="104" s="1"/>
  <c r="C176" i="104"/>
  <c r="C174" i="104" s="1"/>
  <c r="C184" i="104"/>
  <c r="C182" i="104" s="1"/>
  <c r="C192" i="104"/>
  <c r="C190" i="104" s="1"/>
  <c r="C200" i="104"/>
  <c r="C198" i="104" s="1"/>
  <c r="C209" i="104"/>
  <c r="C160" i="103"/>
  <c r="C158" i="103" s="1"/>
  <c r="C168" i="103"/>
  <c r="C166" i="103" s="1"/>
  <c r="C176" i="103"/>
  <c r="C174" i="103" s="1"/>
  <c r="C184" i="103"/>
  <c r="C182" i="103" s="1"/>
  <c r="C192" i="103"/>
  <c r="C190" i="103" s="1"/>
  <c r="C200" i="103"/>
  <c r="C198" i="103" s="1"/>
  <c r="C209" i="103"/>
  <c r="C160" i="102"/>
  <c r="C158" i="102" s="1"/>
  <c r="C168" i="102"/>
  <c r="C166" i="102" s="1"/>
  <c r="C176" i="102"/>
  <c r="C174" i="102" s="1"/>
  <c r="C184" i="102"/>
  <c r="C182" i="102" s="1"/>
  <c r="C192" i="102"/>
  <c r="C190" i="102" s="1"/>
  <c r="C200" i="102"/>
  <c r="C198" i="102" s="1"/>
  <c r="C209" i="102"/>
  <c r="C160" i="101"/>
  <c r="C158" i="101" s="1"/>
  <c r="C168" i="101"/>
  <c r="C166" i="101" s="1"/>
  <c r="C176" i="101"/>
  <c r="C174" i="101" s="1"/>
  <c r="C184" i="101"/>
  <c r="C182" i="101" s="1"/>
  <c r="C192" i="101"/>
  <c r="C190" i="101" s="1"/>
  <c r="C200" i="101"/>
  <c r="C198" i="101" s="1"/>
  <c r="C209" i="101"/>
  <c r="C160" i="100"/>
  <c r="C158" i="100" s="1"/>
  <c r="C168" i="100"/>
  <c r="C166" i="100" s="1"/>
  <c r="C176" i="100"/>
  <c r="C174" i="100" s="1"/>
  <c r="C184" i="100"/>
  <c r="C182" i="100" s="1"/>
  <c r="C192" i="100"/>
  <c r="C190" i="100" s="1"/>
  <c r="C200" i="100"/>
  <c r="C198" i="100" s="1"/>
  <c r="C209" i="100"/>
  <c r="C160" i="99"/>
  <c r="C158" i="99" s="1"/>
  <c r="C168" i="99"/>
  <c r="C166" i="99" s="1"/>
  <c r="C176" i="99"/>
  <c r="C174" i="99" s="1"/>
  <c r="C184" i="99"/>
  <c r="C182" i="99" s="1"/>
  <c r="C192" i="99"/>
  <c r="C190" i="99" s="1"/>
  <c r="C200" i="99"/>
  <c r="C198" i="99" s="1"/>
  <c r="C209" i="99"/>
  <c r="C160" i="98"/>
  <c r="C158" i="98" s="1"/>
  <c r="C168" i="98"/>
  <c r="C166" i="98" s="1"/>
  <c r="C176" i="98"/>
  <c r="C174" i="98" s="1"/>
  <c r="C184" i="98"/>
  <c r="C182" i="98" s="1"/>
  <c r="C192" i="98"/>
  <c r="C190" i="98" s="1"/>
  <c r="C200" i="98"/>
  <c r="C198" i="98" s="1"/>
  <c r="C209" i="98"/>
  <c r="O209" i="98" l="1"/>
  <c r="E209" i="117" s="1"/>
  <c r="O209" i="99"/>
  <c r="F209" i="117" s="1"/>
  <c r="O209" i="100"/>
  <c r="G209" i="117" s="1"/>
  <c r="O209" i="101"/>
  <c r="H209" i="117" s="1"/>
  <c r="O209" i="102"/>
  <c r="I209" i="117" s="1"/>
  <c r="O209" i="103"/>
  <c r="J209" i="117" s="1"/>
  <c r="O209" i="104"/>
  <c r="K209" i="117" s="1"/>
  <c r="O209" i="105"/>
  <c r="L209" i="117" s="1"/>
  <c r="O209" i="96"/>
  <c r="C209" i="117" s="1"/>
  <c r="O209" i="97"/>
  <c r="D209" i="117" s="1"/>
  <c r="D112" i="99"/>
  <c r="C157" i="96"/>
  <c r="C157" i="102"/>
  <c r="D112" i="100"/>
  <c r="D117" i="100"/>
  <c r="E117" i="98"/>
  <c r="D117" i="99"/>
  <c r="D102" i="102"/>
  <c r="D117" i="102"/>
  <c r="D117" i="98"/>
  <c r="D112" i="102"/>
  <c r="D112" i="98"/>
  <c r="D102" i="98"/>
  <c r="C157" i="97"/>
  <c r="C157" i="101"/>
  <c r="C157" i="98"/>
  <c r="C157" i="99"/>
  <c r="C157" i="104"/>
  <c r="C157" i="100"/>
  <c r="C157" i="105"/>
  <c r="C157" i="103"/>
  <c r="F89" i="132"/>
  <c r="F89" i="114"/>
  <c r="F89" i="112"/>
  <c r="F89" i="110"/>
  <c r="F89" i="109"/>
  <c r="F89" i="108"/>
  <c r="F89" i="113"/>
  <c r="F89" i="111"/>
  <c r="D111" i="102" l="1"/>
  <c r="D111" i="100"/>
  <c r="D111" i="98"/>
  <c r="D111" i="99"/>
  <c r="Y305" i="119"/>
  <c r="X305" i="120"/>
  <c r="X308" i="121"/>
  <c r="X307" i="121"/>
  <c r="X306" i="121"/>
  <c r="X304" i="121"/>
  <c r="X308" i="122"/>
  <c r="X307" i="122"/>
  <c r="X306" i="122"/>
  <c r="X305" i="122"/>
  <c r="X304" i="122"/>
  <c r="X308" i="123"/>
  <c r="X307" i="123"/>
  <c r="X306" i="123"/>
  <c r="X305" i="123"/>
  <c r="X304" i="123"/>
  <c r="X308" i="124"/>
  <c r="X307" i="124"/>
  <c r="X306" i="124"/>
  <c r="X305" i="124"/>
  <c r="X304" i="124"/>
  <c r="X308" i="125"/>
  <c r="X305" i="125"/>
  <c r="X304" i="125"/>
  <c r="X308" i="126"/>
  <c r="X305" i="126"/>
  <c r="X304" i="126"/>
  <c r="X308" i="128"/>
  <c r="X307" i="128"/>
  <c r="X306" i="128"/>
  <c r="X305" i="128"/>
  <c r="X304" i="128"/>
  <c r="X308" i="127"/>
  <c r="X307" i="127"/>
  <c r="X306" i="127"/>
  <c r="X305" i="127"/>
  <c r="X304" i="127"/>
  <c r="Y298" i="119"/>
  <c r="Y297" i="119"/>
  <c r="Y296" i="119"/>
  <c r="Y295" i="119"/>
  <c r="Y294" i="119"/>
  <c r="Y289" i="119"/>
  <c r="Y288" i="119"/>
  <c r="Y280" i="119"/>
  <c r="Y271" i="119"/>
  <c r="Y270" i="119"/>
  <c r="Y269" i="119"/>
  <c r="Y266" i="119"/>
  <c r="Y259" i="119"/>
  <c r="Y258" i="119"/>
  <c r="Y254" i="119"/>
  <c r="Y252" i="119"/>
  <c r="X298" i="120"/>
  <c r="X296" i="120"/>
  <c r="X295" i="120"/>
  <c r="X294" i="120"/>
  <c r="X289" i="120"/>
  <c r="X288" i="120"/>
  <c r="X283" i="120"/>
  <c r="X280" i="120"/>
  <c r="X271" i="120"/>
  <c r="X270" i="120"/>
  <c r="X269" i="120"/>
  <c r="X265" i="120"/>
  <c r="X263" i="120"/>
  <c r="X259" i="120"/>
  <c r="X258" i="120"/>
  <c r="X254" i="120"/>
  <c r="X252" i="120"/>
  <c r="X298" i="121"/>
  <c r="X297" i="121"/>
  <c r="X296" i="121"/>
  <c r="X295" i="121"/>
  <c r="X294" i="121"/>
  <c r="X293" i="121"/>
  <c r="X292" i="121"/>
  <c r="X291" i="121"/>
  <c r="X290" i="121"/>
  <c r="X289" i="121"/>
  <c r="X288" i="121"/>
  <c r="X287" i="121"/>
  <c r="X286" i="121"/>
  <c r="X285" i="121"/>
  <c r="X284" i="121"/>
  <c r="X283" i="121"/>
  <c r="X282" i="121"/>
  <c r="X281" i="121"/>
  <c r="X280" i="121"/>
  <c r="X279" i="121"/>
  <c r="X278" i="121"/>
  <c r="X277" i="121"/>
  <c r="X276" i="121"/>
  <c r="X275" i="121"/>
  <c r="X274" i="121"/>
  <c r="X273" i="121"/>
  <c r="X272" i="121"/>
  <c r="X271" i="121"/>
  <c r="X270" i="121"/>
  <c r="X269" i="121"/>
  <c r="X268" i="121"/>
  <c r="X267" i="121"/>
  <c r="X266" i="121"/>
  <c r="X265" i="121"/>
  <c r="X264" i="121"/>
  <c r="X263" i="121"/>
  <c r="X262" i="121"/>
  <c r="X257" i="121"/>
  <c r="X254" i="121"/>
  <c r="X252" i="121"/>
  <c r="X251" i="121"/>
  <c r="X250" i="121"/>
  <c r="X249" i="121"/>
  <c r="X248" i="121"/>
  <c r="X247" i="121"/>
  <c r="X246" i="121"/>
  <c r="X245" i="121"/>
  <c r="X244" i="121"/>
  <c r="X243" i="121"/>
  <c r="X242" i="121"/>
  <c r="X298" i="122"/>
  <c r="X297" i="122"/>
  <c r="X296" i="122"/>
  <c r="X295" i="122"/>
  <c r="X294" i="122"/>
  <c r="X293" i="122"/>
  <c r="X292" i="122"/>
  <c r="X291" i="122"/>
  <c r="X290" i="122"/>
  <c r="X289" i="122"/>
  <c r="X288" i="122"/>
  <c r="X287" i="122"/>
  <c r="X286" i="122"/>
  <c r="X285" i="122"/>
  <c r="X284" i="122"/>
  <c r="X283" i="122"/>
  <c r="X282" i="122"/>
  <c r="X281" i="122"/>
  <c r="X280" i="122"/>
  <c r="X279" i="122"/>
  <c r="X278" i="122"/>
  <c r="X277" i="122"/>
  <c r="X276" i="122"/>
  <c r="X275" i="122"/>
  <c r="X274" i="122"/>
  <c r="X273" i="122"/>
  <c r="X272" i="122"/>
  <c r="X271" i="122"/>
  <c r="X270" i="122"/>
  <c r="X269" i="122"/>
  <c r="X268" i="122"/>
  <c r="X267" i="122"/>
  <c r="X266" i="122"/>
  <c r="X265" i="122"/>
  <c r="X264" i="122"/>
  <c r="X263" i="122"/>
  <c r="X262" i="122"/>
  <c r="X257" i="122"/>
  <c r="X254" i="122"/>
  <c r="X252" i="122"/>
  <c r="X251" i="122"/>
  <c r="X250" i="122"/>
  <c r="X249" i="122"/>
  <c r="X248" i="122"/>
  <c r="X247" i="122"/>
  <c r="X246" i="122"/>
  <c r="X245" i="122"/>
  <c r="X244" i="122"/>
  <c r="X243" i="122"/>
  <c r="X242" i="122"/>
  <c r="X298" i="123"/>
  <c r="X297" i="123"/>
  <c r="X296" i="123"/>
  <c r="X295" i="123"/>
  <c r="X294" i="123"/>
  <c r="X293" i="123"/>
  <c r="X292" i="123"/>
  <c r="X291" i="123"/>
  <c r="X290" i="123"/>
  <c r="X289" i="123"/>
  <c r="X288" i="123"/>
  <c r="X287" i="123"/>
  <c r="X286" i="123"/>
  <c r="X285" i="123"/>
  <c r="X284" i="123"/>
  <c r="X283" i="123"/>
  <c r="X282" i="123"/>
  <c r="X281" i="123"/>
  <c r="X280" i="123"/>
  <c r="X279" i="123"/>
  <c r="X278" i="123"/>
  <c r="X277" i="123"/>
  <c r="X276" i="123"/>
  <c r="X275" i="123"/>
  <c r="X274" i="123"/>
  <c r="X273" i="123"/>
  <c r="X272" i="123"/>
  <c r="X271" i="123"/>
  <c r="X270" i="123"/>
  <c r="X269" i="123"/>
  <c r="X268" i="123"/>
  <c r="X267" i="123"/>
  <c r="X266" i="123"/>
  <c r="X265" i="123"/>
  <c r="X264" i="123"/>
  <c r="X263" i="123"/>
  <c r="X262" i="123"/>
  <c r="X257" i="123"/>
  <c r="X254" i="123"/>
  <c r="X252" i="123"/>
  <c r="X251" i="123"/>
  <c r="X250" i="123"/>
  <c r="X249" i="123"/>
  <c r="X248" i="123"/>
  <c r="X247" i="123"/>
  <c r="X246" i="123"/>
  <c r="X245" i="123"/>
  <c r="X244" i="123"/>
  <c r="X243" i="123"/>
  <c r="X242" i="123"/>
  <c r="X298" i="124"/>
  <c r="X297" i="124"/>
  <c r="X296" i="124"/>
  <c r="X295" i="124"/>
  <c r="X294" i="124"/>
  <c r="X293" i="124"/>
  <c r="X292" i="124"/>
  <c r="X291" i="124"/>
  <c r="X290" i="124"/>
  <c r="X289" i="124"/>
  <c r="X288" i="124"/>
  <c r="X287" i="124"/>
  <c r="X286" i="124"/>
  <c r="X285" i="124"/>
  <c r="X284" i="124"/>
  <c r="X283" i="124"/>
  <c r="X282" i="124"/>
  <c r="X281" i="124"/>
  <c r="X280" i="124"/>
  <c r="X279" i="124"/>
  <c r="X278" i="124"/>
  <c r="X277" i="124"/>
  <c r="X276" i="124"/>
  <c r="X275" i="124"/>
  <c r="X274" i="124"/>
  <c r="X273" i="124"/>
  <c r="X272" i="124"/>
  <c r="X271" i="124"/>
  <c r="X270" i="124"/>
  <c r="X269" i="124"/>
  <c r="X268" i="124"/>
  <c r="X267" i="124"/>
  <c r="X266" i="124"/>
  <c r="X265" i="124"/>
  <c r="X264" i="124"/>
  <c r="X263" i="124"/>
  <c r="X262" i="124"/>
  <c r="X257" i="124"/>
  <c r="X254" i="124"/>
  <c r="X252" i="124"/>
  <c r="X251" i="124"/>
  <c r="X250" i="124"/>
  <c r="X249" i="124"/>
  <c r="X248" i="124"/>
  <c r="X247" i="124"/>
  <c r="X246" i="124"/>
  <c r="X245" i="124"/>
  <c r="X244" i="124"/>
  <c r="X243" i="124"/>
  <c r="X242" i="124"/>
  <c r="X298" i="125"/>
  <c r="X297" i="125"/>
  <c r="X296" i="125"/>
  <c r="X295" i="125"/>
  <c r="X294" i="125"/>
  <c r="X289" i="125"/>
  <c r="X288" i="125"/>
  <c r="X280" i="125"/>
  <c r="X271" i="125"/>
  <c r="X270" i="125"/>
  <c r="X269" i="125"/>
  <c r="X266" i="125"/>
  <c r="X265" i="125"/>
  <c r="X264" i="125"/>
  <c r="X263" i="125"/>
  <c r="X259" i="125"/>
  <c r="X258" i="125"/>
  <c r="X252" i="125"/>
  <c r="X298" i="126"/>
  <c r="X297" i="126"/>
  <c r="X296" i="126"/>
  <c r="X295" i="126"/>
  <c r="X294" i="126"/>
  <c r="X289" i="126"/>
  <c r="X288" i="126"/>
  <c r="X280" i="126"/>
  <c r="X271" i="126"/>
  <c r="X270" i="126"/>
  <c r="X269" i="126"/>
  <c r="X266" i="126"/>
  <c r="X265" i="126"/>
  <c r="X264" i="126"/>
  <c r="X263" i="126"/>
  <c r="X259" i="126"/>
  <c r="X258" i="126"/>
  <c r="X252" i="126"/>
  <c r="X298" i="128"/>
  <c r="X297" i="128"/>
  <c r="X296" i="128"/>
  <c r="X295" i="128"/>
  <c r="X294" i="128"/>
  <c r="X289" i="128"/>
  <c r="X288" i="128"/>
  <c r="X286" i="128"/>
  <c r="X284" i="128"/>
  <c r="X283" i="128"/>
  <c r="X281" i="128"/>
  <c r="X280" i="128"/>
  <c r="X279" i="128"/>
  <c r="X278" i="128"/>
  <c r="X277" i="128"/>
  <c r="X276" i="128"/>
  <c r="X275" i="128"/>
  <c r="X274" i="128"/>
  <c r="X273" i="128"/>
  <c r="X272" i="128"/>
  <c r="X271" i="128"/>
  <c r="X270" i="128"/>
  <c r="X269" i="128"/>
  <c r="X268" i="128"/>
  <c r="X267" i="128"/>
  <c r="X266" i="128"/>
  <c r="X265" i="128"/>
  <c r="X264" i="128"/>
  <c r="X263" i="128"/>
  <c r="X262" i="128"/>
  <c r="X259" i="128"/>
  <c r="X258" i="128"/>
  <c r="X252" i="128"/>
  <c r="X298" i="127"/>
  <c r="X297" i="127"/>
  <c r="X296" i="127"/>
  <c r="X295" i="127"/>
  <c r="X294" i="127"/>
  <c r="X289" i="127"/>
  <c r="X288" i="127"/>
  <c r="X280" i="127"/>
  <c r="X271" i="127"/>
  <c r="X270" i="127"/>
  <c r="X269" i="127"/>
  <c r="X263" i="127"/>
  <c r="X259" i="127"/>
  <c r="X258" i="127"/>
  <c r="X252" i="127"/>
  <c r="X297" i="118"/>
  <c r="X289" i="118"/>
  <c r="X288" i="118"/>
  <c r="X286" i="118"/>
  <c r="X284" i="118"/>
  <c r="X268" i="118"/>
  <c r="X267" i="118"/>
  <c r="X266" i="118"/>
  <c r="X265" i="118"/>
  <c r="X264" i="118"/>
  <c r="X263" i="118"/>
  <c r="X259" i="118"/>
  <c r="X258" i="118"/>
  <c r="Y236" i="119"/>
  <c r="Y235" i="119"/>
  <c r="Y234" i="119"/>
  <c r="Y233" i="119"/>
  <c r="Y232" i="119"/>
  <c r="Y231" i="119"/>
  <c r="Y230" i="119"/>
  <c r="Y225" i="119"/>
  <c r="Y224" i="119"/>
  <c r="Y206" i="119"/>
  <c r="Y155" i="119"/>
  <c r="Y154" i="119"/>
  <c r="Y153" i="119"/>
  <c r="Y152" i="119"/>
  <c r="Y151" i="119"/>
  <c r="Y143" i="119"/>
  <c r="Y142" i="119"/>
  <c r="Y141" i="119"/>
  <c r="Y140" i="119"/>
  <c r="Y139" i="119"/>
  <c r="Y138" i="119"/>
  <c r="Y137" i="119"/>
  <c r="Y136" i="119"/>
  <c r="Y135" i="119"/>
  <c r="Y134" i="119"/>
  <c r="Y133" i="119"/>
  <c r="Y132" i="119"/>
  <c r="Y126" i="119"/>
  <c r="Y92" i="119"/>
  <c r="Y91" i="119"/>
  <c r="Y90" i="119"/>
  <c r="Y88" i="119"/>
  <c r="Y87" i="119"/>
  <c r="Y86" i="119"/>
  <c r="Y85" i="119"/>
  <c r="Y84" i="119"/>
  <c r="Y83" i="119"/>
  <c r="Y82" i="119"/>
  <c r="Y81" i="119"/>
  <c r="Y80" i="119"/>
  <c r="Y79" i="119"/>
  <c r="Y78" i="119"/>
  <c r="Y77" i="119"/>
  <c r="Y76" i="119"/>
  <c r="Y70" i="119"/>
  <c r="Y69" i="119"/>
  <c r="Y68" i="119"/>
  <c r="Y67" i="119"/>
  <c r="Y62" i="119"/>
  <c r="Y60" i="119"/>
  <c r="Y59" i="119"/>
  <c r="Y57" i="119"/>
  <c r="Y56" i="119"/>
  <c r="Y55" i="119"/>
  <c r="Y52" i="119"/>
  <c r="Y51" i="119"/>
  <c r="Y50" i="119"/>
  <c r="Y49" i="119"/>
  <c r="Y48" i="119"/>
  <c r="Y47" i="119"/>
  <c r="Y45" i="119"/>
  <c r="Y44" i="119"/>
  <c r="Y43" i="119"/>
  <c r="Y42" i="119"/>
  <c r="X236" i="120"/>
  <c r="X234" i="120"/>
  <c r="X233" i="120"/>
  <c r="X232" i="120"/>
  <c r="X231" i="120"/>
  <c r="X230" i="120"/>
  <c r="X225" i="120"/>
  <c r="X224" i="120"/>
  <c r="X212" i="120"/>
  <c r="X211" i="120"/>
  <c r="X210" i="120"/>
  <c r="X209" i="120"/>
  <c r="X206" i="120"/>
  <c r="X155" i="120"/>
  <c r="X154" i="120"/>
  <c r="X153" i="120"/>
  <c r="X152" i="120"/>
  <c r="X151" i="120"/>
  <c r="X131" i="120"/>
  <c r="X130" i="120"/>
  <c r="X129" i="120"/>
  <c r="X128" i="120"/>
  <c r="X127" i="120"/>
  <c r="X110" i="120"/>
  <c r="X109" i="120"/>
  <c r="X108" i="120"/>
  <c r="X107" i="120"/>
  <c r="X106" i="120"/>
  <c r="X105" i="120"/>
  <c r="X104" i="120"/>
  <c r="X103" i="120"/>
  <c r="X102" i="120"/>
  <c r="X101" i="120"/>
  <c r="X100" i="120"/>
  <c r="X99" i="120"/>
  <c r="X98" i="120"/>
  <c r="X97" i="120"/>
  <c r="X96" i="120"/>
  <c r="X91" i="120"/>
  <c r="X90" i="120"/>
  <c r="X88" i="120"/>
  <c r="X87" i="120"/>
  <c r="X86" i="120"/>
  <c r="X85" i="120"/>
  <c r="X84" i="120"/>
  <c r="X83" i="120"/>
  <c r="X82" i="120"/>
  <c r="X81" i="120"/>
  <c r="X80" i="120"/>
  <c r="X79" i="120"/>
  <c r="X78" i="120"/>
  <c r="X77" i="120"/>
  <c r="X76" i="120"/>
  <c r="X70" i="120"/>
  <c r="X69" i="120"/>
  <c r="X68" i="120"/>
  <c r="X67" i="120"/>
  <c r="X66" i="120"/>
  <c r="X65" i="120"/>
  <c r="X62" i="120"/>
  <c r="X61" i="120"/>
  <c r="X60" i="120"/>
  <c r="X59" i="120"/>
  <c r="X58" i="120"/>
  <c r="X52" i="120"/>
  <c r="X51" i="120"/>
  <c r="X50" i="120"/>
  <c r="X49" i="120"/>
  <c r="X48" i="120"/>
  <c r="X47" i="120"/>
  <c r="X45" i="120"/>
  <c r="X44" i="120"/>
  <c r="X43" i="120"/>
  <c r="X42" i="120"/>
  <c r="X39" i="120"/>
  <c r="X236" i="121"/>
  <c r="X235" i="121"/>
  <c r="X234" i="121"/>
  <c r="X233" i="121"/>
  <c r="X232" i="121"/>
  <c r="X231" i="121"/>
  <c r="X230" i="121"/>
  <c r="X229" i="121"/>
  <c r="X228" i="121"/>
  <c r="X227" i="121"/>
  <c r="X226" i="121"/>
  <c r="X225" i="121"/>
  <c r="X224" i="121"/>
  <c r="X223" i="121"/>
  <c r="X222" i="121"/>
  <c r="X221" i="121"/>
  <c r="X220" i="121"/>
  <c r="X219" i="121"/>
  <c r="X218" i="121"/>
  <c r="X217" i="121"/>
  <c r="X216" i="121"/>
  <c r="X215" i="121"/>
  <c r="X214" i="121"/>
  <c r="X213" i="121"/>
  <c r="X212" i="121"/>
  <c r="X211" i="121"/>
  <c r="X210" i="121"/>
  <c r="X209" i="121"/>
  <c r="X208" i="121"/>
  <c r="X207" i="121"/>
  <c r="X206" i="121"/>
  <c r="X205" i="121"/>
  <c r="X204" i="121"/>
  <c r="X203" i="121"/>
  <c r="X202" i="121"/>
  <c r="X201" i="121"/>
  <c r="X200" i="121"/>
  <c r="X199" i="121"/>
  <c r="X198" i="121"/>
  <c r="X197" i="121"/>
  <c r="X196" i="121"/>
  <c r="X195" i="121"/>
  <c r="X194" i="121"/>
  <c r="X193" i="121"/>
  <c r="X192" i="121"/>
  <c r="X191" i="121"/>
  <c r="X190" i="121"/>
  <c r="X189" i="121"/>
  <c r="X188" i="121"/>
  <c r="X187" i="121"/>
  <c r="X186" i="121"/>
  <c r="X185" i="121"/>
  <c r="X184" i="121"/>
  <c r="X183" i="121"/>
  <c r="X182" i="121"/>
  <c r="X181" i="121"/>
  <c r="X180" i="121"/>
  <c r="X179" i="121"/>
  <c r="X178" i="121"/>
  <c r="X177" i="121"/>
  <c r="X176" i="121"/>
  <c r="X175" i="121"/>
  <c r="X174" i="121"/>
  <c r="X173" i="121"/>
  <c r="X172" i="121"/>
  <c r="X171" i="121"/>
  <c r="X170" i="121"/>
  <c r="X169" i="121"/>
  <c r="X168" i="121"/>
  <c r="X167" i="121"/>
  <c r="X166" i="121"/>
  <c r="X165" i="121"/>
  <c r="X164" i="121"/>
  <c r="X163" i="121"/>
  <c r="X162" i="121"/>
  <c r="X161" i="121"/>
  <c r="X160" i="121"/>
  <c r="X159" i="121"/>
  <c r="X158" i="121"/>
  <c r="X157" i="121"/>
  <c r="X156" i="121"/>
  <c r="X155" i="121"/>
  <c r="X154" i="121"/>
  <c r="X153" i="121"/>
  <c r="X152" i="121"/>
  <c r="X151" i="121"/>
  <c r="X150" i="121"/>
  <c r="X149" i="121"/>
  <c r="X148" i="121"/>
  <c r="X147" i="121"/>
  <c r="X146" i="121"/>
  <c r="X145" i="121"/>
  <c r="X144" i="121"/>
  <c r="X143" i="121"/>
  <c r="X142" i="121"/>
  <c r="X141" i="121"/>
  <c r="X140" i="121"/>
  <c r="X139" i="121"/>
  <c r="X138" i="121"/>
  <c r="X137" i="121"/>
  <c r="X136" i="121"/>
  <c r="X135" i="121"/>
  <c r="X134" i="121"/>
  <c r="X133" i="121"/>
  <c r="X132" i="121"/>
  <c r="X131" i="121"/>
  <c r="X130" i="121"/>
  <c r="X129" i="121"/>
  <c r="X128" i="121"/>
  <c r="X127" i="121"/>
  <c r="X126" i="121"/>
  <c r="X125" i="121"/>
  <c r="X124" i="121"/>
  <c r="X123" i="121"/>
  <c r="X122" i="121"/>
  <c r="X121" i="121"/>
  <c r="X120" i="121"/>
  <c r="X119" i="121"/>
  <c r="X118" i="121"/>
  <c r="X117" i="121"/>
  <c r="X116" i="121"/>
  <c r="X115" i="121"/>
  <c r="X114" i="121"/>
  <c r="X113" i="121"/>
  <c r="X112" i="121"/>
  <c r="X111" i="121"/>
  <c r="X110" i="121"/>
  <c r="X109" i="121"/>
  <c r="X108" i="121"/>
  <c r="X107" i="121"/>
  <c r="X106" i="121"/>
  <c r="X105" i="121"/>
  <c r="X104" i="121"/>
  <c r="X103" i="121"/>
  <c r="X102" i="121"/>
  <c r="X101" i="121"/>
  <c r="X100" i="121"/>
  <c r="X99" i="121"/>
  <c r="X98" i="121"/>
  <c r="X97" i="121"/>
  <c r="X96" i="121"/>
  <c r="X95" i="121"/>
  <c r="X92" i="121"/>
  <c r="X91" i="121"/>
  <c r="X75" i="121"/>
  <c r="X74" i="121"/>
  <c r="X73" i="121"/>
  <c r="X72" i="121"/>
  <c r="X70" i="121"/>
  <c r="X69" i="121"/>
  <c r="X67" i="121"/>
  <c r="X66" i="121"/>
  <c r="X65" i="121"/>
  <c r="X63" i="121"/>
  <c r="X61" i="121"/>
  <c r="X60" i="121"/>
  <c r="X59" i="121"/>
  <c r="X58" i="121"/>
  <c r="X57" i="121"/>
  <c r="X56" i="121"/>
  <c r="X55" i="121"/>
  <c r="X54" i="121"/>
  <c r="X52" i="121"/>
  <c r="X51" i="121"/>
  <c r="X50" i="121"/>
  <c r="X49" i="121"/>
  <c r="X48" i="121"/>
  <c r="X47" i="121"/>
  <c r="X45" i="121"/>
  <c r="X44" i="121"/>
  <c r="X43" i="121"/>
  <c r="X42" i="121"/>
  <c r="X41" i="121"/>
  <c r="X40" i="121"/>
  <c r="X39" i="121"/>
  <c r="X38" i="121"/>
  <c r="X37" i="121"/>
  <c r="X36" i="121"/>
  <c r="X35" i="121"/>
  <c r="X34" i="121"/>
  <c r="X33" i="121"/>
  <c r="X32" i="121"/>
  <c r="X31" i="121"/>
  <c r="X30" i="121"/>
  <c r="X29" i="121"/>
  <c r="X28" i="121"/>
  <c r="X27" i="121"/>
  <c r="X26" i="121"/>
  <c r="X25" i="121"/>
  <c r="X24" i="121"/>
  <c r="X23" i="121"/>
  <c r="X22" i="121"/>
  <c r="X21" i="121"/>
  <c r="X20" i="121"/>
  <c r="X19" i="121"/>
  <c r="X18" i="121"/>
  <c r="X17" i="121"/>
  <c r="X16" i="121"/>
  <c r="X15" i="121"/>
  <c r="X14" i="121"/>
  <c r="X13" i="121"/>
  <c r="X12" i="121"/>
  <c r="X11" i="121"/>
  <c r="X10" i="121"/>
  <c r="X9" i="121"/>
  <c r="X8" i="121"/>
  <c r="X7" i="121"/>
  <c r="X6" i="121"/>
  <c r="X5" i="121"/>
  <c r="X236" i="122"/>
  <c r="X235" i="122"/>
  <c r="X234" i="122"/>
  <c r="X233" i="122"/>
  <c r="X232" i="122"/>
  <c r="X231" i="122"/>
  <c r="X230" i="122"/>
  <c r="X229" i="122"/>
  <c r="X228" i="122"/>
  <c r="X227" i="122"/>
  <c r="X226" i="122"/>
  <c r="X225" i="122"/>
  <c r="X224" i="122"/>
  <c r="X223" i="122"/>
  <c r="X222" i="122"/>
  <c r="X221" i="122"/>
  <c r="X220" i="122"/>
  <c r="X219" i="122"/>
  <c r="X218" i="122"/>
  <c r="X217" i="122"/>
  <c r="X216" i="122"/>
  <c r="X215" i="122"/>
  <c r="X214" i="122"/>
  <c r="X213" i="122"/>
  <c r="X212" i="122"/>
  <c r="X211" i="122"/>
  <c r="X210" i="122"/>
  <c r="X209" i="122"/>
  <c r="X208" i="122"/>
  <c r="X207" i="122"/>
  <c r="X206" i="122"/>
  <c r="X205" i="122"/>
  <c r="X204" i="122"/>
  <c r="X203" i="122"/>
  <c r="X202" i="122"/>
  <c r="X201" i="122"/>
  <c r="X200" i="122"/>
  <c r="X199" i="122"/>
  <c r="X198" i="122"/>
  <c r="X197" i="122"/>
  <c r="X196" i="122"/>
  <c r="X195" i="122"/>
  <c r="X194" i="122"/>
  <c r="X193" i="122"/>
  <c r="X192" i="122"/>
  <c r="X191" i="122"/>
  <c r="X190" i="122"/>
  <c r="X189" i="122"/>
  <c r="X188" i="122"/>
  <c r="X187" i="122"/>
  <c r="X186" i="122"/>
  <c r="X185" i="122"/>
  <c r="X184" i="122"/>
  <c r="X183" i="122"/>
  <c r="X182" i="122"/>
  <c r="X181" i="122"/>
  <c r="X180" i="122"/>
  <c r="X179" i="122"/>
  <c r="X178" i="122"/>
  <c r="X177" i="122"/>
  <c r="X176" i="122"/>
  <c r="X175" i="122"/>
  <c r="X174" i="122"/>
  <c r="X173" i="122"/>
  <c r="X172" i="122"/>
  <c r="X171" i="122"/>
  <c r="X170" i="122"/>
  <c r="X169" i="122"/>
  <c r="X168" i="122"/>
  <c r="X167" i="122"/>
  <c r="X166" i="122"/>
  <c r="X165" i="122"/>
  <c r="X164" i="122"/>
  <c r="X163" i="122"/>
  <c r="X162" i="122"/>
  <c r="X161" i="122"/>
  <c r="X160" i="122"/>
  <c r="X159" i="122"/>
  <c r="X158" i="122"/>
  <c r="X157" i="122"/>
  <c r="X156" i="122"/>
  <c r="X155" i="122"/>
  <c r="X154" i="122"/>
  <c r="X153" i="122"/>
  <c r="X152" i="122"/>
  <c r="X151" i="122"/>
  <c r="X150" i="122"/>
  <c r="X149" i="122"/>
  <c r="X148" i="122"/>
  <c r="X147" i="122"/>
  <c r="X146" i="122"/>
  <c r="X145" i="122"/>
  <c r="X144" i="122"/>
  <c r="X143" i="122"/>
  <c r="X142" i="122"/>
  <c r="X141" i="122"/>
  <c r="X140" i="122"/>
  <c r="X139" i="122"/>
  <c r="X138" i="122"/>
  <c r="X137" i="122"/>
  <c r="X136" i="122"/>
  <c r="X135" i="122"/>
  <c r="X134" i="122"/>
  <c r="X133" i="122"/>
  <c r="X132" i="122"/>
  <c r="X131" i="122"/>
  <c r="X130" i="122"/>
  <c r="X129" i="122"/>
  <c r="X128" i="122"/>
  <c r="X127" i="122"/>
  <c r="X126" i="122"/>
  <c r="X125" i="122"/>
  <c r="X124" i="122"/>
  <c r="X123" i="122"/>
  <c r="X122" i="122"/>
  <c r="X121" i="122"/>
  <c r="X120" i="122"/>
  <c r="X119" i="122"/>
  <c r="X118" i="122"/>
  <c r="X117" i="122"/>
  <c r="X116" i="122"/>
  <c r="X115" i="122"/>
  <c r="X114" i="122"/>
  <c r="X113" i="122"/>
  <c r="X112" i="122"/>
  <c r="X111" i="122"/>
  <c r="X110" i="122"/>
  <c r="X109" i="122"/>
  <c r="X108" i="122"/>
  <c r="X107" i="122"/>
  <c r="X106" i="122"/>
  <c r="X105" i="122"/>
  <c r="X104" i="122"/>
  <c r="X103" i="122"/>
  <c r="X102" i="122"/>
  <c r="X101" i="122"/>
  <c r="X100" i="122"/>
  <c r="X99" i="122"/>
  <c r="X98" i="122"/>
  <c r="X97" i="122"/>
  <c r="X96" i="122"/>
  <c r="X95" i="122"/>
  <c r="X92" i="122"/>
  <c r="X75" i="122"/>
  <c r="X74" i="122"/>
  <c r="X73" i="122"/>
  <c r="X72" i="122"/>
  <c r="X70" i="122"/>
  <c r="X69" i="122"/>
  <c r="X66" i="122"/>
  <c r="X65" i="122"/>
  <c r="X63" i="122"/>
  <c r="X61" i="122"/>
  <c r="X60" i="122"/>
  <c r="X59" i="122"/>
  <c r="X58" i="122"/>
  <c r="X57" i="122"/>
  <c r="X56" i="122"/>
  <c r="X55" i="122"/>
  <c r="X54" i="122"/>
  <c r="X52" i="122"/>
  <c r="X51" i="122"/>
  <c r="X50" i="122"/>
  <c r="X49" i="122"/>
  <c r="X48" i="122"/>
  <c r="X47" i="122"/>
  <c r="X45" i="122"/>
  <c r="X44" i="122"/>
  <c r="X43" i="122"/>
  <c r="X42" i="122"/>
  <c r="X41" i="122"/>
  <c r="X40" i="122"/>
  <c r="X39" i="122"/>
  <c r="X38" i="122"/>
  <c r="X37" i="122"/>
  <c r="X36" i="122"/>
  <c r="X35" i="122"/>
  <c r="X34" i="122"/>
  <c r="X33" i="122"/>
  <c r="X32" i="122"/>
  <c r="X31" i="122"/>
  <c r="X30" i="122"/>
  <c r="X29" i="122"/>
  <c r="X28" i="122"/>
  <c r="X27" i="122"/>
  <c r="X26" i="122"/>
  <c r="X25" i="122"/>
  <c r="X24" i="122"/>
  <c r="X23" i="122"/>
  <c r="X22" i="122"/>
  <c r="X21" i="122"/>
  <c r="X20" i="122"/>
  <c r="X19" i="122"/>
  <c r="X18" i="122"/>
  <c r="X17" i="122"/>
  <c r="X16" i="122"/>
  <c r="X15" i="122"/>
  <c r="X14" i="122"/>
  <c r="X13" i="122"/>
  <c r="X12" i="122"/>
  <c r="X11" i="122"/>
  <c r="X10" i="122"/>
  <c r="X9" i="122"/>
  <c r="X8" i="122"/>
  <c r="X7" i="122"/>
  <c r="X6" i="122"/>
  <c r="X5" i="122"/>
  <c r="X236" i="123"/>
  <c r="X235" i="123"/>
  <c r="X234" i="123"/>
  <c r="X233" i="123"/>
  <c r="X232" i="123"/>
  <c r="X231" i="123"/>
  <c r="X230" i="123"/>
  <c r="X229" i="123"/>
  <c r="X228" i="123"/>
  <c r="X227" i="123"/>
  <c r="X226" i="123"/>
  <c r="X225" i="123"/>
  <c r="X224" i="123"/>
  <c r="X223" i="123"/>
  <c r="X222" i="123"/>
  <c r="X221" i="123"/>
  <c r="X220" i="123"/>
  <c r="X219" i="123"/>
  <c r="X218" i="123"/>
  <c r="X217" i="123"/>
  <c r="X216" i="123"/>
  <c r="X215" i="123"/>
  <c r="X214" i="123"/>
  <c r="X213" i="123"/>
  <c r="X212" i="123"/>
  <c r="X211" i="123"/>
  <c r="X210" i="123"/>
  <c r="X209" i="123"/>
  <c r="X208" i="123"/>
  <c r="X207" i="123"/>
  <c r="X206" i="123"/>
  <c r="X205" i="123"/>
  <c r="X204" i="123"/>
  <c r="X203" i="123"/>
  <c r="X202" i="123"/>
  <c r="X201" i="123"/>
  <c r="X200" i="123"/>
  <c r="X199" i="123"/>
  <c r="X198" i="123"/>
  <c r="X197" i="123"/>
  <c r="X196" i="123"/>
  <c r="X195" i="123"/>
  <c r="X194" i="123"/>
  <c r="X193" i="123"/>
  <c r="X192" i="123"/>
  <c r="X191" i="123"/>
  <c r="X190" i="123"/>
  <c r="X189" i="123"/>
  <c r="X188" i="123"/>
  <c r="X187" i="123"/>
  <c r="X186" i="123"/>
  <c r="X185" i="123"/>
  <c r="X184" i="123"/>
  <c r="X183" i="123"/>
  <c r="X182" i="123"/>
  <c r="X181" i="123"/>
  <c r="X180" i="123"/>
  <c r="X179" i="123"/>
  <c r="X178" i="123"/>
  <c r="X177" i="123"/>
  <c r="X176" i="123"/>
  <c r="X175" i="123"/>
  <c r="X174" i="123"/>
  <c r="X173" i="123"/>
  <c r="X172" i="123"/>
  <c r="X171" i="123"/>
  <c r="X170" i="123"/>
  <c r="X169" i="123"/>
  <c r="X168" i="123"/>
  <c r="X167" i="123"/>
  <c r="X166" i="123"/>
  <c r="X165" i="123"/>
  <c r="X164" i="123"/>
  <c r="X163" i="123"/>
  <c r="X162" i="123"/>
  <c r="X161" i="123"/>
  <c r="X160" i="123"/>
  <c r="X159" i="123"/>
  <c r="X158" i="123"/>
  <c r="X157" i="123"/>
  <c r="X156" i="123"/>
  <c r="X155" i="123"/>
  <c r="X154" i="123"/>
  <c r="X153" i="123"/>
  <c r="X152" i="123"/>
  <c r="X151" i="123"/>
  <c r="X150" i="123"/>
  <c r="X149" i="123"/>
  <c r="X148" i="123"/>
  <c r="X147" i="123"/>
  <c r="X146" i="123"/>
  <c r="X145" i="123"/>
  <c r="X144" i="123"/>
  <c r="X143" i="123"/>
  <c r="X142" i="123"/>
  <c r="X141" i="123"/>
  <c r="X140" i="123"/>
  <c r="X139" i="123"/>
  <c r="X138" i="123"/>
  <c r="X137" i="123"/>
  <c r="X136" i="123"/>
  <c r="X135" i="123"/>
  <c r="X134" i="123"/>
  <c r="X133" i="123"/>
  <c r="X132" i="123"/>
  <c r="X131" i="123"/>
  <c r="X130" i="123"/>
  <c r="X129" i="123"/>
  <c r="X128" i="123"/>
  <c r="X127" i="123"/>
  <c r="X126" i="123"/>
  <c r="X125" i="123"/>
  <c r="X124" i="123"/>
  <c r="X123" i="123"/>
  <c r="X122" i="123"/>
  <c r="X121" i="123"/>
  <c r="X120" i="123"/>
  <c r="X119" i="123"/>
  <c r="X118" i="123"/>
  <c r="X117" i="123"/>
  <c r="X116" i="123"/>
  <c r="X115" i="123"/>
  <c r="X114" i="123"/>
  <c r="X113" i="123"/>
  <c r="X112" i="123"/>
  <c r="X111" i="123"/>
  <c r="X110" i="123"/>
  <c r="X109" i="123"/>
  <c r="X108" i="123"/>
  <c r="X107" i="123"/>
  <c r="X106" i="123"/>
  <c r="X105" i="123"/>
  <c r="X104" i="123"/>
  <c r="X103" i="123"/>
  <c r="X102" i="123"/>
  <c r="X101" i="123"/>
  <c r="X100" i="123"/>
  <c r="X99" i="123"/>
  <c r="X98" i="123"/>
  <c r="X97" i="123"/>
  <c r="X96" i="123"/>
  <c r="X95" i="123"/>
  <c r="X92" i="123"/>
  <c r="X75" i="123"/>
  <c r="X74" i="123"/>
  <c r="X73" i="123"/>
  <c r="X72" i="123"/>
  <c r="X70" i="123"/>
  <c r="X69" i="123"/>
  <c r="X66" i="123"/>
  <c r="X65" i="123"/>
  <c r="X63" i="123"/>
  <c r="X61" i="123"/>
  <c r="X60" i="123"/>
  <c r="X59" i="123"/>
  <c r="X58" i="123"/>
  <c r="X57" i="123"/>
  <c r="X56" i="123"/>
  <c r="X55" i="123"/>
  <c r="X54" i="123"/>
  <c r="X52" i="123"/>
  <c r="X51" i="123"/>
  <c r="X50" i="123"/>
  <c r="X49" i="123"/>
  <c r="X48" i="123"/>
  <c r="X47" i="123"/>
  <c r="X45" i="123"/>
  <c r="X44" i="123"/>
  <c r="X43" i="123"/>
  <c r="X42" i="123"/>
  <c r="X41" i="123"/>
  <c r="X40" i="123"/>
  <c r="X39" i="123"/>
  <c r="X38" i="123"/>
  <c r="X37" i="123"/>
  <c r="X36" i="123"/>
  <c r="X35" i="123"/>
  <c r="X34" i="123"/>
  <c r="X33" i="123"/>
  <c r="X32" i="123"/>
  <c r="X31" i="123"/>
  <c r="X30" i="123"/>
  <c r="X29" i="123"/>
  <c r="X28" i="123"/>
  <c r="X27" i="123"/>
  <c r="X26" i="123"/>
  <c r="X25" i="123"/>
  <c r="X24" i="123"/>
  <c r="X23" i="123"/>
  <c r="X22" i="123"/>
  <c r="X21" i="123"/>
  <c r="X20" i="123"/>
  <c r="X19" i="123"/>
  <c r="X18" i="123"/>
  <c r="X17" i="123"/>
  <c r="X16" i="123"/>
  <c r="X15" i="123"/>
  <c r="X14" i="123"/>
  <c r="X13" i="123"/>
  <c r="X12" i="123"/>
  <c r="X11" i="123"/>
  <c r="X10" i="123"/>
  <c r="X9" i="123"/>
  <c r="X8" i="123"/>
  <c r="X7" i="123"/>
  <c r="X6" i="123"/>
  <c r="X5" i="123"/>
  <c r="X236" i="124"/>
  <c r="X235" i="124"/>
  <c r="X234" i="124"/>
  <c r="X233" i="124"/>
  <c r="X232" i="124"/>
  <c r="X231" i="124"/>
  <c r="X230" i="124"/>
  <c r="X229" i="124"/>
  <c r="X228" i="124"/>
  <c r="X227" i="124"/>
  <c r="X226" i="124"/>
  <c r="X225" i="124"/>
  <c r="X224" i="124"/>
  <c r="X223" i="124"/>
  <c r="X222" i="124"/>
  <c r="X221" i="124"/>
  <c r="X220" i="124"/>
  <c r="X219" i="124"/>
  <c r="X218" i="124"/>
  <c r="X217" i="124"/>
  <c r="X216" i="124"/>
  <c r="X215" i="124"/>
  <c r="X214" i="124"/>
  <c r="X213" i="124"/>
  <c r="X212" i="124"/>
  <c r="X211" i="124"/>
  <c r="X210" i="124"/>
  <c r="X209" i="124"/>
  <c r="X208" i="124"/>
  <c r="X207" i="124"/>
  <c r="X206" i="124"/>
  <c r="X205" i="124"/>
  <c r="X204" i="124"/>
  <c r="X203" i="124"/>
  <c r="X202" i="124"/>
  <c r="X201" i="124"/>
  <c r="X200" i="124"/>
  <c r="X199" i="124"/>
  <c r="X198" i="124"/>
  <c r="X197" i="124"/>
  <c r="X196" i="124"/>
  <c r="X195" i="124"/>
  <c r="X194" i="124"/>
  <c r="X193" i="124"/>
  <c r="X192" i="124"/>
  <c r="X191" i="124"/>
  <c r="X190" i="124"/>
  <c r="X189" i="124"/>
  <c r="X188" i="124"/>
  <c r="X187" i="124"/>
  <c r="X186" i="124"/>
  <c r="X185" i="124"/>
  <c r="X184" i="124"/>
  <c r="X183" i="124"/>
  <c r="X182" i="124"/>
  <c r="X181" i="124"/>
  <c r="X180" i="124"/>
  <c r="X179" i="124"/>
  <c r="X178" i="124"/>
  <c r="X177" i="124"/>
  <c r="X176" i="124"/>
  <c r="X175" i="124"/>
  <c r="X174" i="124"/>
  <c r="X173" i="124"/>
  <c r="X172" i="124"/>
  <c r="X171" i="124"/>
  <c r="X170" i="124"/>
  <c r="X169" i="124"/>
  <c r="X168" i="124"/>
  <c r="X167" i="124"/>
  <c r="X166" i="124"/>
  <c r="X165" i="124"/>
  <c r="X164" i="124"/>
  <c r="X163" i="124"/>
  <c r="X162" i="124"/>
  <c r="X161" i="124"/>
  <c r="X160" i="124"/>
  <c r="X159" i="124"/>
  <c r="X158" i="124"/>
  <c r="X157" i="124"/>
  <c r="X156" i="124"/>
  <c r="X155" i="124"/>
  <c r="X154" i="124"/>
  <c r="X153" i="124"/>
  <c r="X152" i="124"/>
  <c r="X151" i="124"/>
  <c r="X150" i="124"/>
  <c r="X149" i="124"/>
  <c r="X148" i="124"/>
  <c r="X147" i="124"/>
  <c r="X146" i="124"/>
  <c r="X145" i="124"/>
  <c r="X144" i="124"/>
  <c r="X143" i="124"/>
  <c r="X142" i="124"/>
  <c r="X141" i="124"/>
  <c r="X140" i="124"/>
  <c r="X139" i="124"/>
  <c r="X138" i="124"/>
  <c r="X137" i="124"/>
  <c r="X136" i="124"/>
  <c r="X135" i="124"/>
  <c r="X134" i="124"/>
  <c r="X133" i="124"/>
  <c r="X132" i="124"/>
  <c r="X131" i="124"/>
  <c r="X130" i="124"/>
  <c r="X129" i="124"/>
  <c r="X128" i="124"/>
  <c r="X127" i="124"/>
  <c r="X126" i="124"/>
  <c r="X125" i="124"/>
  <c r="X124" i="124"/>
  <c r="X123" i="124"/>
  <c r="X122" i="124"/>
  <c r="X121" i="124"/>
  <c r="X120" i="124"/>
  <c r="X119" i="124"/>
  <c r="X118" i="124"/>
  <c r="X117" i="124"/>
  <c r="X116" i="124"/>
  <c r="X115" i="124"/>
  <c r="X114" i="124"/>
  <c r="X113" i="124"/>
  <c r="X112" i="124"/>
  <c r="X111" i="124"/>
  <c r="X110" i="124"/>
  <c r="X109" i="124"/>
  <c r="X108" i="124"/>
  <c r="X107" i="124"/>
  <c r="X106" i="124"/>
  <c r="X105" i="124"/>
  <c r="X104" i="124"/>
  <c r="X103" i="124"/>
  <c r="X102" i="124"/>
  <c r="X101" i="124"/>
  <c r="X100" i="124"/>
  <c r="X99" i="124"/>
  <c r="X98" i="124"/>
  <c r="X97" i="124"/>
  <c r="X96" i="124"/>
  <c r="X95" i="124"/>
  <c r="X92" i="124"/>
  <c r="X91" i="124"/>
  <c r="X75" i="124"/>
  <c r="X74" i="124"/>
  <c r="X73" i="124"/>
  <c r="X72" i="124"/>
  <c r="X70" i="124"/>
  <c r="X69" i="124"/>
  <c r="X68" i="124"/>
  <c r="X67" i="124"/>
  <c r="X66" i="124"/>
  <c r="X65" i="124"/>
  <c r="X63" i="124"/>
  <c r="X61" i="124"/>
  <c r="X60" i="124"/>
  <c r="X59" i="124"/>
  <c r="X58" i="124"/>
  <c r="X57" i="124"/>
  <c r="X56" i="124"/>
  <c r="X55" i="124"/>
  <c r="X54" i="124"/>
  <c r="X52" i="124"/>
  <c r="X51" i="124"/>
  <c r="X50" i="124"/>
  <c r="X49" i="124"/>
  <c r="X48" i="124"/>
  <c r="X47" i="124"/>
  <c r="X45" i="124"/>
  <c r="X44" i="124"/>
  <c r="X43" i="124"/>
  <c r="X42" i="124"/>
  <c r="X41" i="124"/>
  <c r="X40" i="124"/>
  <c r="X39" i="124"/>
  <c r="X38" i="124"/>
  <c r="X37" i="124"/>
  <c r="X36" i="124"/>
  <c r="X35" i="124"/>
  <c r="X34" i="124"/>
  <c r="X33" i="124"/>
  <c r="X32" i="124"/>
  <c r="X31" i="124"/>
  <c r="X30" i="124"/>
  <c r="X29" i="124"/>
  <c r="X28" i="124"/>
  <c r="X27" i="124"/>
  <c r="X26" i="124"/>
  <c r="X25" i="124"/>
  <c r="X24" i="124"/>
  <c r="X23" i="124"/>
  <c r="X22" i="124"/>
  <c r="X21" i="124"/>
  <c r="X20" i="124"/>
  <c r="X19" i="124"/>
  <c r="X18" i="124"/>
  <c r="X17" i="124"/>
  <c r="X16" i="124"/>
  <c r="X15" i="124"/>
  <c r="X14" i="124"/>
  <c r="X13" i="124"/>
  <c r="X12" i="124"/>
  <c r="X11" i="124"/>
  <c r="X10" i="124"/>
  <c r="X9" i="124"/>
  <c r="X8" i="124"/>
  <c r="X7" i="124"/>
  <c r="X6" i="124"/>
  <c r="X5" i="124"/>
  <c r="X236" i="125"/>
  <c r="X235" i="125"/>
  <c r="X234" i="125"/>
  <c r="X233" i="125"/>
  <c r="X232" i="125"/>
  <c r="X231" i="125"/>
  <c r="X230" i="125"/>
  <c r="X225" i="125"/>
  <c r="X224" i="125"/>
  <c r="X206" i="125"/>
  <c r="X155" i="125"/>
  <c r="X154" i="125"/>
  <c r="X153" i="125"/>
  <c r="X152" i="125"/>
  <c r="X151" i="125"/>
  <c r="X143" i="125"/>
  <c r="X142" i="125"/>
  <c r="X141" i="125"/>
  <c r="X140" i="125"/>
  <c r="X139" i="125"/>
  <c r="X138" i="125"/>
  <c r="X137" i="125"/>
  <c r="X136" i="125"/>
  <c r="X135" i="125"/>
  <c r="X134" i="125"/>
  <c r="X133" i="125"/>
  <c r="X132" i="125"/>
  <c r="X131" i="125"/>
  <c r="X130" i="125"/>
  <c r="X129" i="125"/>
  <c r="X128" i="125"/>
  <c r="X127" i="125"/>
  <c r="X126" i="125"/>
  <c r="X125" i="125"/>
  <c r="X124" i="125"/>
  <c r="X123" i="125"/>
  <c r="X122" i="125"/>
  <c r="X121" i="125"/>
  <c r="X120" i="125"/>
  <c r="X119" i="125"/>
  <c r="X118" i="125"/>
  <c r="X117" i="125"/>
  <c r="X116" i="125"/>
  <c r="X115" i="125"/>
  <c r="X114" i="125"/>
  <c r="X113" i="125"/>
  <c r="X112" i="125"/>
  <c r="X111" i="125"/>
  <c r="X110" i="125"/>
  <c r="X109" i="125"/>
  <c r="X108" i="125"/>
  <c r="X107" i="125"/>
  <c r="X106" i="125"/>
  <c r="X105" i="125"/>
  <c r="X104" i="125"/>
  <c r="X103" i="125"/>
  <c r="X102" i="125"/>
  <c r="X101" i="125"/>
  <c r="X100" i="125"/>
  <c r="X99" i="125"/>
  <c r="X98" i="125"/>
  <c r="X97" i="125"/>
  <c r="X96" i="125"/>
  <c r="X92" i="125"/>
  <c r="X91" i="125"/>
  <c r="X90" i="125"/>
  <c r="X88" i="125"/>
  <c r="X87" i="125"/>
  <c r="X86" i="125"/>
  <c r="X85" i="125"/>
  <c r="X84" i="125"/>
  <c r="X83" i="125"/>
  <c r="X82" i="125"/>
  <c r="X81" i="125"/>
  <c r="X80" i="125"/>
  <c r="X79" i="125"/>
  <c r="X78" i="125"/>
  <c r="X77" i="125"/>
  <c r="X76" i="125"/>
  <c r="X70" i="125"/>
  <c r="X69" i="125"/>
  <c r="X62" i="125"/>
  <c r="X60" i="125"/>
  <c r="X59" i="125"/>
  <c r="X57" i="125"/>
  <c r="X50" i="125"/>
  <c r="X49" i="125"/>
  <c r="X48" i="125"/>
  <c r="X45" i="125"/>
  <c r="X44" i="125"/>
  <c r="X43" i="125"/>
  <c r="X42" i="125"/>
  <c r="X39" i="125"/>
  <c r="X236" i="126"/>
  <c r="X235" i="126"/>
  <c r="X234" i="126"/>
  <c r="X233" i="126"/>
  <c r="X232" i="126"/>
  <c r="X231" i="126"/>
  <c r="X230" i="126"/>
  <c r="X225" i="126"/>
  <c r="X224" i="126"/>
  <c r="X206" i="126"/>
  <c r="X155" i="126"/>
  <c r="X154" i="126"/>
  <c r="X153" i="126"/>
  <c r="X152" i="126"/>
  <c r="X151" i="126"/>
  <c r="X143" i="126"/>
  <c r="X142" i="126"/>
  <c r="X141" i="126"/>
  <c r="X140" i="126"/>
  <c r="X139" i="126"/>
  <c r="X138" i="126"/>
  <c r="X137" i="126"/>
  <c r="X136" i="126"/>
  <c r="X135" i="126"/>
  <c r="X134" i="126"/>
  <c r="X133" i="126"/>
  <c r="X132" i="126"/>
  <c r="X131" i="126"/>
  <c r="X130" i="126"/>
  <c r="X129" i="126"/>
  <c r="X128" i="126"/>
  <c r="X127" i="126"/>
  <c r="X126" i="126"/>
  <c r="X125" i="126"/>
  <c r="X124" i="126"/>
  <c r="X123" i="126"/>
  <c r="X122" i="126"/>
  <c r="X121" i="126"/>
  <c r="X120" i="126"/>
  <c r="X119" i="126"/>
  <c r="X118" i="126"/>
  <c r="X117" i="126"/>
  <c r="X116" i="126"/>
  <c r="X115" i="126"/>
  <c r="X114" i="126"/>
  <c r="X113" i="126"/>
  <c r="X112" i="126"/>
  <c r="X111" i="126"/>
  <c r="X110" i="126"/>
  <c r="X109" i="126"/>
  <c r="X108" i="126"/>
  <c r="X107" i="126"/>
  <c r="X106" i="126"/>
  <c r="X105" i="126"/>
  <c r="X104" i="126"/>
  <c r="X103" i="126"/>
  <c r="X102" i="126"/>
  <c r="X101" i="126"/>
  <c r="X100" i="126"/>
  <c r="X99" i="126"/>
  <c r="X98" i="126"/>
  <c r="X97" i="126"/>
  <c r="X96" i="126"/>
  <c r="X92" i="126"/>
  <c r="X91" i="126"/>
  <c r="X90" i="126"/>
  <c r="X88" i="126"/>
  <c r="X87" i="126"/>
  <c r="X86" i="126"/>
  <c r="X85" i="126"/>
  <c r="X84" i="126"/>
  <c r="X83" i="126"/>
  <c r="X82" i="126"/>
  <c r="X81" i="126"/>
  <c r="X80" i="126"/>
  <c r="X79" i="126"/>
  <c r="X78" i="126"/>
  <c r="X77" i="126"/>
  <c r="X76" i="126"/>
  <c r="X70" i="126"/>
  <c r="X69" i="126"/>
  <c r="X62" i="126"/>
  <c r="X60" i="126"/>
  <c r="X59" i="126"/>
  <c r="X57" i="126"/>
  <c r="X55" i="126"/>
  <c r="X50" i="126"/>
  <c r="X49" i="126"/>
  <c r="X48" i="126"/>
  <c r="X45" i="126"/>
  <c r="X44" i="126"/>
  <c r="X43" i="126"/>
  <c r="X42" i="126"/>
  <c r="X39" i="126"/>
  <c r="X236" i="128"/>
  <c r="X235" i="128"/>
  <c r="X234" i="128"/>
  <c r="X233" i="128"/>
  <c r="X232" i="128"/>
  <c r="X231" i="128"/>
  <c r="X230" i="128"/>
  <c r="X225" i="128"/>
  <c r="X224" i="128"/>
  <c r="X222" i="128"/>
  <c r="X221" i="128"/>
  <c r="X220" i="128"/>
  <c r="X219" i="128"/>
  <c r="X215" i="128"/>
  <c r="X214" i="128"/>
  <c r="X213" i="128"/>
  <c r="X212" i="128"/>
  <c r="X211" i="128"/>
  <c r="X210" i="128"/>
  <c r="X209" i="128"/>
  <c r="X207" i="128"/>
  <c r="X206" i="128"/>
  <c r="X205" i="128"/>
  <c r="X204" i="128"/>
  <c r="X203" i="128"/>
  <c r="X202" i="128"/>
  <c r="X201" i="128"/>
  <c r="X200" i="128"/>
  <c r="X199" i="128"/>
  <c r="X198" i="128"/>
  <c r="X197" i="128"/>
  <c r="X196" i="128"/>
  <c r="X195" i="128"/>
  <c r="X194" i="128"/>
  <c r="X193" i="128"/>
  <c r="X192" i="128"/>
  <c r="X191" i="128"/>
  <c r="X190" i="128"/>
  <c r="X189" i="128"/>
  <c r="X188" i="128"/>
  <c r="X187" i="128"/>
  <c r="X186" i="128"/>
  <c r="X185" i="128"/>
  <c r="X184" i="128"/>
  <c r="X183" i="128"/>
  <c r="X182" i="128"/>
  <c r="X181" i="128"/>
  <c r="X180" i="128"/>
  <c r="X179" i="128"/>
  <c r="X178" i="128"/>
  <c r="X177" i="128"/>
  <c r="X176" i="128"/>
  <c r="X175" i="128"/>
  <c r="X174" i="128"/>
  <c r="X173" i="128"/>
  <c r="X172" i="128"/>
  <c r="X171" i="128"/>
  <c r="X170" i="128"/>
  <c r="X169" i="128"/>
  <c r="X168" i="128"/>
  <c r="X167" i="128"/>
  <c r="X166" i="128"/>
  <c r="X165" i="128"/>
  <c r="X164" i="128"/>
  <c r="X163" i="128"/>
  <c r="X162" i="128"/>
  <c r="X161" i="128"/>
  <c r="X160" i="128"/>
  <c r="X159" i="128"/>
  <c r="X158" i="128"/>
  <c r="X157" i="128"/>
  <c r="X156" i="128"/>
  <c r="X155" i="128"/>
  <c r="X154" i="128"/>
  <c r="X153" i="128"/>
  <c r="X152" i="128"/>
  <c r="X151" i="128"/>
  <c r="X150" i="128"/>
  <c r="X149" i="128"/>
  <c r="X148" i="128"/>
  <c r="X147" i="128"/>
  <c r="X146" i="128"/>
  <c r="X145" i="128"/>
  <c r="X144" i="128"/>
  <c r="X143" i="128"/>
  <c r="X142" i="128"/>
  <c r="X141" i="128"/>
  <c r="X140" i="128"/>
  <c r="X139" i="128"/>
  <c r="X138" i="128"/>
  <c r="X137" i="128"/>
  <c r="X136" i="128"/>
  <c r="X135" i="128"/>
  <c r="X134" i="128"/>
  <c r="X133" i="128"/>
  <c r="X132" i="128"/>
  <c r="X131" i="128"/>
  <c r="X130" i="128"/>
  <c r="X129" i="128"/>
  <c r="X128" i="128"/>
  <c r="X127" i="128"/>
  <c r="X126" i="128"/>
  <c r="X125" i="128"/>
  <c r="X124" i="128"/>
  <c r="X123" i="128"/>
  <c r="X122" i="128"/>
  <c r="X121" i="128"/>
  <c r="X120" i="128"/>
  <c r="X119" i="128"/>
  <c r="X118" i="128"/>
  <c r="X117" i="128"/>
  <c r="X116" i="128"/>
  <c r="X115" i="128"/>
  <c r="X114" i="128"/>
  <c r="X113" i="128"/>
  <c r="X112" i="128"/>
  <c r="X111" i="128"/>
  <c r="X110" i="128"/>
  <c r="X109" i="128"/>
  <c r="X108" i="128"/>
  <c r="X107" i="128"/>
  <c r="X106" i="128"/>
  <c r="X105" i="128"/>
  <c r="X104" i="128"/>
  <c r="X103" i="128"/>
  <c r="X102" i="128"/>
  <c r="X101" i="128"/>
  <c r="X100" i="128"/>
  <c r="X99" i="128"/>
  <c r="X98" i="128"/>
  <c r="X97" i="128"/>
  <c r="X96" i="128"/>
  <c r="X95" i="128"/>
  <c r="X92" i="128"/>
  <c r="X91" i="128"/>
  <c r="X90" i="128"/>
  <c r="X88" i="128"/>
  <c r="X87" i="128"/>
  <c r="X86" i="128"/>
  <c r="X85" i="128"/>
  <c r="X84" i="128"/>
  <c r="X83" i="128"/>
  <c r="X82" i="128"/>
  <c r="X81" i="128"/>
  <c r="X80" i="128"/>
  <c r="X79" i="128"/>
  <c r="X78" i="128"/>
  <c r="X77" i="128"/>
  <c r="X76" i="128"/>
  <c r="X62" i="128"/>
  <c r="X60" i="128"/>
  <c r="X59" i="128"/>
  <c r="X56" i="128"/>
  <c r="X55" i="128"/>
  <c r="X50" i="128"/>
  <c r="X49" i="128"/>
  <c r="X45" i="128"/>
  <c r="X44" i="128"/>
  <c r="X43" i="128"/>
  <c r="X42" i="128"/>
  <c r="X34" i="128"/>
  <c r="X236" i="127"/>
  <c r="X235" i="127"/>
  <c r="X234" i="127"/>
  <c r="X233" i="127"/>
  <c r="X232" i="127"/>
  <c r="X231" i="127"/>
  <c r="X230" i="127"/>
  <c r="X225" i="127"/>
  <c r="X224" i="127"/>
  <c r="X206" i="127"/>
  <c r="X155" i="127"/>
  <c r="X154" i="127"/>
  <c r="X153" i="127"/>
  <c r="X152" i="127"/>
  <c r="X151" i="127"/>
  <c r="X126" i="127"/>
  <c r="X110" i="127"/>
  <c r="X109" i="127"/>
  <c r="X108" i="127"/>
  <c r="X107" i="127"/>
  <c r="X106" i="127"/>
  <c r="X105" i="127"/>
  <c r="X104" i="127"/>
  <c r="X103" i="127"/>
  <c r="X102" i="127"/>
  <c r="X101" i="127"/>
  <c r="X100" i="127"/>
  <c r="X99" i="127"/>
  <c r="X98" i="127"/>
  <c r="X97" i="127"/>
  <c r="X96" i="127"/>
  <c r="X92" i="127"/>
  <c r="X91" i="127"/>
  <c r="X90" i="127"/>
  <c r="X88" i="127"/>
  <c r="X87" i="127"/>
  <c r="X86" i="127"/>
  <c r="X85" i="127"/>
  <c r="X84" i="127"/>
  <c r="X83" i="127"/>
  <c r="X82" i="127"/>
  <c r="X81" i="127"/>
  <c r="X80" i="127"/>
  <c r="X79" i="127"/>
  <c r="X78" i="127"/>
  <c r="X77" i="127"/>
  <c r="X76" i="127"/>
  <c r="X70" i="127"/>
  <c r="X69" i="127"/>
  <c r="X62" i="127"/>
  <c r="X60" i="127"/>
  <c r="X59" i="127"/>
  <c r="X55" i="127"/>
  <c r="X50" i="127"/>
  <c r="X49" i="127"/>
  <c r="X48" i="127"/>
  <c r="X45" i="127"/>
  <c r="X44" i="127"/>
  <c r="X43" i="127"/>
  <c r="X42" i="127"/>
  <c r="X235" i="118"/>
  <c r="X225" i="118"/>
  <c r="X224" i="118"/>
  <c r="X222" i="118"/>
  <c r="X221" i="118"/>
  <c r="X220" i="118"/>
  <c r="X219" i="118"/>
  <c r="X215" i="118"/>
  <c r="X214" i="118"/>
  <c r="X213" i="118"/>
  <c r="X150" i="118"/>
  <c r="X149" i="118"/>
  <c r="X148" i="118"/>
  <c r="X147" i="118"/>
  <c r="X146" i="118"/>
  <c r="X145" i="118"/>
  <c r="X144" i="118"/>
  <c r="X143" i="118"/>
  <c r="X142" i="118"/>
  <c r="X141" i="118"/>
  <c r="X140" i="118"/>
  <c r="X139" i="118"/>
  <c r="X138" i="118"/>
  <c r="X137" i="118"/>
  <c r="X136" i="118"/>
  <c r="X135" i="118"/>
  <c r="X134" i="118"/>
  <c r="X133" i="118"/>
  <c r="X132" i="118"/>
  <c r="X131" i="118"/>
  <c r="X130" i="118"/>
  <c r="X129" i="118"/>
  <c r="X128" i="118"/>
  <c r="X127" i="118"/>
  <c r="X126" i="118"/>
  <c r="X125" i="118"/>
  <c r="X124" i="118"/>
  <c r="X123" i="118"/>
  <c r="X122" i="118"/>
  <c r="X121" i="118"/>
  <c r="X120" i="118"/>
  <c r="X119" i="118"/>
  <c r="X118" i="118"/>
  <c r="X117" i="118"/>
  <c r="X116" i="118"/>
  <c r="X115" i="118"/>
  <c r="X114" i="118"/>
  <c r="X113" i="118"/>
  <c r="X112" i="118"/>
  <c r="X111" i="118"/>
  <c r="X110" i="118"/>
  <c r="X109" i="118"/>
  <c r="X108" i="118"/>
  <c r="X107" i="118"/>
  <c r="X106" i="118"/>
  <c r="X105" i="118"/>
  <c r="X104" i="118"/>
  <c r="X103" i="118"/>
  <c r="X102" i="118"/>
  <c r="X101" i="118"/>
  <c r="X100" i="118"/>
  <c r="X99" i="118"/>
  <c r="X98" i="118"/>
  <c r="X97" i="118"/>
  <c r="X96" i="118"/>
  <c r="X92" i="118"/>
  <c r="X91" i="118"/>
  <c r="X90" i="118"/>
  <c r="X88" i="118"/>
  <c r="X87" i="118"/>
  <c r="X86" i="118"/>
  <c r="X85" i="118"/>
  <c r="X84" i="118"/>
  <c r="X83" i="118"/>
  <c r="X82" i="118"/>
  <c r="X81" i="118"/>
  <c r="X80" i="118"/>
  <c r="X79" i="118"/>
  <c r="X78" i="118"/>
  <c r="X77" i="118"/>
  <c r="X76" i="118"/>
  <c r="X62" i="118"/>
  <c r="X55" i="118"/>
  <c r="X289" i="117"/>
  <c r="X288" i="117"/>
  <c r="X225" i="117"/>
  <c r="X224" i="117"/>
  <c r="W11" i="119"/>
  <c r="O230" i="132"/>
  <c r="V11" i="120"/>
  <c r="V11" i="119"/>
  <c r="O8" i="132"/>
  <c r="V11" i="118"/>
  <c r="O16" i="132"/>
  <c r="O24" i="132"/>
  <c r="O230" i="114"/>
  <c r="U11" i="120"/>
  <c r="U11" i="119"/>
  <c r="U11" i="118"/>
  <c r="O27" i="114"/>
  <c r="T11" i="120"/>
  <c r="T11" i="119"/>
  <c r="T11" i="118"/>
  <c r="O14" i="113"/>
  <c r="O230" i="112"/>
  <c r="S11" i="120"/>
  <c r="S11" i="119"/>
  <c r="O9" i="112"/>
  <c r="S11" i="118"/>
  <c r="O17" i="112"/>
  <c r="O230" i="111"/>
  <c r="R11" i="120"/>
  <c r="R11" i="119"/>
  <c r="R11" i="118"/>
  <c r="O12" i="111"/>
  <c r="O20" i="111"/>
  <c r="O28" i="111"/>
  <c r="O230" i="110"/>
  <c r="Q11" i="120"/>
  <c r="Q11" i="119"/>
  <c r="Q11" i="118"/>
  <c r="O230" i="109"/>
  <c r="P11" i="120"/>
  <c r="P11" i="119"/>
  <c r="O10" i="109"/>
  <c r="P11" i="118"/>
  <c r="O18" i="109"/>
  <c r="O26" i="109"/>
  <c r="O230" i="108"/>
  <c r="O11" i="120"/>
  <c r="O11" i="119"/>
  <c r="O11" i="118"/>
  <c r="O230" i="107"/>
  <c r="N11" i="120"/>
  <c r="N11" i="119"/>
  <c r="N11" i="118"/>
  <c r="O230" i="106"/>
  <c r="M11" i="120"/>
  <c r="M11" i="119"/>
  <c r="O236" i="96"/>
  <c r="O235" i="96"/>
  <c r="O234" i="96"/>
  <c r="O233" i="96"/>
  <c r="O232" i="96"/>
  <c r="O236" i="97"/>
  <c r="O235" i="97"/>
  <c r="O234" i="97"/>
  <c r="O233" i="97"/>
  <c r="O232" i="97"/>
  <c r="O236" i="98"/>
  <c r="O235" i="98"/>
  <c r="O234" i="98"/>
  <c r="O233" i="98"/>
  <c r="O232" i="98"/>
  <c r="O236" i="99"/>
  <c r="O235" i="99"/>
  <c r="O234" i="99"/>
  <c r="O233" i="99"/>
  <c r="O232" i="99"/>
  <c r="O236" i="100"/>
  <c r="O235" i="100"/>
  <c r="O234" i="100"/>
  <c r="O233" i="100"/>
  <c r="O232" i="100"/>
  <c r="O236" i="101"/>
  <c r="O235" i="101"/>
  <c r="O234" i="101"/>
  <c r="O233" i="101"/>
  <c r="O232" i="101"/>
  <c r="O236" i="102"/>
  <c r="O235" i="102"/>
  <c r="O234" i="102"/>
  <c r="O233" i="102"/>
  <c r="O232" i="102"/>
  <c r="O236" i="103"/>
  <c r="O235" i="103"/>
  <c r="O234" i="103"/>
  <c r="O233" i="103"/>
  <c r="O232" i="103"/>
  <c r="O236" i="104"/>
  <c r="O235" i="104"/>
  <c r="O234" i="104"/>
  <c r="O233" i="104"/>
  <c r="O232" i="104"/>
  <c r="O236" i="105"/>
  <c r="O235" i="105"/>
  <c r="O234" i="105"/>
  <c r="O233" i="105"/>
  <c r="O232" i="105"/>
  <c r="O236" i="106"/>
  <c r="O235" i="106"/>
  <c r="O234" i="106"/>
  <c r="O233" i="106"/>
  <c r="O232" i="106"/>
  <c r="O236" i="107"/>
  <c r="O235" i="107"/>
  <c r="O234" i="107"/>
  <c r="O233" i="107"/>
  <c r="O232" i="107"/>
  <c r="O236" i="108"/>
  <c r="O235" i="108"/>
  <c r="O234" i="108"/>
  <c r="O233" i="108"/>
  <c r="O232" i="108"/>
  <c r="O236" i="109"/>
  <c r="O235" i="109"/>
  <c r="O234" i="109"/>
  <c r="O233" i="109"/>
  <c r="O232" i="109"/>
  <c r="O236" i="110"/>
  <c r="O235" i="110"/>
  <c r="O234" i="110"/>
  <c r="O233" i="110"/>
  <c r="O232" i="110"/>
  <c r="O236" i="111"/>
  <c r="O235" i="111"/>
  <c r="O234" i="111"/>
  <c r="O233" i="111"/>
  <c r="O232" i="111"/>
  <c r="O236" i="112"/>
  <c r="O235" i="112"/>
  <c r="O234" i="112"/>
  <c r="O233" i="112"/>
  <c r="O232" i="112"/>
  <c r="O236" i="113"/>
  <c r="O235" i="113"/>
  <c r="O234" i="113"/>
  <c r="O233" i="113"/>
  <c r="O232" i="113"/>
  <c r="O236" i="114"/>
  <c r="O235" i="114"/>
  <c r="O234" i="114"/>
  <c r="O233" i="114"/>
  <c r="O232" i="114"/>
  <c r="O236" i="132"/>
  <c r="O235" i="132"/>
  <c r="O234" i="132"/>
  <c r="O233" i="132"/>
  <c r="O232" i="132"/>
  <c r="O230" i="113"/>
  <c r="O223" i="96"/>
  <c r="O222" i="96"/>
  <c r="O221" i="96"/>
  <c r="O220" i="96"/>
  <c r="O223" i="97"/>
  <c r="O222" i="97"/>
  <c r="O221" i="97"/>
  <c r="O220" i="97"/>
  <c r="O223" i="98"/>
  <c r="O222" i="98"/>
  <c r="O221" i="98"/>
  <c r="O220" i="98"/>
  <c r="O223" i="99"/>
  <c r="O222" i="99"/>
  <c r="O221" i="99"/>
  <c r="O220" i="99"/>
  <c r="O223" i="100"/>
  <c r="O222" i="100"/>
  <c r="O221" i="100"/>
  <c r="O220" i="100"/>
  <c r="O223" i="101"/>
  <c r="O222" i="101"/>
  <c r="O221" i="101"/>
  <c r="O220" i="101"/>
  <c r="O223" i="102"/>
  <c r="O222" i="102"/>
  <c r="O221" i="102"/>
  <c r="O220" i="102"/>
  <c r="O223" i="103"/>
  <c r="O222" i="103"/>
  <c r="O221" i="103"/>
  <c r="O220" i="103"/>
  <c r="O223" i="104"/>
  <c r="O222" i="104"/>
  <c r="O221" i="104"/>
  <c r="O220" i="104"/>
  <c r="O223" i="105"/>
  <c r="O222" i="105"/>
  <c r="O221" i="105"/>
  <c r="O220" i="105"/>
  <c r="O223" i="106"/>
  <c r="O222" i="106"/>
  <c r="O221" i="106"/>
  <c r="O220" i="106"/>
  <c r="O223" i="107"/>
  <c r="O222" i="107"/>
  <c r="O221" i="107"/>
  <c r="O220" i="107"/>
  <c r="O223" i="108"/>
  <c r="O222" i="108"/>
  <c r="O221" i="108"/>
  <c r="O220" i="108"/>
  <c r="O223" i="109"/>
  <c r="O222" i="109"/>
  <c r="O221" i="109"/>
  <c r="O220" i="109"/>
  <c r="O223" i="110"/>
  <c r="O222" i="110"/>
  <c r="O221" i="110"/>
  <c r="O220" i="110"/>
  <c r="O223" i="111"/>
  <c r="O222" i="111"/>
  <c r="O221" i="111"/>
  <c r="O220" i="111"/>
  <c r="O223" i="112"/>
  <c r="O222" i="112"/>
  <c r="O221" i="112"/>
  <c r="O220" i="112"/>
  <c r="O223" i="113"/>
  <c r="O222" i="113"/>
  <c r="O221" i="113"/>
  <c r="O220" i="113"/>
  <c r="O223" i="114"/>
  <c r="O222" i="114"/>
  <c r="O221" i="114"/>
  <c r="O220" i="114"/>
  <c r="O223" i="132"/>
  <c r="O222" i="132"/>
  <c r="O221" i="132"/>
  <c r="O220" i="132"/>
  <c r="O218" i="96"/>
  <c r="O217" i="96"/>
  <c r="O218" i="97"/>
  <c r="O217" i="97"/>
  <c r="O218" i="98"/>
  <c r="O217" i="98"/>
  <c r="O218" i="99"/>
  <c r="O217" i="99"/>
  <c r="O218" i="100"/>
  <c r="O217" i="100"/>
  <c r="O218" i="101"/>
  <c r="O217" i="101"/>
  <c r="O218" i="102"/>
  <c r="O217" i="102"/>
  <c r="O218" i="103"/>
  <c r="O217" i="103"/>
  <c r="O218" i="104"/>
  <c r="O217" i="104"/>
  <c r="O218" i="105"/>
  <c r="O217" i="105"/>
  <c r="O218" i="106"/>
  <c r="O217" i="106"/>
  <c r="O218" i="107"/>
  <c r="O217" i="107"/>
  <c r="O218" i="108"/>
  <c r="O217" i="108"/>
  <c r="O218" i="109"/>
  <c r="O217" i="109"/>
  <c r="O218" i="110"/>
  <c r="O217" i="110"/>
  <c r="O218" i="111"/>
  <c r="O217" i="111"/>
  <c r="O218" i="112"/>
  <c r="O217" i="112"/>
  <c r="O218" i="113"/>
  <c r="O217" i="113"/>
  <c r="O218" i="114"/>
  <c r="O217" i="114"/>
  <c r="O218" i="132"/>
  <c r="O217" i="132"/>
  <c r="O215" i="96"/>
  <c r="O214" i="96"/>
  <c r="O215" i="97"/>
  <c r="O214" i="97"/>
  <c r="O215" i="98"/>
  <c r="O214" i="98"/>
  <c r="O215" i="99"/>
  <c r="O214" i="99"/>
  <c r="O215" i="100"/>
  <c r="O214" i="100"/>
  <c r="O215" i="101"/>
  <c r="O214" i="101"/>
  <c r="O215" i="102"/>
  <c r="O214" i="102"/>
  <c r="O215" i="103"/>
  <c r="O214" i="103"/>
  <c r="O215" i="104"/>
  <c r="O214" i="104"/>
  <c r="O215" i="105"/>
  <c r="O214" i="105"/>
  <c r="O215" i="106"/>
  <c r="O214" i="106"/>
  <c r="O215" i="107"/>
  <c r="O214" i="107"/>
  <c r="O215" i="108"/>
  <c r="O214" i="108"/>
  <c r="O215" i="109"/>
  <c r="O214" i="109"/>
  <c r="O215" i="110"/>
  <c r="O214" i="110"/>
  <c r="O215" i="111"/>
  <c r="O214" i="111"/>
  <c r="O215" i="112"/>
  <c r="O214" i="112"/>
  <c r="O215" i="113"/>
  <c r="O214" i="113"/>
  <c r="O215" i="114"/>
  <c r="O214" i="114"/>
  <c r="O215" i="132"/>
  <c r="O214" i="132"/>
  <c r="O212" i="96"/>
  <c r="O211" i="96"/>
  <c r="O210" i="96"/>
  <c r="O212" i="97"/>
  <c r="O211" i="97"/>
  <c r="O210" i="97"/>
  <c r="O212" i="98"/>
  <c r="O211" i="98"/>
  <c r="O210" i="98"/>
  <c r="O212" i="99"/>
  <c r="O211" i="99"/>
  <c r="O210" i="99"/>
  <c r="O212" i="100"/>
  <c r="O211" i="100"/>
  <c r="O210" i="100"/>
  <c r="O212" i="101"/>
  <c r="O211" i="101"/>
  <c r="O210" i="101"/>
  <c r="O212" i="102"/>
  <c r="O211" i="102"/>
  <c r="O210" i="102"/>
  <c r="O212" i="103"/>
  <c r="O211" i="103"/>
  <c r="O210" i="103"/>
  <c r="O212" i="104"/>
  <c r="O211" i="104"/>
  <c r="O210" i="104"/>
  <c r="O212" i="105"/>
  <c r="O211" i="105"/>
  <c r="O210" i="105"/>
  <c r="O212" i="106"/>
  <c r="O211" i="106"/>
  <c r="O210" i="106"/>
  <c r="O212" i="107"/>
  <c r="O211" i="107"/>
  <c r="O210" i="107"/>
  <c r="O212" i="108"/>
  <c r="O211" i="108"/>
  <c r="O210" i="108"/>
  <c r="O212" i="109"/>
  <c r="O211" i="109"/>
  <c r="O210" i="109"/>
  <c r="O212" i="110"/>
  <c r="O211" i="110"/>
  <c r="O210" i="110"/>
  <c r="O212" i="111"/>
  <c r="O211" i="111"/>
  <c r="O210" i="111"/>
  <c r="O212" i="112"/>
  <c r="O211" i="112"/>
  <c r="O210" i="112"/>
  <c r="O212" i="113"/>
  <c r="O211" i="113"/>
  <c r="O210" i="113"/>
  <c r="O212" i="114"/>
  <c r="O211" i="114"/>
  <c r="O210" i="114"/>
  <c r="O212" i="132"/>
  <c r="O211" i="132"/>
  <c r="O210" i="132"/>
  <c r="O207" i="96"/>
  <c r="O206" i="96"/>
  <c r="O205" i="96"/>
  <c r="O204" i="96"/>
  <c r="O203" i="96"/>
  <c r="O202" i="96"/>
  <c r="O201" i="96"/>
  <c r="O207" i="97"/>
  <c r="O206" i="97"/>
  <c r="O205" i="97"/>
  <c r="O204" i="97"/>
  <c r="O203" i="97"/>
  <c r="O202" i="97"/>
  <c r="O201" i="97"/>
  <c r="O207" i="98"/>
  <c r="O206" i="98"/>
  <c r="O205" i="98"/>
  <c r="O204" i="98"/>
  <c r="O203" i="98"/>
  <c r="O202" i="98"/>
  <c r="O201" i="98"/>
  <c r="O207" i="99"/>
  <c r="O206" i="99"/>
  <c r="O205" i="99"/>
  <c r="O204" i="99"/>
  <c r="O203" i="99"/>
  <c r="O202" i="99"/>
  <c r="O201" i="99"/>
  <c r="O207" i="100"/>
  <c r="O206" i="100"/>
  <c r="O205" i="100"/>
  <c r="O204" i="100"/>
  <c r="O203" i="100"/>
  <c r="O202" i="100"/>
  <c r="O201" i="100"/>
  <c r="O207" i="101"/>
  <c r="O206" i="101"/>
  <c r="O205" i="101"/>
  <c r="O204" i="101"/>
  <c r="O203" i="101"/>
  <c r="O202" i="101"/>
  <c r="O201" i="101"/>
  <c r="O207" i="102"/>
  <c r="O206" i="102"/>
  <c r="O205" i="102"/>
  <c r="O204" i="102"/>
  <c r="O203" i="102"/>
  <c r="O202" i="102"/>
  <c r="O201" i="102"/>
  <c r="O207" i="103"/>
  <c r="O206" i="103"/>
  <c r="O205" i="103"/>
  <c r="O204" i="103"/>
  <c r="O203" i="103"/>
  <c r="O202" i="103"/>
  <c r="O201" i="103"/>
  <c r="O207" i="104"/>
  <c r="O206" i="104"/>
  <c r="O205" i="104"/>
  <c r="O204" i="104"/>
  <c r="O203" i="104"/>
  <c r="O202" i="104"/>
  <c r="O201" i="104"/>
  <c r="O207" i="105"/>
  <c r="O206" i="105"/>
  <c r="O205" i="105"/>
  <c r="O204" i="105"/>
  <c r="O203" i="105"/>
  <c r="O202" i="105"/>
  <c r="O201" i="105"/>
  <c r="O207" i="106"/>
  <c r="O206" i="106"/>
  <c r="O205" i="106"/>
  <c r="O204" i="106"/>
  <c r="O203" i="106"/>
  <c r="O202" i="106"/>
  <c r="O201" i="106"/>
  <c r="O207" i="107"/>
  <c r="O206" i="107"/>
  <c r="O205" i="107"/>
  <c r="O204" i="107"/>
  <c r="O203" i="107"/>
  <c r="O202" i="107"/>
  <c r="O201" i="107"/>
  <c r="O207" i="108"/>
  <c r="O206" i="108"/>
  <c r="O205" i="108"/>
  <c r="O204" i="108"/>
  <c r="O203" i="108"/>
  <c r="O202" i="108"/>
  <c r="O201" i="108"/>
  <c r="O207" i="109"/>
  <c r="O206" i="109"/>
  <c r="O205" i="109"/>
  <c r="O204" i="109"/>
  <c r="O203" i="109"/>
  <c r="O202" i="109"/>
  <c r="O201" i="109"/>
  <c r="O207" i="110"/>
  <c r="O206" i="110"/>
  <c r="O205" i="110"/>
  <c r="O204" i="110"/>
  <c r="O203" i="110"/>
  <c r="O202" i="110"/>
  <c r="O201" i="110"/>
  <c r="O207" i="111"/>
  <c r="O206" i="111"/>
  <c r="O205" i="111"/>
  <c r="O204" i="111"/>
  <c r="O203" i="111"/>
  <c r="O202" i="111"/>
  <c r="O201" i="111"/>
  <c r="O207" i="112"/>
  <c r="O206" i="112"/>
  <c r="O205" i="112"/>
  <c r="O204" i="112"/>
  <c r="O203" i="112"/>
  <c r="O202" i="112"/>
  <c r="O201" i="112"/>
  <c r="O207" i="113"/>
  <c r="O206" i="113"/>
  <c r="O205" i="113"/>
  <c r="O204" i="113"/>
  <c r="O203" i="113"/>
  <c r="O202" i="113"/>
  <c r="O201" i="113"/>
  <c r="O207" i="114"/>
  <c r="O206" i="114"/>
  <c r="O205" i="114"/>
  <c r="O204" i="114"/>
  <c r="O203" i="114"/>
  <c r="O202" i="114"/>
  <c r="O201" i="114"/>
  <c r="O207" i="132"/>
  <c r="O206" i="132"/>
  <c r="O205" i="132"/>
  <c r="O204" i="132"/>
  <c r="O203" i="132"/>
  <c r="O202" i="132"/>
  <c r="O201" i="132"/>
  <c r="O199" i="96"/>
  <c r="O199" i="97"/>
  <c r="O199" i="98"/>
  <c r="O199" i="99"/>
  <c r="O199" i="100"/>
  <c r="O199" i="101"/>
  <c r="O199" i="102"/>
  <c r="O199" i="103"/>
  <c r="O199" i="104"/>
  <c r="O199" i="105"/>
  <c r="O199" i="106"/>
  <c r="O199" i="107"/>
  <c r="O199" i="108"/>
  <c r="O199" i="109"/>
  <c r="O199" i="110"/>
  <c r="O199" i="111"/>
  <c r="O199" i="112"/>
  <c r="O199" i="113"/>
  <c r="O199" i="114"/>
  <c r="O199" i="132"/>
  <c r="O197" i="96"/>
  <c r="O196" i="96"/>
  <c r="O195" i="96"/>
  <c r="O194" i="96"/>
  <c r="O193" i="96"/>
  <c r="O197" i="97"/>
  <c r="O196" i="97"/>
  <c r="O195" i="97"/>
  <c r="O194" i="97"/>
  <c r="O193" i="97"/>
  <c r="O197" i="98"/>
  <c r="O196" i="98"/>
  <c r="O195" i="98"/>
  <c r="O194" i="98"/>
  <c r="O193" i="98"/>
  <c r="O197" i="99"/>
  <c r="O196" i="99"/>
  <c r="O195" i="99"/>
  <c r="O194" i="99"/>
  <c r="O193" i="99"/>
  <c r="O197" i="100"/>
  <c r="O196" i="100"/>
  <c r="O195" i="100"/>
  <c r="O194" i="100"/>
  <c r="O193" i="100"/>
  <c r="O197" i="101"/>
  <c r="O196" i="101"/>
  <c r="O195" i="101"/>
  <c r="O194" i="101"/>
  <c r="O193" i="101"/>
  <c r="O197" i="102"/>
  <c r="O196" i="102"/>
  <c r="O195" i="102"/>
  <c r="O194" i="102"/>
  <c r="O193" i="102"/>
  <c r="O197" i="103"/>
  <c r="O196" i="103"/>
  <c r="O195" i="103"/>
  <c r="O194" i="103"/>
  <c r="O193" i="103"/>
  <c r="O197" i="104"/>
  <c r="O196" i="104"/>
  <c r="O195" i="104"/>
  <c r="O194" i="104"/>
  <c r="O193" i="104"/>
  <c r="O197" i="105"/>
  <c r="O196" i="105"/>
  <c r="O195" i="105"/>
  <c r="O194" i="105"/>
  <c r="O193" i="105"/>
  <c r="O197" i="106"/>
  <c r="O196" i="106"/>
  <c r="O195" i="106"/>
  <c r="O194" i="106"/>
  <c r="O193" i="106"/>
  <c r="O197" i="107"/>
  <c r="O196" i="107"/>
  <c r="O195" i="107"/>
  <c r="O194" i="107"/>
  <c r="O193" i="107"/>
  <c r="O197" i="108"/>
  <c r="O196" i="108"/>
  <c r="O195" i="108"/>
  <c r="O194" i="108"/>
  <c r="O193" i="108"/>
  <c r="O197" i="109"/>
  <c r="O196" i="109"/>
  <c r="O195" i="109"/>
  <c r="O194" i="109"/>
  <c r="O193" i="109"/>
  <c r="O197" i="110"/>
  <c r="O196" i="110"/>
  <c r="O195" i="110"/>
  <c r="O194" i="110"/>
  <c r="O193" i="110"/>
  <c r="O197" i="111"/>
  <c r="O196" i="111"/>
  <c r="O195" i="111"/>
  <c r="O194" i="111"/>
  <c r="O193" i="111"/>
  <c r="O197" i="112"/>
  <c r="O196" i="112"/>
  <c r="O195" i="112"/>
  <c r="O194" i="112"/>
  <c r="O193" i="112"/>
  <c r="O197" i="113"/>
  <c r="O196" i="113"/>
  <c r="O195" i="113"/>
  <c r="O194" i="113"/>
  <c r="O193" i="113"/>
  <c r="O197" i="114"/>
  <c r="O196" i="114"/>
  <c r="O195" i="114"/>
  <c r="O194" i="114"/>
  <c r="O193" i="114"/>
  <c r="O197" i="132"/>
  <c r="O196" i="132"/>
  <c r="O195" i="132"/>
  <c r="O194" i="132"/>
  <c r="O193" i="132"/>
  <c r="O191" i="96"/>
  <c r="O191" i="97"/>
  <c r="O191" i="98"/>
  <c r="O191" i="99"/>
  <c r="O191" i="100"/>
  <c r="O191" i="101"/>
  <c r="O191" i="102"/>
  <c r="O191" i="103"/>
  <c r="O191" i="104"/>
  <c r="O191" i="105"/>
  <c r="O191" i="106"/>
  <c r="O191" i="107"/>
  <c r="O191" i="108"/>
  <c r="O191" i="109"/>
  <c r="O191" i="110"/>
  <c r="O191" i="111"/>
  <c r="O191" i="112"/>
  <c r="O191" i="113"/>
  <c r="O191" i="114"/>
  <c r="O191" i="132"/>
  <c r="O189" i="96"/>
  <c r="O188" i="96"/>
  <c r="O187" i="96"/>
  <c r="O186" i="96"/>
  <c r="O185" i="96"/>
  <c r="O189" i="97"/>
  <c r="O188" i="97"/>
  <c r="O187" i="97"/>
  <c r="O186" i="97"/>
  <c r="O185" i="97"/>
  <c r="O189" i="98"/>
  <c r="O188" i="98"/>
  <c r="O187" i="98"/>
  <c r="O186" i="98"/>
  <c r="O185" i="98"/>
  <c r="O189" i="99"/>
  <c r="O188" i="99"/>
  <c r="O187" i="99"/>
  <c r="O186" i="99"/>
  <c r="O185" i="99"/>
  <c r="O189" i="100"/>
  <c r="O188" i="100"/>
  <c r="O187" i="100"/>
  <c r="O186" i="100"/>
  <c r="O185" i="100"/>
  <c r="O189" i="101"/>
  <c r="O188" i="101"/>
  <c r="O187" i="101"/>
  <c r="O186" i="101"/>
  <c r="O185" i="101"/>
  <c r="O189" i="102"/>
  <c r="O188" i="102"/>
  <c r="O187" i="102"/>
  <c r="O186" i="102"/>
  <c r="O185" i="102"/>
  <c r="O189" i="103"/>
  <c r="O188" i="103"/>
  <c r="O187" i="103"/>
  <c r="O186" i="103"/>
  <c r="O185" i="103"/>
  <c r="O189" i="104"/>
  <c r="O188" i="104"/>
  <c r="O187" i="104"/>
  <c r="O186" i="104"/>
  <c r="O185" i="104"/>
  <c r="O189" i="105"/>
  <c r="O188" i="105"/>
  <c r="O187" i="105"/>
  <c r="O186" i="105"/>
  <c r="O185" i="105"/>
  <c r="O189" i="106"/>
  <c r="O188" i="106"/>
  <c r="O187" i="106"/>
  <c r="O186" i="106"/>
  <c r="O185" i="106"/>
  <c r="O189" i="107"/>
  <c r="O188" i="107"/>
  <c r="O187" i="107"/>
  <c r="O186" i="107"/>
  <c r="O185" i="107"/>
  <c r="O189" i="108"/>
  <c r="O188" i="108"/>
  <c r="O187" i="108"/>
  <c r="O186" i="108"/>
  <c r="O185" i="108"/>
  <c r="O189" i="109"/>
  <c r="O188" i="109"/>
  <c r="O187" i="109"/>
  <c r="O186" i="109"/>
  <c r="O185" i="109"/>
  <c r="O189" i="110"/>
  <c r="O188" i="110"/>
  <c r="O187" i="110"/>
  <c r="O186" i="110"/>
  <c r="O185" i="110"/>
  <c r="O189" i="111"/>
  <c r="O188" i="111"/>
  <c r="O187" i="111"/>
  <c r="O186" i="111"/>
  <c r="O185" i="111"/>
  <c r="O189" i="112"/>
  <c r="O188" i="112"/>
  <c r="O187" i="112"/>
  <c r="O186" i="112"/>
  <c r="O185" i="112"/>
  <c r="O189" i="113"/>
  <c r="O188" i="113"/>
  <c r="O187" i="113"/>
  <c r="O186" i="113"/>
  <c r="O185" i="113"/>
  <c r="O189" i="114"/>
  <c r="O188" i="114"/>
  <c r="O187" i="114"/>
  <c r="O186" i="114"/>
  <c r="O185" i="114"/>
  <c r="O189" i="132"/>
  <c r="O188" i="132"/>
  <c r="O187" i="132"/>
  <c r="O186" i="132"/>
  <c r="O185" i="132"/>
  <c r="O183" i="96"/>
  <c r="O183" i="97"/>
  <c r="O183" i="98"/>
  <c r="O183" i="99"/>
  <c r="O183" i="100"/>
  <c r="O183" i="101"/>
  <c r="O183" i="102"/>
  <c r="O183" i="103"/>
  <c r="O183" i="104"/>
  <c r="O183" i="105"/>
  <c r="O183" i="106"/>
  <c r="O183" i="107"/>
  <c r="O183" i="108"/>
  <c r="O183" i="109"/>
  <c r="O183" i="110"/>
  <c r="O183" i="111"/>
  <c r="O183" i="112"/>
  <c r="O183" i="113"/>
  <c r="O183" i="114"/>
  <c r="O183" i="132"/>
  <c r="O181" i="96"/>
  <c r="O180" i="96"/>
  <c r="O179" i="96"/>
  <c r="O178" i="96"/>
  <c r="O177" i="96"/>
  <c r="O181" i="97"/>
  <c r="O180" i="97"/>
  <c r="O179" i="97"/>
  <c r="O178" i="97"/>
  <c r="O177" i="97"/>
  <c r="O181" i="98"/>
  <c r="O180" i="98"/>
  <c r="O179" i="98"/>
  <c r="O178" i="98"/>
  <c r="O177" i="98"/>
  <c r="O181" i="99"/>
  <c r="O180" i="99"/>
  <c r="O179" i="99"/>
  <c r="O178" i="99"/>
  <c r="O177" i="99"/>
  <c r="O181" i="100"/>
  <c r="O180" i="100"/>
  <c r="O179" i="100"/>
  <c r="O178" i="100"/>
  <c r="O177" i="100"/>
  <c r="O181" i="101"/>
  <c r="O180" i="101"/>
  <c r="O179" i="101"/>
  <c r="O178" i="101"/>
  <c r="O177" i="101"/>
  <c r="O181" i="102"/>
  <c r="O180" i="102"/>
  <c r="O179" i="102"/>
  <c r="O178" i="102"/>
  <c r="O177" i="102"/>
  <c r="O181" i="103"/>
  <c r="O180" i="103"/>
  <c r="O179" i="103"/>
  <c r="O178" i="103"/>
  <c r="O177" i="103"/>
  <c r="O181" i="104"/>
  <c r="O180" i="104"/>
  <c r="O179" i="104"/>
  <c r="O178" i="104"/>
  <c r="O177" i="104"/>
  <c r="O181" i="105"/>
  <c r="O180" i="105"/>
  <c r="O179" i="105"/>
  <c r="O178" i="105"/>
  <c r="O177" i="105"/>
  <c r="O181" i="106"/>
  <c r="O180" i="106"/>
  <c r="O179" i="106"/>
  <c r="O178" i="106"/>
  <c r="O177" i="106"/>
  <c r="O181" i="107"/>
  <c r="O180" i="107"/>
  <c r="O179" i="107"/>
  <c r="O178" i="107"/>
  <c r="O177" i="107"/>
  <c r="O181" i="108"/>
  <c r="O180" i="108"/>
  <c r="O179" i="108"/>
  <c r="O178" i="108"/>
  <c r="O177" i="108"/>
  <c r="O181" i="109"/>
  <c r="O180" i="109"/>
  <c r="O179" i="109"/>
  <c r="O178" i="109"/>
  <c r="O177" i="109"/>
  <c r="O181" i="110"/>
  <c r="O180" i="110"/>
  <c r="O179" i="110"/>
  <c r="O178" i="110"/>
  <c r="O177" i="110"/>
  <c r="O181" i="111"/>
  <c r="O180" i="111"/>
  <c r="O179" i="111"/>
  <c r="O178" i="111"/>
  <c r="O177" i="111"/>
  <c r="O181" i="112"/>
  <c r="O180" i="112"/>
  <c r="O179" i="112"/>
  <c r="O178" i="112"/>
  <c r="O177" i="112"/>
  <c r="O181" i="113"/>
  <c r="O180" i="113"/>
  <c r="O179" i="113"/>
  <c r="O178" i="113"/>
  <c r="O177" i="113"/>
  <c r="O181" i="114"/>
  <c r="O180" i="114"/>
  <c r="O179" i="114"/>
  <c r="O178" i="114"/>
  <c r="O177" i="114"/>
  <c r="O181" i="132"/>
  <c r="O180" i="132"/>
  <c r="O179" i="132"/>
  <c r="O178" i="132"/>
  <c r="O177" i="132"/>
  <c r="O175" i="96"/>
  <c r="O175" i="97"/>
  <c r="O175" i="98"/>
  <c r="O175" i="99"/>
  <c r="O175" i="100"/>
  <c r="O175" i="101"/>
  <c r="O175" i="102"/>
  <c r="O175" i="103"/>
  <c r="O175" i="104"/>
  <c r="O175" i="105"/>
  <c r="O175" i="106"/>
  <c r="O175" i="107"/>
  <c r="O175" i="108"/>
  <c r="O175" i="109"/>
  <c r="O175" i="110"/>
  <c r="O175" i="111"/>
  <c r="O175" i="112"/>
  <c r="O175" i="113"/>
  <c r="O175" i="114"/>
  <c r="O175" i="132"/>
  <c r="O173" i="96"/>
  <c r="O172" i="96"/>
  <c r="O171" i="96"/>
  <c r="O170" i="96"/>
  <c r="O169" i="96"/>
  <c r="O173" i="97"/>
  <c r="O172" i="97"/>
  <c r="O171" i="97"/>
  <c r="O170" i="97"/>
  <c r="O169" i="97"/>
  <c r="O173" i="98"/>
  <c r="O172" i="98"/>
  <c r="O171" i="98"/>
  <c r="O170" i="98"/>
  <c r="O169" i="98"/>
  <c r="O173" i="99"/>
  <c r="O172" i="99"/>
  <c r="O171" i="99"/>
  <c r="O170" i="99"/>
  <c r="O169" i="99"/>
  <c r="O173" i="100"/>
  <c r="O172" i="100"/>
  <c r="O171" i="100"/>
  <c r="O170" i="100"/>
  <c r="O169" i="100"/>
  <c r="O173" i="101"/>
  <c r="O172" i="101"/>
  <c r="O171" i="101"/>
  <c r="O170" i="101"/>
  <c r="O169" i="101"/>
  <c r="O173" i="102"/>
  <c r="O172" i="102"/>
  <c r="O171" i="102"/>
  <c r="O170" i="102"/>
  <c r="O169" i="102"/>
  <c r="O173" i="103"/>
  <c r="O172" i="103"/>
  <c r="O171" i="103"/>
  <c r="O170" i="103"/>
  <c r="O169" i="103"/>
  <c r="O173" i="104"/>
  <c r="O172" i="104"/>
  <c r="O171" i="104"/>
  <c r="O170" i="104"/>
  <c r="O169" i="104"/>
  <c r="O173" i="105"/>
  <c r="O172" i="105"/>
  <c r="O171" i="105"/>
  <c r="O170" i="105"/>
  <c r="O169" i="105"/>
  <c r="O173" i="106"/>
  <c r="O172" i="106"/>
  <c r="O171" i="106"/>
  <c r="O170" i="106"/>
  <c r="O169" i="106"/>
  <c r="O173" i="107"/>
  <c r="O172" i="107"/>
  <c r="O171" i="107"/>
  <c r="O170" i="107"/>
  <c r="O169" i="107"/>
  <c r="O173" i="108"/>
  <c r="O172" i="108"/>
  <c r="O171" i="108"/>
  <c r="O170" i="108"/>
  <c r="O169" i="108"/>
  <c r="O173" i="109"/>
  <c r="O172" i="109"/>
  <c r="O171" i="109"/>
  <c r="O170" i="109"/>
  <c r="O169" i="109"/>
  <c r="O173" i="110"/>
  <c r="O172" i="110"/>
  <c r="O171" i="110"/>
  <c r="O170" i="110"/>
  <c r="O169" i="110"/>
  <c r="O173" i="111"/>
  <c r="O172" i="111"/>
  <c r="O171" i="111"/>
  <c r="O170" i="111"/>
  <c r="O169" i="111"/>
  <c r="O173" i="112"/>
  <c r="O172" i="112"/>
  <c r="O171" i="112"/>
  <c r="O170" i="112"/>
  <c r="O169" i="112"/>
  <c r="O173" i="113"/>
  <c r="O172" i="113"/>
  <c r="O171" i="113"/>
  <c r="O170" i="113"/>
  <c r="O169" i="113"/>
  <c r="O173" i="114"/>
  <c r="O172" i="114"/>
  <c r="O171" i="114"/>
  <c r="O170" i="114"/>
  <c r="O169" i="114"/>
  <c r="O173" i="132"/>
  <c r="O172" i="132"/>
  <c r="O171" i="132"/>
  <c r="O170" i="132"/>
  <c r="O169" i="132"/>
  <c r="O167" i="96"/>
  <c r="O167" i="97"/>
  <c r="O167" i="98"/>
  <c r="O167" i="99"/>
  <c r="O167" i="100"/>
  <c r="O167" i="101"/>
  <c r="O167" i="102"/>
  <c r="O167" i="103"/>
  <c r="O167" i="104"/>
  <c r="O167" i="105"/>
  <c r="O167" i="106"/>
  <c r="O167" i="107"/>
  <c r="O167" i="108"/>
  <c r="O167" i="109"/>
  <c r="O167" i="110"/>
  <c r="O167" i="111"/>
  <c r="O167" i="112"/>
  <c r="O167" i="113"/>
  <c r="O167" i="114"/>
  <c r="O167" i="132"/>
  <c r="O165" i="96"/>
  <c r="O164" i="96"/>
  <c r="O163" i="96"/>
  <c r="O162" i="96"/>
  <c r="O161" i="96"/>
  <c r="O165" i="97"/>
  <c r="O164" i="97"/>
  <c r="O163" i="97"/>
  <c r="O162" i="97"/>
  <c r="O161" i="97"/>
  <c r="O165" i="98"/>
  <c r="O164" i="98"/>
  <c r="O163" i="98"/>
  <c r="O162" i="98"/>
  <c r="O161" i="98"/>
  <c r="O165" i="99"/>
  <c r="O164" i="99"/>
  <c r="O163" i="99"/>
  <c r="O162" i="99"/>
  <c r="O161" i="99"/>
  <c r="O165" i="100"/>
  <c r="O164" i="100"/>
  <c r="O163" i="100"/>
  <c r="O162" i="100"/>
  <c r="O161" i="100"/>
  <c r="O165" i="101"/>
  <c r="O164" i="101"/>
  <c r="O163" i="101"/>
  <c r="O162" i="101"/>
  <c r="O161" i="101"/>
  <c r="O165" i="102"/>
  <c r="O164" i="102"/>
  <c r="O163" i="102"/>
  <c r="O162" i="102"/>
  <c r="O161" i="102"/>
  <c r="O165" i="103"/>
  <c r="O164" i="103"/>
  <c r="O163" i="103"/>
  <c r="O162" i="103"/>
  <c r="O161" i="103"/>
  <c r="O165" i="104"/>
  <c r="O164" i="104"/>
  <c r="O163" i="104"/>
  <c r="O162" i="104"/>
  <c r="O161" i="104"/>
  <c r="O165" i="105"/>
  <c r="O164" i="105"/>
  <c r="O163" i="105"/>
  <c r="O162" i="105"/>
  <c r="O161" i="105"/>
  <c r="O165" i="106"/>
  <c r="O164" i="106"/>
  <c r="O163" i="106"/>
  <c r="O162" i="106"/>
  <c r="O161" i="106"/>
  <c r="O165" i="107"/>
  <c r="O164" i="107"/>
  <c r="O163" i="107"/>
  <c r="O162" i="107"/>
  <c r="O161" i="107"/>
  <c r="O165" i="108"/>
  <c r="O164" i="108"/>
  <c r="O163" i="108"/>
  <c r="O162" i="108"/>
  <c r="O161" i="108"/>
  <c r="O165" i="109"/>
  <c r="O164" i="109"/>
  <c r="O163" i="109"/>
  <c r="O162" i="109"/>
  <c r="O161" i="109"/>
  <c r="O165" i="110"/>
  <c r="O164" i="110"/>
  <c r="O163" i="110"/>
  <c r="O162" i="110"/>
  <c r="O161" i="110"/>
  <c r="O165" i="111"/>
  <c r="O164" i="111"/>
  <c r="O163" i="111"/>
  <c r="O162" i="111"/>
  <c r="O161" i="111"/>
  <c r="O165" i="112"/>
  <c r="O164" i="112"/>
  <c r="O163" i="112"/>
  <c r="O162" i="112"/>
  <c r="O161" i="112"/>
  <c r="O165" i="113"/>
  <c r="O164" i="113"/>
  <c r="O163" i="113"/>
  <c r="O162" i="113"/>
  <c r="O161" i="113"/>
  <c r="O165" i="114"/>
  <c r="O164" i="114"/>
  <c r="O163" i="114"/>
  <c r="O162" i="114"/>
  <c r="O161" i="114"/>
  <c r="O165" i="132"/>
  <c r="O164" i="132"/>
  <c r="O163" i="132"/>
  <c r="O162" i="132"/>
  <c r="O161" i="132"/>
  <c r="O159" i="96"/>
  <c r="O159" i="97"/>
  <c r="O159" i="98"/>
  <c r="O159" i="99"/>
  <c r="O159" i="100"/>
  <c r="O159" i="101"/>
  <c r="O159" i="102"/>
  <c r="O159" i="103"/>
  <c r="O159" i="104"/>
  <c r="O159" i="105"/>
  <c r="O159" i="106"/>
  <c r="O159" i="107"/>
  <c r="O159" i="108"/>
  <c r="O159" i="109"/>
  <c r="O159" i="110"/>
  <c r="O159" i="111"/>
  <c r="O159" i="112"/>
  <c r="O159" i="113"/>
  <c r="O159" i="114"/>
  <c r="O159" i="132"/>
  <c r="O156" i="96"/>
  <c r="O155" i="96"/>
  <c r="O154" i="96"/>
  <c r="O153" i="96"/>
  <c r="O152" i="96"/>
  <c r="O156" i="97"/>
  <c r="O155" i="97"/>
  <c r="O154" i="97"/>
  <c r="O153" i="97"/>
  <c r="O152" i="97"/>
  <c r="O156" i="98"/>
  <c r="O155" i="98"/>
  <c r="O154" i="98"/>
  <c r="O153" i="98"/>
  <c r="O152" i="98"/>
  <c r="O156" i="99"/>
  <c r="O155" i="99"/>
  <c r="O154" i="99"/>
  <c r="O153" i="99"/>
  <c r="O152" i="99"/>
  <c r="O156" i="100"/>
  <c r="O155" i="100"/>
  <c r="O154" i="100"/>
  <c r="O153" i="100"/>
  <c r="O152" i="100"/>
  <c r="O156" i="101"/>
  <c r="O155" i="101"/>
  <c r="O154" i="101"/>
  <c r="O153" i="101"/>
  <c r="O152" i="101"/>
  <c r="O156" i="102"/>
  <c r="O155" i="102"/>
  <c r="O154" i="102"/>
  <c r="O153" i="102"/>
  <c r="O152" i="102"/>
  <c r="O156" i="103"/>
  <c r="O155" i="103"/>
  <c r="O154" i="103"/>
  <c r="O153" i="103"/>
  <c r="O152" i="103"/>
  <c r="O156" i="104"/>
  <c r="O155" i="104"/>
  <c r="O154" i="104"/>
  <c r="O153" i="104"/>
  <c r="O152" i="104"/>
  <c r="O156" i="105"/>
  <c r="O155" i="105"/>
  <c r="O154" i="105"/>
  <c r="O153" i="105"/>
  <c r="O152" i="105"/>
  <c r="O156" i="106"/>
  <c r="O155" i="106"/>
  <c r="O154" i="106"/>
  <c r="O153" i="106"/>
  <c r="O152" i="106"/>
  <c r="O156" i="107"/>
  <c r="O155" i="107"/>
  <c r="O154" i="107"/>
  <c r="O153" i="107"/>
  <c r="O152" i="107"/>
  <c r="O156" i="108"/>
  <c r="O155" i="108"/>
  <c r="O154" i="108"/>
  <c r="O153" i="108"/>
  <c r="O152" i="108"/>
  <c r="O156" i="109"/>
  <c r="O155" i="109"/>
  <c r="O154" i="109"/>
  <c r="O153" i="109"/>
  <c r="O152" i="109"/>
  <c r="O156" i="110"/>
  <c r="O155" i="110"/>
  <c r="O154" i="110"/>
  <c r="O153" i="110"/>
  <c r="O152" i="110"/>
  <c r="O156" i="111"/>
  <c r="O155" i="111"/>
  <c r="O154" i="111"/>
  <c r="O153" i="111"/>
  <c r="O152" i="111"/>
  <c r="O156" i="112"/>
  <c r="O155" i="112"/>
  <c r="O154" i="112"/>
  <c r="O153" i="112"/>
  <c r="O152" i="112"/>
  <c r="O156" i="113"/>
  <c r="O155" i="113"/>
  <c r="O154" i="113"/>
  <c r="O153" i="113"/>
  <c r="O152" i="113"/>
  <c r="O156" i="114"/>
  <c r="O155" i="114"/>
  <c r="O154" i="114"/>
  <c r="O153" i="114"/>
  <c r="O152" i="114"/>
  <c r="O156" i="132"/>
  <c r="O155" i="132"/>
  <c r="O154" i="132"/>
  <c r="O153" i="132"/>
  <c r="O152" i="132"/>
  <c r="O150" i="96"/>
  <c r="O149" i="96"/>
  <c r="O148" i="96"/>
  <c r="O147" i="96"/>
  <c r="O146" i="96"/>
  <c r="O150" i="97"/>
  <c r="O149" i="97"/>
  <c r="O148" i="97"/>
  <c r="O147" i="97"/>
  <c r="O146" i="97"/>
  <c r="O150" i="98"/>
  <c r="O149" i="98"/>
  <c r="O148" i="98"/>
  <c r="O147" i="98"/>
  <c r="O146" i="98"/>
  <c r="O150" i="99"/>
  <c r="O149" i="99"/>
  <c r="O148" i="99"/>
  <c r="O147" i="99"/>
  <c r="O146" i="99"/>
  <c r="O150" i="100"/>
  <c r="O149" i="100"/>
  <c r="O148" i="100"/>
  <c r="O147" i="100"/>
  <c r="O146" i="100"/>
  <c r="O150" i="101"/>
  <c r="O149" i="101"/>
  <c r="O148" i="101"/>
  <c r="O147" i="101"/>
  <c r="O146" i="101"/>
  <c r="O150" i="102"/>
  <c r="O149" i="102"/>
  <c r="O148" i="102"/>
  <c r="O147" i="102"/>
  <c r="O146" i="102"/>
  <c r="O150" i="103"/>
  <c r="O149" i="103"/>
  <c r="O148" i="103"/>
  <c r="O147" i="103"/>
  <c r="O146" i="103"/>
  <c r="O150" i="104"/>
  <c r="O149" i="104"/>
  <c r="O148" i="104"/>
  <c r="O147" i="104"/>
  <c r="O146" i="104"/>
  <c r="O150" i="105"/>
  <c r="O149" i="105"/>
  <c r="O148" i="105"/>
  <c r="O147" i="105"/>
  <c r="O146" i="105"/>
  <c r="O150" i="106"/>
  <c r="O149" i="106"/>
  <c r="O148" i="106"/>
  <c r="O147" i="106"/>
  <c r="O146" i="106"/>
  <c r="O150" i="107"/>
  <c r="O149" i="107"/>
  <c r="O148" i="107"/>
  <c r="O147" i="107"/>
  <c r="O146" i="107"/>
  <c r="O150" i="108"/>
  <c r="O149" i="108"/>
  <c r="O148" i="108"/>
  <c r="O147" i="108"/>
  <c r="O146" i="108"/>
  <c r="O150" i="109"/>
  <c r="O149" i="109"/>
  <c r="O148" i="109"/>
  <c r="O147" i="109"/>
  <c r="O146" i="109"/>
  <c r="O150" i="110"/>
  <c r="O149" i="110"/>
  <c r="O148" i="110"/>
  <c r="O147" i="110"/>
  <c r="O146" i="110"/>
  <c r="O150" i="111"/>
  <c r="O149" i="111"/>
  <c r="O148" i="111"/>
  <c r="O147" i="111"/>
  <c r="O146" i="111"/>
  <c r="O150" i="112"/>
  <c r="O149" i="112"/>
  <c r="O148" i="112"/>
  <c r="O147" i="112"/>
  <c r="O146" i="112"/>
  <c r="O150" i="113"/>
  <c r="O149" i="113"/>
  <c r="O148" i="113"/>
  <c r="O147" i="113"/>
  <c r="O146" i="113"/>
  <c r="O150" i="114"/>
  <c r="O149" i="114"/>
  <c r="O148" i="114"/>
  <c r="O147" i="114"/>
  <c r="O146" i="114"/>
  <c r="O150" i="132"/>
  <c r="O149" i="132"/>
  <c r="O148" i="132"/>
  <c r="O147" i="132"/>
  <c r="O146" i="132"/>
  <c r="O143" i="96"/>
  <c r="O143" i="97"/>
  <c r="O143" i="98"/>
  <c r="O143" i="99"/>
  <c r="O143" i="100"/>
  <c r="O143" i="101"/>
  <c r="O143" i="102"/>
  <c r="O143" i="103"/>
  <c r="O143" i="104"/>
  <c r="O143" i="105"/>
  <c r="O143" i="106"/>
  <c r="O143" i="107"/>
  <c r="O143" i="108"/>
  <c r="O143" i="109"/>
  <c r="O143" i="110"/>
  <c r="O143" i="111"/>
  <c r="O143" i="112"/>
  <c r="O143" i="113"/>
  <c r="O143" i="114"/>
  <c r="O143" i="132"/>
  <c r="O137" i="96"/>
  <c r="O137" i="97"/>
  <c r="O137" i="98"/>
  <c r="O137" i="99"/>
  <c r="O137" i="100"/>
  <c r="O137" i="101"/>
  <c r="O137" i="102"/>
  <c r="O137" i="103"/>
  <c r="O137" i="104"/>
  <c r="O137" i="105"/>
  <c r="O137" i="106"/>
  <c r="O137" i="107"/>
  <c r="O137" i="108"/>
  <c r="O137" i="109"/>
  <c r="O137" i="110"/>
  <c r="O137" i="111"/>
  <c r="O137" i="112"/>
  <c r="O137" i="113"/>
  <c r="O137" i="114"/>
  <c r="O137" i="132"/>
  <c r="O144" i="96"/>
  <c r="O142" i="96"/>
  <c r="O144" i="97"/>
  <c r="O142" i="97"/>
  <c r="O144" i="98"/>
  <c r="O142" i="98"/>
  <c r="O144" i="99"/>
  <c r="O142" i="99"/>
  <c r="O144" i="100"/>
  <c r="O142" i="100"/>
  <c r="O144" i="101"/>
  <c r="O142" i="101"/>
  <c r="O144" i="102"/>
  <c r="O142" i="102"/>
  <c r="O144" i="103"/>
  <c r="O142" i="103"/>
  <c r="O144" i="104"/>
  <c r="O142" i="104"/>
  <c r="O144" i="105"/>
  <c r="O142" i="105"/>
  <c r="O144" i="106"/>
  <c r="O142" i="106"/>
  <c r="O144" i="107"/>
  <c r="O142" i="107"/>
  <c r="O144" i="108"/>
  <c r="O142" i="108"/>
  <c r="O144" i="109"/>
  <c r="O142" i="109"/>
  <c r="O144" i="110"/>
  <c r="O142" i="110"/>
  <c r="O144" i="111"/>
  <c r="O142" i="111"/>
  <c r="O144" i="112"/>
  <c r="O142" i="112"/>
  <c r="O144" i="113"/>
  <c r="O142" i="113"/>
  <c r="O144" i="114"/>
  <c r="O142" i="114"/>
  <c r="O144" i="132"/>
  <c r="O142" i="132"/>
  <c r="O140" i="96"/>
  <c r="O139" i="96"/>
  <c r="O138" i="96"/>
  <c r="O136" i="96"/>
  <c r="O135" i="96"/>
  <c r="O134" i="96"/>
  <c r="O140" i="97"/>
  <c r="O139" i="97"/>
  <c r="O138" i="97"/>
  <c r="O136" i="97"/>
  <c r="O135" i="97"/>
  <c r="O134" i="97"/>
  <c r="O140" i="98"/>
  <c r="O139" i="98"/>
  <c r="O138" i="98"/>
  <c r="O136" i="98"/>
  <c r="O135" i="98"/>
  <c r="O134" i="98"/>
  <c r="O140" i="99"/>
  <c r="O139" i="99"/>
  <c r="O138" i="99"/>
  <c r="O136" i="99"/>
  <c r="O135" i="99"/>
  <c r="O134" i="99"/>
  <c r="O140" i="100"/>
  <c r="O139" i="100"/>
  <c r="O138" i="100"/>
  <c r="O136" i="100"/>
  <c r="O135" i="100"/>
  <c r="O134" i="100"/>
  <c r="O140" i="101"/>
  <c r="O139" i="101"/>
  <c r="O138" i="101"/>
  <c r="O136" i="101"/>
  <c r="O135" i="101"/>
  <c r="O134" i="101"/>
  <c r="O140" i="102"/>
  <c r="O139" i="102"/>
  <c r="O138" i="102"/>
  <c r="O136" i="102"/>
  <c r="O135" i="102"/>
  <c r="O134" i="102"/>
  <c r="O140" i="103"/>
  <c r="O139" i="103"/>
  <c r="O138" i="103"/>
  <c r="O136" i="103"/>
  <c r="O135" i="103"/>
  <c r="O134" i="103"/>
  <c r="O140" i="104"/>
  <c r="O139" i="104"/>
  <c r="O138" i="104"/>
  <c r="O136" i="104"/>
  <c r="O135" i="104"/>
  <c r="O134" i="104"/>
  <c r="O140" i="105"/>
  <c r="O139" i="105"/>
  <c r="O138" i="105"/>
  <c r="O136" i="105"/>
  <c r="O135" i="105"/>
  <c r="O134" i="105"/>
  <c r="O140" i="106"/>
  <c r="O139" i="106"/>
  <c r="O138" i="106"/>
  <c r="O136" i="106"/>
  <c r="O135" i="106"/>
  <c r="O134" i="106"/>
  <c r="O140" i="107"/>
  <c r="O139" i="107"/>
  <c r="O138" i="107"/>
  <c r="O136" i="107"/>
  <c r="O135" i="107"/>
  <c r="O134" i="107"/>
  <c r="O140" i="108"/>
  <c r="O139" i="108"/>
  <c r="O138" i="108"/>
  <c r="O136" i="108"/>
  <c r="O135" i="108"/>
  <c r="O134" i="108"/>
  <c r="O140" i="109"/>
  <c r="O139" i="109"/>
  <c r="O138" i="109"/>
  <c r="O136" i="109"/>
  <c r="O135" i="109"/>
  <c r="O134" i="109"/>
  <c r="O140" i="110"/>
  <c r="O139" i="110"/>
  <c r="O138" i="110"/>
  <c r="O136" i="110"/>
  <c r="O135" i="110"/>
  <c r="O134" i="110"/>
  <c r="O140" i="111"/>
  <c r="O139" i="111"/>
  <c r="O138" i="111"/>
  <c r="O136" i="111"/>
  <c r="O135" i="111"/>
  <c r="O134" i="111"/>
  <c r="O140" i="112"/>
  <c r="O139" i="112"/>
  <c r="O138" i="112"/>
  <c r="O136" i="112"/>
  <c r="O135" i="112"/>
  <c r="O134" i="112"/>
  <c r="O140" i="113"/>
  <c r="O139" i="113"/>
  <c r="O138" i="113"/>
  <c r="O136" i="113"/>
  <c r="O135" i="113"/>
  <c r="O134" i="113"/>
  <c r="O140" i="114"/>
  <c r="O139" i="114"/>
  <c r="O138" i="114"/>
  <c r="O136" i="114"/>
  <c r="O135" i="114"/>
  <c r="O134" i="114"/>
  <c r="O140" i="132"/>
  <c r="O139" i="132"/>
  <c r="O138" i="132"/>
  <c r="O136" i="132"/>
  <c r="O135" i="132"/>
  <c r="O134" i="132"/>
  <c r="O131" i="96"/>
  <c r="O130" i="96"/>
  <c r="O129" i="96"/>
  <c r="O128" i="96"/>
  <c r="O131" i="97"/>
  <c r="O130" i="97"/>
  <c r="O129" i="97"/>
  <c r="O128" i="97"/>
  <c r="O131" i="98"/>
  <c r="O130" i="98"/>
  <c r="O129" i="98"/>
  <c r="O128" i="98"/>
  <c r="O131" i="99"/>
  <c r="O130" i="99"/>
  <c r="O129" i="99"/>
  <c r="O128" i="99"/>
  <c r="O131" i="100"/>
  <c r="O130" i="100"/>
  <c r="O129" i="100"/>
  <c r="O128" i="100"/>
  <c r="O131" i="101"/>
  <c r="O130" i="101"/>
  <c r="O129" i="101"/>
  <c r="O128" i="101"/>
  <c r="O131" i="102"/>
  <c r="O130" i="102"/>
  <c r="O129" i="102"/>
  <c r="O128" i="102"/>
  <c r="O131" i="103"/>
  <c r="O130" i="103"/>
  <c r="O129" i="103"/>
  <c r="O128" i="103"/>
  <c r="O131" i="104"/>
  <c r="O130" i="104"/>
  <c r="O129" i="104"/>
  <c r="O128" i="104"/>
  <c r="O131" i="105"/>
  <c r="O130" i="105"/>
  <c r="O129" i="105"/>
  <c r="O128" i="105"/>
  <c r="O131" i="106"/>
  <c r="O130" i="106"/>
  <c r="O129" i="106"/>
  <c r="O128" i="106"/>
  <c r="O131" i="107"/>
  <c r="O130" i="107"/>
  <c r="O129" i="107"/>
  <c r="O128" i="107"/>
  <c r="O131" i="108"/>
  <c r="O130" i="108"/>
  <c r="O129" i="108"/>
  <c r="O128" i="108"/>
  <c r="O131" i="109"/>
  <c r="O130" i="109"/>
  <c r="O129" i="109"/>
  <c r="O128" i="109"/>
  <c r="O131" i="110"/>
  <c r="O130" i="110"/>
  <c r="O129" i="110"/>
  <c r="O128" i="110"/>
  <c r="O131" i="111"/>
  <c r="O130" i="111"/>
  <c r="O129" i="111"/>
  <c r="O128" i="111"/>
  <c r="O131" i="112"/>
  <c r="O130" i="112"/>
  <c r="O129" i="112"/>
  <c r="O128" i="112"/>
  <c r="O131" i="113"/>
  <c r="O130" i="113"/>
  <c r="O129" i="113"/>
  <c r="O128" i="113"/>
  <c r="O131" i="114"/>
  <c r="O130" i="114"/>
  <c r="O129" i="114"/>
  <c r="O128" i="114"/>
  <c r="O131" i="132"/>
  <c r="O130" i="132"/>
  <c r="O129" i="132"/>
  <c r="O128" i="132"/>
  <c r="O126" i="96"/>
  <c r="O125" i="96"/>
  <c r="O124" i="96"/>
  <c r="O123" i="96"/>
  <c r="O122" i="96"/>
  <c r="O121" i="96"/>
  <c r="O120" i="96"/>
  <c r="O119" i="96"/>
  <c r="O118" i="96"/>
  <c r="O126" i="97"/>
  <c r="O125" i="97"/>
  <c r="O124" i="97"/>
  <c r="O123" i="97"/>
  <c r="O122" i="97"/>
  <c r="O121" i="97"/>
  <c r="O120" i="97"/>
  <c r="O119" i="97"/>
  <c r="O118" i="97"/>
  <c r="O126" i="98"/>
  <c r="O125" i="98"/>
  <c r="O124" i="98"/>
  <c r="O123" i="98"/>
  <c r="O122" i="98"/>
  <c r="O121" i="98"/>
  <c r="O120" i="98"/>
  <c r="O119" i="98"/>
  <c r="O118" i="98"/>
  <c r="O126" i="99"/>
  <c r="O125" i="99"/>
  <c r="O124" i="99"/>
  <c r="O123" i="99"/>
  <c r="O122" i="99"/>
  <c r="O121" i="99"/>
  <c r="O120" i="99"/>
  <c r="O119" i="99"/>
  <c r="O118" i="99"/>
  <c r="O126" i="100"/>
  <c r="O125" i="100"/>
  <c r="O124" i="100"/>
  <c r="O123" i="100"/>
  <c r="O122" i="100"/>
  <c r="O121" i="100"/>
  <c r="O120" i="100"/>
  <c r="O119" i="100"/>
  <c r="O118" i="100"/>
  <c r="O126" i="101"/>
  <c r="O125" i="101"/>
  <c r="O124" i="101"/>
  <c r="O123" i="101"/>
  <c r="O122" i="101"/>
  <c r="O121" i="101"/>
  <c r="O120" i="101"/>
  <c r="O119" i="101"/>
  <c r="O118" i="101"/>
  <c r="O126" i="102"/>
  <c r="O125" i="102"/>
  <c r="O124" i="102"/>
  <c r="O123" i="102"/>
  <c r="O122" i="102"/>
  <c r="O121" i="102"/>
  <c r="O120" i="102"/>
  <c r="O119" i="102"/>
  <c r="O118" i="102"/>
  <c r="O126" i="103"/>
  <c r="O125" i="103"/>
  <c r="O124" i="103"/>
  <c r="O123" i="103"/>
  <c r="O122" i="103"/>
  <c r="O121" i="103"/>
  <c r="O120" i="103"/>
  <c r="O119" i="103"/>
  <c r="O118" i="103"/>
  <c r="O126" i="104"/>
  <c r="O125" i="104"/>
  <c r="O124" i="104"/>
  <c r="O123" i="104"/>
  <c r="O122" i="104"/>
  <c r="O121" i="104"/>
  <c r="O120" i="104"/>
  <c r="O119" i="104"/>
  <c r="O118" i="104"/>
  <c r="O126" i="105"/>
  <c r="O125" i="105"/>
  <c r="O124" i="105"/>
  <c r="O123" i="105"/>
  <c r="O122" i="105"/>
  <c r="O121" i="105"/>
  <c r="O120" i="105"/>
  <c r="O119" i="105"/>
  <c r="O118" i="105"/>
  <c r="O126" i="106"/>
  <c r="O125" i="106"/>
  <c r="O124" i="106"/>
  <c r="O123" i="106"/>
  <c r="O122" i="106"/>
  <c r="O121" i="106"/>
  <c r="O120" i="106"/>
  <c r="O119" i="106"/>
  <c r="O118" i="106"/>
  <c r="O126" i="107"/>
  <c r="O125" i="107"/>
  <c r="O124" i="107"/>
  <c r="O123" i="107"/>
  <c r="O122" i="107"/>
  <c r="O121" i="107"/>
  <c r="O120" i="107"/>
  <c r="O119" i="107"/>
  <c r="O118" i="107"/>
  <c r="O126" i="108"/>
  <c r="O125" i="108"/>
  <c r="O124" i="108"/>
  <c r="O123" i="108"/>
  <c r="O122" i="108"/>
  <c r="O121" i="108"/>
  <c r="O120" i="108"/>
  <c r="O119" i="108"/>
  <c r="O118" i="108"/>
  <c r="O126" i="109"/>
  <c r="O125" i="109"/>
  <c r="O124" i="109"/>
  <c r="O123" i="109"/>
  <c r="O122" i="109"/>
  <c r="O121" i="109"/>
  <c r="O120" i="109"/>
  <c r="O119" i="109"/>
  <c r="O118" i="109"/>
  <c r="O126" i="110"/>
  <c r="O125" i="110"/>
  <c r="O124" i="110"/>
  <c r="O123" i="110"/>
  <c r="O122" i="110"/>
  <c r="O121" i="110"/>
  <c r="O120" i="110"/>
  <c r="O119" i="110"/>
  <c r="O118" i="110"/>
  <c r="O126" i="111"/>
  <c r="O125" i="111"/>
  <c r="O124" i="111"/>
  <c r="O123" i="111"/>
  <c r="O122" i="111"/>
  <c r="O121" i="111"/>
  <c r="O120" i="111"/>
  <c r="O119" i="111"/>
  <c r="O118" i="111"/>
  <c r="O126" i="112"/>
  <c r="O125" i="112"/>
  <c r="O124" i="112"/>
  <c r="O123" i="112"/>
  <c r="O122" i="112"/>
  <c r="O121" i="112"/>
  <c r="O120" i="112"/>
  <c r="O119" i="112"/>
  <c r="O118" i="112"/>
  <c r="O126" i="113"/>
  <c r="O125" i="113"/>
  <c r="O124" i="113"/>
  <c r="O123" i="113"/>
  <c r="O122" i="113"/>
  <c r="O121" i="113"/>
  <c r="O120" i="113"/>
  <c r="O119" i="113"/>
  <c r="O118" i="113"/>
  <c r="O126" i="114"/>
  <c r="O125" i="114"/>
  <c r="O124" i="114"/>
  <c r="O123" i="114"/>
  <c r="O122" i="114"/>
  <c r="O121" i="114"/>
  <c r="O120" i="114"/>
  <c r="O119" i="114"/>
  <c r="O118" i="114"/>
  <c r="O126" i="132"/>
  <c r="O125" i="132"/>
  <c r="O124" i="132"/>
  <c r="O123" i="132"/>
  <c r="O122" i="132"/>
  <c r="O121" i="132"/>
  <c r="O120" i="132"/>
  <c r="O119" i="132"/>
  <c r="O118" i="132"/>
  <c r="O116" i="96"/>
  <c r="O115" i="96"/>
  <c r="O114" i="96"/>
  <c r="O113" i="96"/>
  <c r="O116" i="97"/>
  <c r="O115" i="97"/>
  <c r="O114" i="97"/>
  <c r="O113" i="97"/>
  <c r="O116" i="98"/>
  <c r="O115" i="98"/>
  <c r="O114" i="98"/>
  <c r="O113" i="98"/>
  <c r="O116" i="99"/>
  <c r="O115" i="99"/>
  <c r="O114" i="99"/>
  <c r="O113" i="99"/>
  <c r="O116" i="100"/>
  <c r="O115" i="100"/>
  <c r="O114" i="100"/>
  <c r="O113" i="100"/>
  <c r="O116" i="101"/>
  <c r="O115" i="101"/>
  <c r="O114" i="101"/>
  <c r="O113" i="101"/>
  <c r="O116" i="102"/>
  <c r="O115" i="102"/>
  <c r="O114" i="102"/>
  <c r="O113" i="102"/>
  <c r="O116" i="103"/>
  <c r="O115" i="103"/>
  <c r="O114" i="103"/>
  <c r="O113" i="103"/>
  <c r="O116" i="104"/>
  <c r="O115" i="104"/>
  <c r="O114" i="104"/>
  <c r="O113" i="104"/>
  <c r="O116" i="105"/>
  <c r="O115" i="105"/>
  <c r="O114" i="105"/>
  <c r="O113" i="105"/>
  <c r="O116" i="106"/>
  <c r="O115" i="106"/>
  <c r="O114" i="106"/>
  <c r="O113" i="106"/>
  <c r="O116" i="107"/>
  <c r="O115" i="107"/>
  <c r="O114" i="107"/>
  <c r="O113" i="107"/>
  <c r="O116" i="108"/>
  <c r="O115" i="108"/>
  <c r="O114" i="108"/>
  <c r="O113" i="108"/>
  <c r="O116" i="109"/>
  <c r="O115" i="109"/>
  <c r="O114" i="109"/>
  <c r="O113" i="109"/>
  <c r="O116" i="110"/>
  <c r="O115" i="110"/>
  <c r="O114" i="110"/>
  <c r="O113" i="110"/>
  <c r="O116" i="111"/>
  <c r="O115" i="111"/>
  <c r="O114" i="111"/>
  <c r="O113" i="111"/>
  <c r="O116" i="112"/>
  <c r="O115" i="112"/>
  <c r="O114" i="112"/>
  <c r="O113" i="112"/>
  <c r="O116" i="113"/>
  <c r="O115" i="113"/>
  <c r="O114" i="113"/>
  <c r="O113" i="113"/>
  <c r="O116" i="114"/>
  <c r="O115" i="114"/>
  <c r="O114" i="114"/>
  <c r="O113" i="114"/>
  <c r="O116" i="132"/>
  <c r="O115" i="132"/>
  <c r="O114" i="132"/>
  <c r="O113" i="132"/>
  <c r="O110" i="96"/>
  <c r="O109" i="96"/>
  <c r="O108" i="96"/>
  <c r="O107" i="96"/>
  <c r="O106" i="96"/>
  <c r="O105" i="96"/>
  <c r="O104" i="96"/>
  <c r="O103" i="96"/>
  <c r="O110" i="97"/>
  <c r="O109" i="97"/>
  <c r="O108" i="97"/>
  <c r="O107" i="97"/>
  <c r="O106" i="97"/>
  <c r="O105" i="97"/>
  <c r="O104" i="97"/>
  <c r="O103" i="97"/>
  <c r="O110" i="98"/>
  <c r="O109" i="98"/>
  <c r="O108" i="98"/>
  <c r="O107" i="98"/>
  <c r="O106" i="98"/>
  <c r="O105" i="98"/>
  <c r="O104" i="98"/>
  <c r="O103" i="98"/>
  <c r="O110" i="99"/>
  <c r="O109" i="99"/>
  <c r="O108" i="99"/>
  <c r="O107" i="99"/>
  <c r="O106" i="99"/>
  <c r="O105" i="99"/>
  <c r="O104" i="99"/>
  <c r="O103" i="99"/>
  <c r="O110" i="100"/>
  <c r="O109" i="100"/>
  <c r="O108" i="100"/>
  <c r="O107" i="100"/>
  <c r="O106" i="100"/>
  <c r="O105" i="100"/>
  <c r="O104" i="100"/>
  <c r="O103" i="100"/>
  <c r="O110" i="101"/>
  <c r="O109" i="101"/>
  <c r="O108" i="101"/>
  <c r="O107" i="101"/>
  <c r="O106" i="101"/>
  <c r="O105" i="101"/>
  <c r="O104" i="101"/>
  <c r="O103" i="101"/>
  <c r="O110" i="102"/>
  <c r="O109" i="102"/>
  <c r="O108" i="102"/>
  <c r="O107" i="102"/>
  <c r="O106" i="102"/>
  <c r="O105" i="102"/>
  <c r="O104" i="102"/>
  <c r="O103" i="102"/>
  <c r="O110" i="103"/>
  <c r="O109" i="103"/>
  <c r="O108" i="103"/>
  <c r="O107" i="103"/>
  <c r="O106" i="103"/>
  <c r="O105" i="103"/>
  <c r="O104" i="103"/>
  <c r="O103" i="103"/>
  <c r="O110" i="104"/>
  <c r="O109" i="104"/>
  <c r="O108" i="104"/>
  <c r="O107" i="104"/>
  <c r="O106" i="104"/>
  <c r="O105" i="104"/>
  <c r="O104" i="104"/>
  <c r="O103" i="104"/>
  <c r="O110" i="105"/>
  <c r="O109" i="105"/>
  <c r="O108" i="105"/>
  <c r="O107" i="105"/>
  <c r="O106" i="105"/>
  <c r="O105" i="105"/>
  <c r="O104" i="105"/>
  <c r="O103" i="105"/>
  <c r="O110" i="106"/>
  <c r="O109" i="106"/>
  <c r="O108" i="106"/>
  <c r="O107" i="106"/>
  <c r="O106" i="106"/>
  <c r="O105" i="106"/>
  <c r="O104" i="106"/>
  <c r="O103" i="106"/>
  <c r="O110" i="107"/>
  <c r="O109" i="107"/>
  <c r="O108" i="107"/>
  <c r="O107" i="107"/>
  <c r="O106" i="107"/>
  <c r="O105" i="107"/>
  <c r="O104" i="107"/>
  <c r="O103" i="107"/>
  <c r="O110" i="108"/>
  <c r="O109" i="108"/>
  <c r="O108" i="108"/>
  <c r="O107" i="108"/>
  <c r="O106" i="108"/>
  <c r="O105" i="108"/>
  <c r="O104" i="108"/>
  <c r="O103" i="108"/>
  <c r="O110" i="109"/>
  <c r="O109" i="109"/>
  <c r="O108" i="109"/>
  <c r="O107" i="109"/>
  <c r="O106" i="109"/>
  <c r="O105" i="109"/>
  <c r="O104" i="109"/>
  <c r="O103" i="109"/>
  <c r="O110" i="110"/>
  <c r="O109" i="110"/>
  <c r="O108" i="110"/>
  <c r="O107" i="110"/>
  <c r="O106" i="110"/>
  <c r="O105" i="110"/>
  <c r="O104" i="110"/>
  <c r="O103" i="110"/>
  <c r="O110" i="111"/>
  <c r="O109" i="111"/>
  <c r="O108" i="111"/>
  <c r="O107" i="111"/>
  <c r="O106" i="111"/>
  <c r="O105" i="111"/>
  <c r="O104" i="111"/>
  <c r="O103" i="111"/>
  <c r="O110" i="112"/>
  <c r="O109" i="112"/>
  <c r="O108" i="112"/>
  <c r="O107" i="112"/>
  <c r="O106" i="112"/>
  <c r="O105" i="112"/>
  <c r="O104" i="112"/>
  <c r="O103" i="112"/>
  <c r="O110" i="113"/>
  <c r="O109" i="113"/>
  <c r="O108" i="113"/>
  <c r="O107" i="113"/>
  <c r="O106" i="113"/>
  <c r="O105" i="113"/>
  <c r="O104" i="113"/>
  <c r="O103" i="113"/>
  <c r="O110" i="114"/>
  <c r="O109" i="114"/>
  <c r="O108" i="114"/>
  <c r="O107" i="114"/>
  <c r="O106" i="114"/>
  <c r="O105" i="114"/>
  <c r="O104" i="114"/>
  <c r="O103" i="114"/>
  <c r="O110" i="132"/>
  <c r="O109" i="132"/>
  <c r="O108" i="132"/>
  <c r="O107" i="132"/>
  <c r="O106" i="132"/>
  <c r="O105" i="132"/>
  <c r="O104" i="132"/>
  <c r="O103" i="132"/>
  <c r="O101" i="96"/>
  <c r="O100" i="96"/>
  <c r="O99" i="96"/>
  <c r="O98" i="96"/>
  <c r="O101" i="97"/>
  <c r="O100" i="97"/>
  <c r="O99" i="97"/>
  <c r="O98" i="97"/>
  <c r="O101" i="98"/>
  <c r="O100" i="98"/>
  <c r="O99" i="98"/>
  <c r="O98" i="98"/>
  <c r="O101" i="99"/>
  <c r="O100" i="99"/>
  <c r="O99" i="99"/>
  <c r="O98" i="99"/>
  <c r="O101" i="100"/>
  <c r="O100" i="100"/>
  <c r="O99" i="100"/>
  <c r="O98" i="100"/>
  <c r="O101" i="101"/>
  <c r="O100" i="101"/>
  <c r="O99" i="101"/>
  <c r="O98" i="101"/>
  <c r="O101" i="102"/>
  <c r="O100" i="102"/>
  <c r="O99" i="102"/>
  <c r="O98" i="102"/>
  <c r="O101" i="103"/>
  <c r="O100" i="103"/>
  <c r="O99" i="103"/>
  <c r="O98" i="103"/>
  <c r="O101" i="104"/>
  <c r="O100" i="104"/>
  <c r="O99" i="104"/>
  <c r="O98" i="104"/>
  <c r="O101" i="105"/>
  <c r="O100" i="105"/>
  <c r="O99" i="105"/>
  <c r="O98" i="105"/>
  <c r="O101" i="106"/>
  <c r="O100" i="106"/>
  <c r="O99" i="106"/>
  <c r="O98" i="106"/>
  <c r="O101" i="107"/>
  <c r="O100" i="107"/>
  <c r="O99" i="107"/>
  <c r="O98" i="107"/>
  <c r="O101" i="108"/>
  <c r="O100" i="108"/>
  <c r="O99" i="108"/>
  <c r="O98" i="108"/>
  <c r="O101" i="109"/>
  <c r="O100" i="109"/>
  <c r="O99" i="109"/>
  <c r="O98" i="109"/>
  <c r="O101" i="110"/>
  <c r="O100" i="110"/>
  <c r="O99" i="110"/>
  <c r="O98" i="110"/>
  <c r="O101" i="111"/>
  <c r="O100" i="111"/>
  <c r="O99" i="111"/>
  <c r="O98" i="111"/>
  <c r="O101" i="112"/>
  <c r="O100" i="112"/>
  <c r="O99" i="112"/>
  <c r="O98" i="112"/>
  <c r="O101" i="113"/>
  <c r="O100" i="113"/>
  <c r="O99" i="113"/>
  <c r="O98" i="113"/>
  <c r="O101" i="114"/>
  <c r="O100" i="114"/>
  <c r="O99" i="114"/>
  <c r="O98" i="114"/>
  <c r="O101" i="132"/>
  <c r="O100" i="132"/>
  <c r="O99" i="132"/>
  <c r="O98" i="132"/>
  <c r="O94" i="96"/>
  <c r="O93" i="96"/>
  <c r="O92" i="96"/>
  <c r="O91" i="96"/>
  <c r="O90" i="96"/>
  <c r="O94" i="97"/>
  <c r="O93" i="97"/>
  <c r="O92" i="97"/>
  <c r="O91" i="97"/>
  <c r="O90" i="97"/>
  <c r="O94" i="98"/>
  <c r="O93" i="98"/>
  <c r="O92" i="98"/>
  <c r="O91" i="98"/>
  <c r="O90" i="98"/>
  <c r="O94" i="99"/>
  <c r="O93" i="99"/>
  <c r="O92" i="99"/>
  <c r="O91" i="99"/>
  <c r="O90" i="99"/>
  <c r="O94" i="100"/>
  <c r="O93" i="100"/>
  <c r="O92" i="100"/>
  <c r="O91" i="100"/>
  <c r="O90" i="100"/>
  <c r="O94" i="101"/>
  <c r="O93" i="101"/>
  <c r="O92" i="101"/>
  <c r="O91" i="101"/>
  <c r="O90" i="101"/>
  <c r="O94" i="102"/>
  <c r="O93" i="102"/>
  <c r="O92" i="102"/>
  <c r="O91" i="102"/>
  <c r="O90" i="102"/>
  <c r="O94" i="103"/>
  <c r="O93" i="103"/>
  <c r="O92" i="103"/>
  <c r="O91" i="103"/>
  <c r="O90" i="103"/>
  <c r="O94" i="104"/>
  <c r="O93" i="104"/>
  <c r="O92" i="104"/>
  <c r="O91" i="104"/>
  <c r="O90" i="104"/>
  <c r="O94" i="105"/>
  <c r="O93" i="105"/>
  <c r="O92" i="105"/>
  <c r="O91" i="105"/>
  <c r="O90" i="105"/>
  <c r="O94" i="106"/>
  <c r="O93" i="106"/>
  <c r="O92" i="106"/>
  <c r="O91" i="106"/>
  <c r="O90" i="106"/>
  <c r="O94" i="107"/>
  <c r="O93" i="107"/>
  <c r="O92" i="107"/>
  <c r="O91" i="107"/>
  <c r="O90" i="107"/>
  <c r="O94" i="108"/>
  <c r="O93" i="108"/>
  <c r="O92" i="108"/>
  <c r="O91" i="108"/>
  <c r="O90" i="108"/>
  <c r="O94" i="109"/>
  <c r="O93" i="109"/>
  <c r="O92" i="109"/>
  <c r="O91" i="109"/>
  <c r="O90" i="109"/>
  <c r="O94" i="110"/>
  <c r="O93" i="110"/>
  <c r="O92" i="110"/>
  <c r="O91" i="110"/>
  <c r="O90" i="110"/>
  <c r="O94" i="111"/>
  <c r="O93" i="111"/>
  <c r="O92" i="111"/>
  <c r="O91" i="111"/>
  <c r="O90" i="111"/>
  <c r="O94" i="112"/>
  <c r="O93" i="112"/>
  <c r="O92" i="112"/>
  <c r="O91" i="112"/>
  <c r="O90" i="112"/>
  <c r="O94" i="113"/>
  <c r="O93" i="113"/>
  <c r="O92" i="113"/>
  <c r="O91" i="113"/>
  <c r="O90" i="113"/>
  <c r="O94" i="114"/>
  <c r="O93" i="114"/>
  <c r="O92" i="114"/>
  <c r="O91" i="114"/>
  <c r="O90" i="114"/>
  <c r="O94" i="132"/>
  <c r="O93" i="132"/>
  <c r="O92" i="132"/>
  <c r="O91" i="132"/>
  <c r="O90" i="132"/>
  <c r="O88" i="96"/>
  <c r="O87" i="96"/>
  <c r="O86" i="96"/>
  <c r="O85" i="96"/>
  <c r="O84" i="96"/>
  <c r="O83" i="96"/>
  <c r="O81" i="96"/>
  <c r="O80" i="96"/>
  <c r="O79" i="96"/>
  <c r="O78" i="96"/>
  <c r="O77" i="96"/>
  <c r="O75" i="96"/>
  <c r="O74" i="96"/>
  <c r="O73" i="96"/>
  <c r="O88" i="97"/>
  <c r="O87" i="97"/>
  <c r="O86" i="97"/>
  <c r="O85" i="97"/>
  <c r="O84" i="97"/>
  <c r="O83" i="97"/>
  <c r="O81" i="97"/>
  <c r="O80" i="97"/>
  <c r="O79" i="97"/>
  <c r="O78" i="97"/>
  <c r="O77" i="97"/>
  <c r="O75" i="97"/>
  <c r="O74" i="97"/>
  <c r="O73" i="97"/>
  <c r="O88" i="98"/>
  <c r="O87" i="98"/>
  <c r="O86" i="98"/>
  <c r="O85" i="98"/>
  <c r="O84" i="98"/>
  <c r="O83" i="98"/>
  <c r="O81" i="98"/>
  <c r="O80" i="98"/>
  <c r="O79" i="98"/>
  <c r="O78" i="98"/>
  <c r="O77" i="98"/>
  <c r="O75" i="98"/>
  <c r="O74" i="98"/>
  <c r="O73" i="98"/>
  <c r="O88" i="99"/>
  <c r="O87" i="99"/>
  <c r="O86" i="99"/>
  <c r="O85" i="99"/>
  <c r="O84" i="99"/>
  <c r="O83" i="99"/>
  <c r="O81" i="99"/>
  <c r="O80" i="99"/>
  <c r="O79" i="99"/>
  <c r="O78" i="99"/>
  <c r="O77" i="99"/>
  <c r="O75" i="99"/>
  <c r="O74" i="99"/>
  <c r="O73" i="99"/>
  <c r="O88" i="100"/>
  <c r="O87" i="100"/>
  <c r="O86" i="100"/>
  <c r="O85" i="100"/>
  <c r="O84" i="100"/>
  <c r="O83" i="100"/>
  <c r="O81" i="100"/>
  <c r="O80" i="100"/>
  <c r="O79" i="100"/>
  <c r="O78" i="100"/>
  <c r="O77" i="100"/>
  <c r="O75" i="100"/>
  <c r="O74" i="100"/>
  <c r="O73" i="100"/>
  <c r="O88" i="101"/>
  <c r="O87" i="101"/>
  <c r="O86" i="101"/>
  <c r="O85" i="101"/>
  <c r="O84" i="101"/>
  <c r="O83" i="101"/>
  <c r="O81" i="101"/>
  <c r="O80" i="101"/>
  <c r="O79" i="101"/>
  <c r="O78" i="101"/>
  <c r="O77" i="101"/>
  <c r="O75" i="101"/>
  <c r="O74" i="101"/>
  <c r="O73" i="101"/>
  <c r="O88" i="102"/>
  <c r="O87" i="102"/>
  <c r="O86" i="102"/>
  <c r="O85" i="102"/>
  <c r="O84" i="102"/>
  <c r="O83" i="102"/>
  <c r="O81" i="102"/>
  <c r="O80" i="102"/>
  <c r="O79" i="102"/>
  <c r="O78" i="102"/>
  <c r="O77" i="102"/>
  <c r="O75" i="102"/>
  <c r="O74" i="102"/>
  <c r="O73" i="102"/>
  <c r="O88" i="103"/>
  <c r="O87" i="103"/>
  <c r="O86" i="103"/>
  <c r="O85" i="103"/>
  <c r="O84" i="103"/>
  <c r="O83" i="103"/>
  <c r="O81" i="103"/>
  <c r="O80" i="103"/>
  <c r="O79" i="103"/>
  <c r="O78" i="103"/>
  <c r="O77" i="103"/>
  <c r="O75" i="103"/>
  <c r="O74" i="103"/>
  <c r="O73" i="103"/>
  <c r="O88" i="104"/>
  <c r="O87" i="104"/>
  <c r="O86" i="104"/>
  <c r="O85" i="104"/>
  <c r="O84" i="104"/>
  <c r="O83" i="104"/>
  <c r="O81" i="104"/>
  <c r="O80" i="104"/>
  <c r="O79" i="104"/>
  <c r="O78" i="104"/>
  <c r="O77" i="104"/>
  <c r="O75" i="104"/>
  <c r="O74" i="104"/>
  <c r="O73" i="104"/>
  <c r="O88" i="105"/>
  <c r="O87" i="105"/>
  <c r="O86" i="105"/>
  <c r="O85" i="105"/>
  <c r="O84" i="105"/>
  <c r="O83" i="105"/>
  <c r="O81" i="105"/>
  <c r="O80" i="105"/>
  <c r="O79" i="105"/>
  <c r="O78" i="105"/>
  <c r="O77" i="105"/>
  <c r="O75" i="105"/>
  <c r="O74" i="105"/>
  <c r="O73" i="105"/>
  <c r="O88" i="106"/>
  <c r="O87" i="106"/>
  <c r="O86" i="106"/>
  <c r="O85" i="106"/>
  <c r="O84" i="106"/>
  <c r="O83" i="106"/>
  <c r="O81" i="106"/>
  <c r="O80" i="106"/>
  <c r="O79" i="106"/>
  <c r="O78" i="106"/>
  <c r="O77" i="106"/>
  <c r="O75" i="106"/>
  <c r="O74" i="106"/>
  <c r="O73" i="106"/>
  <c r="O88" i="107"/>
  <c r="O87" i="107"/>
  <c r="O86" i="107"/>
  <c r="O85" i="107"/>
  <c r="O84" i="107"/>
  <c r="O83" i="107"/>
  <c r="O81" i="107"/>
  <c r="O80" i="107"/>
  <c r="O79" i="107"/>
  <c r="O78" i="107"/>
  <c r="O77" i="107"/>
  <c r="O75" i="107"/>
  <c r="O74" i="107"/>
  <c r="O73" i="107"/>
  <c r="O88" i="108"/>
  <c r="O87" i="108"/>
  <c r="O86" i="108"/>
  <c r="O85" i="108"/>
  <c r="O84" i="108"/>
  <c r="O83" i="108"/>
  <c r="O81" i="108"/>
  <c r="O80" i="108"/>
  <c r="O79" i="108"/>
  <c r="O78" i="108"/>
  <c r="O77" i="108"/>
  <c r="O75" i="108"/>
  <c r="O74" i="108"/>
  <c r="O73" i="108"/>
  <c r="O88" i="109"/>
  <c r="O87" i="109"/>
  <c r="O86" i="109"/>
  <c r="O85" i="109"/>
  <c r="O84" i="109"/>
  <c r="O83" i="109"/>
  <c r="O81" i="109"/>
  <c r="O80" i="109"/>
  <c r="O79" i="109"/>
  <c r="O78" i="109"/>
  <c r="O77" i="109"/>
  <c r="O75" i="109"/>
  <c r="O74" i="109"/>
  <c r="O73" i="109"/>
  <c r="O88" i="110"/>
  <c r="O87" i="110"/>
  <c r="O86" i="110"/>
  <c r="O85" i="110"/>
  <c r="O84" i="110"/>
  <c r="O83" i="110"/>
  <c r="O81" i="110"/>
  <c r="O80" i="110"/>
  <c r="O79" i="110"/>
  <c r="O78" i="110"/>
  <c r="O77" i="110"/>
  <c r="O75" i="110"/>
  <c r="O74" i="110"/>
  <c r="O73" i="110"/>
  <c r="O88" i="111"/>
  <c r="O87" i="111"/>
  <c r="O86" i="111"/>
  <c r="O85" i="111"/>
  <c r="O84" i="111"/>
  <c r="O83" i="111"/>
  <c r="O81" i="111"/>
  <c r="O80" i="111"/>
  <c r="O79" i="111"/>
  <c r="O78" i="111"/>
  <c r="O77" i="111"/>
  <c r="O75" i="111"/>
  <c r="O74" i="111"/>
  <c r="O73" i="111"/>
  <c r="O88" i="112"/>
  <c r="O87" i="112"/>
  <c r="O86" i="112"/>
  <c r="O85" i="112"/>
  <c r="O84" i="112"/>
  <c r="O83" i="112"/>
  <c r="O81" i="112"/>
  <c r="O80" i="112"/>
  <c r="O79" i="112"/>
  <c r="O78" i="112"/>
  <c r="O77" i="112"/>
  <c r="O75" i="112"/>
  <c r="O74" i="112"/>
  <c r="O73" i="112"/>
  <c r="O88" i="113"/>
  <c r="O87" i="113"/>
  <c r="O86" i="113"/>
  <c r="O85" i="113"/>
  <c r="O84" i="113"/>
  <c r="O83" i="113"/>
  <c r="O81" i="113"/>
  <c r="O80" i="113"/>
  <c r="O79" i="113"/>
  <c r="O78" i="113"/>
  <c r="O77" i="113"/>
  <c r="O75" i="113"/>
  <c r="O74" i="113"/>
  <c r="O73" i="113"/>
  <c r="O88" i="114"/>
  <c r="O87" i="114"/>
  <c r="O86" i="114"/>
  <c r="O85" i="114"/>
  <c r="O84" i="114"/>
  <c r="O83" i="114"/>
  <c r="O81" i="114"/>
  <c r="O80" i="114"/>
  <c r="O79" i="114"/>
  <c r="O78" i="114"/>
  <c r="O77" i="114"/>
  <c r="O75" i="114"/>
  <c r="O74" i="114"/>
  <c r="O73" i="114"/>
  <c r="O88" i="132"/>
  <c r="O87" i="132"/>
  <c r="O86" i="132"/>
  <c r="O85" i="132"/>
  <c r="O84" i="132"/>
  <c r="O83" i="132"/>
  <c r="O81" i="132"/>
  <c r="O80" i="132"/>
  <c r="O79" i="132"/>
  <c r="O78" i="132"/>
  <c r="O77" i="132"/>
  <c r="O75" i="132"/>
  <c r="O74" i="132"/>
  <c r="O73" i="132"/>
  <c r="O71" i="96"/>
  <c r="O70" i="96"/>
  <c r="O69" i="96"/>
  <c r="O68" i="96"/>
  <c r="O67" i="96"/>
  <c r="O66" i="96"/>
  <c r="O65" i="96"/>
  <c r="O71" i="97"/>
  <c r="O70" i="97"/>
  <c r="O69" i="97"/>
  <c r="O68" i="97"/>
  <c r="O67" i="97"/>
  <c r="O66" i="97"/>
  <c r="O65" i="97"/>
  <c r="O71" i="98"/>
  <c r="O70" i="98"/>
  <c r="O69" i="98"/>
  <c r="O68" i="98"/>
  <c r="O67" i="98"/>
  <c r="O66" i="98"/>
  <c r="O65" i="98"/>
  <c r="O71" i="99"/>
  <c r="O70" i="99"/>
  <c r="O69" i="99"/>
  <c r="O68" i="99"/>
  <c r="O67" i="99"/>
  <c r="O66" i="99"/>
  <c r="O65" i="99"/>
  <c r="O71" i="100"/>
  <c r="O70" i="100"/>
  <c r="O69" i="100"/>
  <c r="O68" i="100"/>
  <c r="O67" i="100"/>
  <c r="O66" i="100"/>
  <c r="O65" i="100"/>
  <c r="O71" i="101"/>
  <c r="O70" i="101"/>
  <c r="O69" i="101"/>
  <c r="O68" i="101"/>
  <c r="O67" i="101"/>
  <c r="O66" i="101"/>
  <c r="O65" i="101"/>
  <c r="O71" i="102"/>
  <c r="O70" i="102"/>
  <c r="O69" i="102"/>
  <c r="O68" i="102"/>
  <c r="O67" i="102"/>
  <c r="O66" i="102"/>
  <c r="O65" i="102"/>
  <c r="O71" i="103"/>
  <c r="O70" i="103"/>
  <c r="O69" i="103"/>
  <c r="O68" i="103"/>
  <c r="O67" i="103"/>
  <c r="O66" i="103"/>
  <c r="O65" i="103"/>
  <c r="O71" i="104"/>
  <c r="O70" i="104"/>
  <c r="O69" i="104"/>
  <c r="O68" i="104"/>
  <c r="O67" i="104"/>
  <c r="O66" i="104"/>
  <c r="O65" i="104"/>
  <c r="O71" i="105"/>
  <c r="O70" i="105"/>
  <c r="O69" i="105"/>
  <c r="O68" i="105"/>
  <c r="O67" i="105"/>
  <c r="O66" i="105"/>
  <c r="O65" i="105"/>
  <c r="O71" i="106"/>
  <c r="O70" i="106"/>
  <c r="O69" i="106"/>
  <c r="O68" i="106"/>
  <c r="O67" i="106"/>
  <c r="O66" i="106"/>
  <c r="O65" i="106"/>
  <c r="O71" i="107"/>
  <c r="O70" i="107"/>
  <c r="O69" i="107"/>
  <c r="O68" i="107"/>
  <c r="O67" i="107"/>
  <c r="O66" i="107"/>
  <c r="O65" i="107"/>
  <c r="O71" i="108"/>
  <c r="O70" i="108"/>
  <c r="O69" i="108"/>
  <c r="O68" i="108"/>
  <c r="O67" i="108"/>
  <c r="O66" i="108"/>
  <c r="O65" i="108"/>
  <c r="O71" i="109"/>
  <c r="O70" i="109"/>
  <c r="O69" i="109"/>
  <c r="O68" i="109"/>
  <c r="O67" i="109"/>
  <c r="O66" i="109"/>
  <c r="O65" i="109"/>
  <c r="O71" i="110"/>
  <c r="O70" i="110"/>
  <c r="O69" i="110"/>
  <c r="O68" i="110"/>
  <c r="O67" i="110"/>
  <c r="O66" i="110"/>
  <c r="O65" i="110"/>
  <c r="O71" i="111"/>
  <c r="O70" i="111"/>
  <c r="O69" i="111"/>
  <c r="O68" i="111"/>
  <c r="O67" i="111"/>
  <c r="O66" i="111"/>
  <c r="O65" i="111"/>
  <c r="O71" i="112"/>
  <c r="O70" i="112"/>
  <c r="O69" i="112"/>
  <c r="O68" i="112"/>
  <c r="O67" i="112"/>
  <c r="O66" i="112"/>
  <c r="O65" i="112"/>
  <c r="O71" i="113"/>
  <c r="O70" i="113"/>
  <c r="O69" i="113"/>
  <c r="O68" i="113"/>
  <c r="O67" i="113"/>
  <c r="O66" i="113"/>
  <c r="O65" i="113"/>
  <c r="O71" i="114"/>
  <c r="O70" i="114"/>
  <c r="O69" i="114"/>
  <c r="O68" i="114"/>
  <c r="O67" i="114"/>
  <c r="O66" i="114"/>
  <c r="O65" i="114"/>
  <c r="O71" i="132"/>
  <c r="O70" i="132"/>
  <c r="O69" i="132"/>
  <c r="O68" i="132"/>
  <c r="O67" i="132"/>
  <c r="O66" i="132"/>
  <c r="O65" i="132"/>
  <c r="O63" i="96"/>
  <c r="O62" i="96"/>
  <c r="O61" i="96"/>
  <c r="O60" i="96"/>
  <c r="O59" i="96"/>
  <c r="O58" i="96"/>
  <c r="O57" i="96"/>
  <c r="O56" i="96"/>
  <c r="O55" i="96"/>
  <c r="O54" i="96"/>
  <c r="O63" i="97"/>
  <c r="O62" i="97"/>
  <c r="O61" i="97"/>
  <c r="O60" i="97"/>
  <c r="O59" i="97"/>
  <c r="O58" i="97"/>
  <c r="O57" i="97"/>
  <c r="O56" i="97"/>
  <c r="O55" i="97"/>
  <c r="O54" i="97"/>
  <c r="O63" i="98"/>
  <c r="O62" i="98"/>
  <c r="O61" i="98"/>
  <c r="O60" i="98"/>
  <c r="O59" i="98"/>
  <c r="O58" i="98"/>
  <c r="O57" i="98"/>
  <c r="O56" i="98"/>
  <c r="O55" i="98"/>
  <c r="O54" i="98"/>
  <c r="O63" i="99"/>
  <c r="O62" i="99"/>
  <c r="O61" i="99"/>
  <c r="O60" i="99"/>
  <c r="O59" i="99"/>
  <c r="O58" i="99"/>
  <c r="O57" i="99"/>
  <c r="O56" i="99"/>
  <c r="O55" i="99"/>
  <c r="O54" i="99"/>
  <c r="O63" i="100"/>
  <c r="O62" i="100"/>
  <c r="O61" i="100"/>
  <c r="O60" i="100"/>
  <c r="O59" i="100"/>
  <c r="O58" i="100"/>
  <c r="O57" i="100"/>
  <c r="O56" i="100"/>
  <c r="O55" i="100"/>
  <c r="O54" i="100"/>
  <c r="O63" i="101"/>
  <c r="O62" i="101"/>
  <c r="O61" i="101"/>
  <c r="O60" i="101"/>
  <c r="O59" i="101"/>
  <c r="O58" i="101"/>
  <c r="O57" i="101"/>
  <c r="O56" i="101"/>
  <c r="O55" i="101"/>
  <c r="O54" i="101"/>
  <c r="O63" i="102"/>
  <c r="O62" i="102"/>
  <c r="O61" i="102"/>
  <c r="O60" i="102"/>
  <c r="O59" i="102"/>
  <c r="O58" i="102"/>
  <c r="O57" i="102"/>
  <c r="O56" i="102"/>
  <c r="O55" i="102"/>
  <c r="O54" i="102"/>
  <c r="O63" i="103"/>
  <c r="O62" i="103"/>
  <c r="O61" i="103"/>
  <c r="O60" i="103"/>
  <c r="O59" i="103"/>
  <c r="O58" i="103"/>
  <c r="O57" i="103"/>
  <c r="O56" i="103"/>
  <c r="O55" i="103"/>
  <c r="O54" i="103"/>
  <c r="O63" i="104"/>
  <c r="O62" i="104"/>
  <c r="O61" i="104"/>
  <c r="O60" i="104"/>
  <c r="O59" i="104"/>
  <c r="O58" i="104"/>
  <c r="O57" i="104"/>
  <c r="O56" i="104"/>
  <c r="O55" i="104"/>
  <c r="O54" i="104"/>
  <c r="O63" i="105"/>
  <c r="O62" i="105"/>
  <c r="O61" i="105"/>
  <c r="O60" i="105"/>
  <c r="O59" i="105"/>
  <c r="O58" i="105"/>
  <c r="O57" i="105"/>
  <c r="O56" i="105"/>
  <c r="O55" i="105"/>
  <c r="O54" i="105"/>
  <c r="O63" i="106"/>
  <c r="O62" i="106"/>
  <c r="O61" i="106"/>
  <c r="O60" i="106"/>
  <c r="O59" i="106"/>
  <c r="O58" i="106"/>
  <c r="O57" i="106"/>
  <c r="O56" i="106"/>
  <c r="O55" i="106"/>
  <c r="O54" i="106"/>
  <c r="O63" i="107"/>
  <c r="O62" i="107"/>
  <c r="O61" i="107"/>
  <c r="O60" i="107"/>
  <c r="O59" i="107"/>
  <c r="O58" i="107"/>
  <c r="O57" i="107"/>
  <c r="O56" i="107"/>
  <c r="O55" i="107"/>
  <c r="O54" i="107"/>
  <c r="O63" i="108"/>
  <c r="O62" i="108"/>
  <c r="O61" i="108"/>
  <c r="O60" i="108"/>
  <c r="O59" i="108"/>
  <c r="O58" i="108"/>
  <c r="O57" i="108"/>
  <c r="O56" i="108"/>
  <c r="O55" i="108"/>
  <c r="O54" i="108"/>
  <c r="O63" i="109"/>
  <c r="O62" i="109"/>
  <c r="O61" i="109"/>
  <c r="O60" i="109"/>
  <c r="O59" i="109"/>
  <c r="O58" i="109"/>
  <c r="O57" i="109"/>
  <c r="O56" i="109"/>
  <c r="O55" i="109"/>
  <c r="O54" i="109"/>
  <c r="O63" i="110"/>
  <c r="O62" i="110"/>
  <c r="O61" i="110"/>
  <c r="O60" i="110"/>
  <c r="O59" i="110"/>
  <c r="O58" i="110"/>
  <c r="O57" i="110"/>
  <c r="O56" i="110"/>
  <c r="O55" i="110"/>
  <c r="O54" i="110"/>
  <c r="O63" i="111"/>
  <c r="O62" i="111"/>
  <c r="O61" i="111"/>
  <c r="O60" i="111"/>
  <c r="O59" i="111"/>
  <c r="O58" i="111"/>
  <c r="O57" i="111"/>
  <c r="O56" i="111"/>
  <c r="O55" i="111"/>
  <c r="O54" i="111"/>
  <c r="O63" i="112"/>
  <c r="O62" i="112"/>
  <c r="O61" i="112"/>
  <c r="O60" i="112"/>
  <c r="O59" i="112"/>
  <c r="O58" i="112"/>
  <c r="O57" i="112"/>
  <c r="O56" i="112"/>
  <c r="O55" i="112"/>
  <c r="O54" i="112"/>
  <c r="O63" i="113"/>
  <c r="O62" i="113"/>
  <c r="O61" i="113"/>
  <c r="O60" i="113"/>
  <c r="O59" i="113"/>
  <c r="O58" i="113"/>
  <c r="O57" i="113"/>
  <c r="O56" i="113"/>
  <c r="O55" i="113"/>
  <c r="O54" i="113"/>
  <c r="O63" i="114"/>
  <c r="O62" i="114"/>
  <c r="O61" i="114"/>
  <c r="O60" i="114"/>
  <c r="O59" i="114"/>
  <c r="O58" i="114"/>
  <c r="O57" i="114"/>
  <c r="O56" i="114"/>
  <c r="O55" i="114"/>
  <c r="O54" i="114"/>
  <c r="O63" i="132"/>
  <c r="O62" i="132"/>
  <c r="O61" i="132"/>
  <c r="O60" i="132"/>
  <c r="O59" i="132"/>
  <c r="O58" i="132"/>
  <c r="O57" i="132"/>
  <c r="O56" i="132"/>
  <c r="O55" i="132"/>
  <c r="O54" i="132"/>
  <c r="O52" i="96"/>
  <c r="O51" i="96"/>
  <c r="O50" i="96"/>
  <c r="O49" i="96"/>
  <c r="O48" i="96"/>
  <c r="O52" i="97"/>
  <c r="O51" i="97"/>
  <c r="O50" i="97"/>
  <c r="O49" i="97"/>
  <c r="O48" i="97"/>
  <c r="O52" i="98"/>
  <c r="O51" i="98"/>
  <c r="O50" i="98"/>
  <c r="O49" i="98"/>
  <c r="O48" i="98"/>
  <c r="O52" i="99"/>
  <c r="O51" i="99"/>
  <c r="O50" i="99"/>
  <c r="O49" i="99"/>
  <c r="O48" i="99"/>
  <c r="O52" i="100"/>
  <c r="O51" i="100"/>
  <c r="O50" i="100"/>
  <c r="O49" i="100"/>
  <c r="O48" i="100"/>
  <c r="O52" i="101"/>
  <c r="O51" i="101"/>
  <c r="O50" i="101"/>
  <c r="O49" i="101"/>
  <c r="O48" i="101"/>
  <c r="O52" i="102"/>
  <c r="O51" i="102"/>
  <c r="O50" i="102"/>
  <c r="O49" i="102"/>
  <c r="O48" i="102"/>
  <c r="O52" i="103"/>
  <c r="O51" i="103"/>
  <c r="O50" i="103"/>
  <c r="O49" i="103"/>
  <c r="O48" i="103"/>
  <c r="O52" i="104"/>
  <c r="O51" i="104"/>
  <c r="O50" i="104"/>
  <c r="O49" i="104"/>
  <c r="O48" i="104"/>
  <c r="O52" i="105"/>
  <c r="O51" i="105"/>
  <c r="O50" i="105"/>
  <c r="O49" i="105"/>
  <c r="O48" i="105"/>
  <c r="O52" i="106"/>
  <c r="O51" i="106"/>
  <c r="O50" i="106"/>
  <c r="O49" i="106"/>
  <c r="O48" i="106"/>
  <c r="O52" i="107"/>
  <c r="O51" i="107"/>
  <c r="O50" i="107"/>
  <c r="O49" i="107"/>
  <c r="O48" i="107"/>
  <c r="O52" i="108"/>
  <c r="O51" i="108"/>
  <c r="O50" i="108"/>
  <c r="O49" i="108"/>
  <c r="O48" i="108"/>
  <c r="O52" i="109"/>
  <c r="O51" i="109"/>
  <c r="O50" i="109"/>
  <c r="O49" i="109"/>
  <c r="O48" i="109"/>
  <c r="O52" i="110"/>
  <c r="O51" i="110"/>
  <c r="O50" i="110"/>
  <c r="O49" i="110"/>
  <c r="O48" i="110"/>
  <c r="O52" i="111"/>
  <c r="O51" i="111"/>
  <c r="O50" i="111"/>
  <c r="O49" i="111"/>
  <c r="O48" i="111"/>
  <c r="O52" i="112"/>
  <c r="O51" i="112"/>
  <c r="O50" i="112"/>
  <c r="O49" i="112"/>
  <c r="O48" i="112"/>
  <c r="O52" i="113"/>
  <c r="O51" i="113"/>
  <c r="O50" i="113"/>
  <c r="O49" i="113"/>
  <c r="O48" i="113"/>
  <c r="O52" i="114"/>
  <c r="O51" i="114"/>
  <c r="O50" i="114"/>
  <c r="O49" i="114"/>
  <c r="O48" i="114"/>
  <c r="O52" i="132"/>
  <c r="O51" i="132"/>
  <c r="O50" i="132"/>
  <c r="O49" i="132"/>
  <c r="O48" i="132"/>
  <c r="O45" i="96"/>
  <c r="O44" i="96"/>
  <c r="O43" i="96"/>
  <c r="O41" i="96"/>
  <c r="O40" i="96"/>
  <c r="O39" i="96"/>
  <c r="O38" i="96"/>
  <c r="O45" i="97"/>
  <c r="O44" i="97"/>
  <c r="O43" i="97"/>
  <c r="O41" i="97"/>
  <c r="O40" i="97"/>
  <c r="O39" i="97"/>
  <c r="O38" i="97"/>
  <c r="O45" i="98"/>
  <c r="O44" i="98"/>
  <c r="O43" i="98"/>
  <c r="O41" i="98"/>
  <c r="O40" i="98"/>
  <c r="O39" i="98"/>
  <c r="O38" i="98"/>
  <c r="O45" i="99"/>
  <c r="O44" i="99"/>
  <c r="O43" i="99"/>
  <c r="O41" i="99"/>
  <c r="O40" i="99"/>
  <c r="O39" i="99"/>
  <c r="O38" i="99"/>
  <c r="O45" i="100"/>
  <c r="O44" i="100"/>
  <c r="O43" i="100"/>
  <c r="O41" i="100"/>
  <c r="O40" i="100"/>
  <c r="O39" i="100"/>
  <c r="O38" i="100"/>
  <c r="O45" i="101"/>
  <c r="O44" i="101"/>
  <c r="O43" i="101"/>
  <c r="O41" i="101"/>
  <c r="O40" i="101"/>
  <c r="O39" i="101"/>
  <c r="O38" i="101"/>
  <c r="O45" i="102"/>
  <c r="O44" i="102"/>
  <c r="O43" i="102"/>
  <c r="O41" i="102"/>
  <c r="O40" i="102"/>
  <c r="O39" i="102"/>
  <c r="O38" i="102"/>
  <c r="O45" i="103"/>
  <c r="O44" i="103"/>
  <c r="O43" i="103"/>
  <c r="O41" i="103"/>
  <c r="O40" i="103"/>
  <c r="O39" i="103"/>
  <c r="O38" i="103"/>
  <c r="O45" i="104"/>
  <c r="O44" i="104"/>
  <c r="O43" i="104"/>
  <c r="O41" i="104"/>
  <c r="O40" i="104"/>
  <c r="O39" i="104"/>
  <c r="O38" i="104"/>
  <c r="O45" i="105"/>
  <c r="O44" i="105"/>
  <c r="O43" i="105"/>
  <c r="O41" i="105"/>
  <c r="O40" i="105"/>
  <c r="O39" i="105"/>
  <c r="O38" i="105"/>
  <c r="O45" i="106"/>
  <c r="O44" i="106"/>
  <c r="O43" i="106"/>
  <c r="O41" i="106"/>
  <c r="O40" i="106"/>
  <c r="O39" i="106"/>
  <c r="O38" i="106"/>
  <c r="O45" i="107"/>
  <c r="O44" i="107"/>
  <c r="O43" i="107"/>
  <c r="O41" i="107"/>
  <c r="O40" i="107"/>
  <c r="O39" i="107"/>
  <c r="O38" i="107"/>
  <c r="O45" i="108"/>
  <c r="O44" i="108"/>
  <c r="O43" i="108"/>
  <c r="O41" i="108"/>
  <c r="O40" i="108"/>
  <c r="O39" i="108"/>
  <c r="O38" i="108"/>
  <c r="O45" i="109"/>
  <c r="O44" i="109"/>
  <c r="O43" i="109"/>
  <c r="O41" i="109"/>
  <c r="O40" i="109"/>
  <c r="O39" i="109"/>
  <c r="O38" i="109"/>
  <c r="O45" i="110"/>
  <c r="O44" i="110"/>
  <c r="O43" i="110"/>
  <c r="O41" i="110"/>
  <c r="O40" i="110"/>
  <c r="O39" i="110"/>
  <c r="O38" i="110"/>
  <c r="O45" i="111"/>
  <c r="O44" i="111"/>
  <c r="O43" i="111"/>
  <c r="O41" i="111"/>
  <c r="O40" i="111"/>
  <c r="O39" i="111"/>
  <c r="O38" i="111"/>
  <c r="O45" i="112"/>
  <c r="O44" i="112"/>
  <c r="O43" i="112"/>
  <c r="O41" i="112"/>
  <c r="O40" i="112"/>
  <c r="O39" i="112"/>
  <c r="O38" i="112"/>
  <c r="O45" i="113"/>
  <c r="O44" i="113"/>
  <c r="O43" i="113"/>
  <c r="O41" i="113"/>
  <c r="O40" i="113"/>
  <c r="O39" i="113"/>
  <c r="O38" i="113"/>
  <c r="O45" i="114"/>
  <c r="O44" i="114"/>
  <c r="O43" i="114"/>
  <c r="O41" i="114"/>
  <c r="O40" i="114"/>
  <c r="O39" i="114"/>
  <c r="O38" i="114"/>
  <c r="O45" i="132"/>
  <c r="O44" i="132"/>
  <c r="O43" i="132"/>
  <c r="O41" i="132"/>
  <c r="O40" i="132"/>
  <c r="O39" i="132"/>
  <c r="O38" i="132"/>
  <c r="O36" i="96"/>
  <c r="O35" i="96"/>
  <c r="O34" i="96"/>
  <c r="O36" i="97"/>
  <c r="O35" i="97"/>
  <c r="O34" i="97"/>
  <c r="O36" i="98"/>
  <c r="O35" i="98"/>
  <c r="O34" i="98"/>
  <c r="O36" i="99"/>
  <c r="O35" i="99"/>
  <c r="O34" i="99"/>
  <c r="O36" i="100"/>
  <c r="O35" i="100"/>
  <c r="O34" i="100"/>
  <c r="O36" i="101"/>
  <c r="O35" i="101"/>
  <c r="O34" i="101"/>
  <c r="O36" i="102"/>
  <c r="O35" i="102"/>
  <c r="O34" i="102"/>
  <c r="O36" i="103"/>
  <c r="O35" i="103"/>
  <c r="O34" i="103"/>
  <c r="O36" i="104"/>
  <c r="O35" i="104"/>
  <c r="O34" i="104"/>
  <c r="O36" i="105"/>
  <c r="O35" i="105"/>
  <c r="O34" i="105"/>
  <c r="O36" i="106"/>
  <c r="O35" i="106"/>
  <c r="O34" i="106"/>
  <c r="O36" i="107"/>
  <c r="O35" i="107"/>
  <c r="O34" i="107"/>
  <c r="O36" i="108"/>
  <c r="O35" i="108"/>
  <c r="O34" i="108"/>
  <c r="O36" i="109"/>
  <c r="O35" i="109"/>
  <c r="O34" i="109"/>
  <c r="O36" i="110"/>
  <c r="O35" i="110"/>
  <c r="O34" i="110"/>
  <c r="O36" i="111"/>
  <c r="O35" i="111"/>
  <c r="O34" i="111"/>
  <c r="O36" i="112"/>
  <c r="O35" i="112"/>
  <c r="O34" i="112"/>
  <c r="O36" i="113"/>
  <c r="O35" i="113"/>
  <c r="O34" i="113"/>
  <c r="O36" i="114"/>
  <c r="O35" i="114"/>
  <c r="O34" i="114"/>
  <c r="O36" i="132"/>
  <c r="O35" i="132"/>
  <c r="O34" i="132"/>
  <c r="O26" i="111"/>
  <c r="O24" i="109"/>
  <c r="O20" i="113"/>
  <c r="O18" i="111"/>
  <c r="O12" i="113"/>
  <c r="O9" i="113"/>
  <c r="O9" i="114"/>
  <c r="O230" i="105"/>
  <c r="L11" i="120"/>
  <c r="L11" i="119"/>
  <c r="O15" i="105"/>
  <c r="O23" i="105"/>
  <c r="O31" i="105"/>
  <c r="O228" i="104"/>
  <c r="O229" i="104"/>
  <c r="O230" i="104"/>
  <c r="K11" i="120"/>
  <c r="K11" i="119"/>
  <c r="O14" i="104"/>
  <c r="O22" i="104"/>
  <c r="O30" i="104"/>
  <c r="O228" i="103"/>
  <c r="O229" i="103"/>
  <c r="O230" i="103"/>
  <c r="J11" i="120"/>
  <c r="J11" i="119"/>
  <c r="O13" i="103"/>
  <c r="O21" i="103"/>
  <c r="O228" i="102"/>
  <c r="O229" i="102"/>
  <c r="O230" i="102"/>
  <c r="I11" i="120"/>
  <c r="I11" i="119"/>
  <c r="O12" i="102"/>
  <c r="O20" i="102"/>
  <c r="O28" i="102"/>
  <c r="O228" i="101"/>
  <c r="O229" i="101"/>
  <c r="O230" i="101"/>
  <c r="H11" i="120"/>
  <c r="H11" i="119"/>
  <c r="O27" i="101"/>
  <c r="O228" i="100"/>
  <c r="O229" i="100"/>
  <c r="O230" i="100"/>
  <c r="G11" i="120"/>
  <c r="G11" i="119"/>
  <c r="O10" i="100"/>
  <c r="O18" i="100"/>
  <c r="O26" i="100"/>
  <c r="O228" i="99"/>
  <c r="O229" i="99"/>
  <c r="O230" i="99"/>
  <c r="F11" i="120"/>
  <c r="F11" i="119"/>
  <c r="O9" i="99"/>
  <c r="O17" i="99"/>
  <c r="O228" i="98"/>
  <c r="O229" i="98"/>
  <c r="O230" i="98"/>
  <c r="E11" i="120"/>
  <c r="E11" i="119"/>
  <c r="O8" i="98"/>
  <c r="O16" i="98"/>
  <c r="O24" i="98"/>
  <c r="O228" i="97"/>
  <c r="O229" i="97"/>
  <c r="O230" i="97"/>
  <c r="D11" i="120"/>
  <c r="D11" i="119"/>
  <c r="O15" i="97"/>
  <c r="O23" i="97"/>
  <c r="O31" i="97"/>
  <c r="O228" i="96"/>
  <c r="O229" i="96"/>
  <c r="O230" i="96"/>
  <c r="C11" i="120"/>
  <c r="C11" i="119"/>
  <c r="O14" i="96"/>
  <c r="O22" i="96"/>
  <c r="O30" i="96"/>
  <c r="O28" i="114" l="1"/>
  <c r="O27" i="106"/>
  <c r="O28" i="132"/>
  <c r="O27" i="132"/>
  <c r="O30" i="106"/>
  <c r="O20" i="109"/>
  <c r="O12" i="109"/>
  <c r="O9" i="110"/>
  <c r="O8" i="111"/>
  <c r="O24" i="113"/>
  <c r="O16" i="113"/>
  <c r="O8" i="113"/>
  <c r="O21" i="114"/>
  <c r="O13" i="114"/>
  <c r="O26" i="132"/>
  <c r="O18" i="132"/>
  <c r="O10" i="132"/>
  <c r="O12" i="132"/>
  <c r="O28" i="96"/>
  <c r="O20" i="96"/>
  <c r="O12" i="96"/>
  <c r="O21" i="97"/>
  <c r="O13" i="97"/>
  <c r="O30" i="98"/>
  <c r="O22" i="98"/>
  <c r="O14" i="98"/>
  <c r="O31" i="99"/>
  <c r="O23" i="99"/>
  <c r="O15" i="99"/>
  <c r="O24" i="100"/>
  <c r="O16" i="100"/>
  <c r="O8" i="100"/>
  <c r="O17" i="101"/>
  <c r="O9" i="101"/>
  <c r="O26" i="102"/>
  <c r="O18" i="102"/>
  <c r="O10" i="102"/>
  <c r="O27" i="103"/>
  <c r="O28" i="104"/>
  <c r="O20" i="104"/>
  <c r="O12" i="104"/>
  <c r="O21" i="105"/>
  <c r="O28" i="106"/>
  <c r="O12" i="106"/>
  <c r="O30" i="108"/>
  <c r="O22" i="108"/>
  <c r="O14" i="108"/>
  <c r="O27" i="109"/>
  <c r="O24" i="110"/>
  <c r="O16" i="110"/>
  <c r="O8" i="110"/>
  <c r="O18" i="110"/>
  <c r="O26" i="112"/>
  <c r="O18" i="112"/>
  <c r="O10" i="112"/>
  <c r="O20" i="114"/>
  <c r="O12" i="114"/>
  <c r="O17" i="132"/>
  <c r="O9" i="132"/>
  <c r="O227" i="109"/>
  <c r="O20" i="112"/>
  <c r="O11" i="114"/>
  <c r="U11" i="117" s="1"/>
  <c r="O18" i="107"/>
  <c r="O26" i="107"/>
  <c r="O9" i="107"/>
  <c r="O17" i="108"/>
  <c r="O9" i="108"/>
  <c r="O30" i="109"/>
  <c r="O22" i="109"/>
  <c r="O14" i="109"/>
  <c r="O27" i="110"/>
  <c r="O24" i="111"/>
  <c r="O16" i="111"/>
  <c r="O26" i="113"/>
  <c r="O18" i="113"/>
  <c r="O10" i="113"/>
  <c r="O20" i="132"/>
  <c r="O27" i="107"/>
  <c r="O21" i="96"/>
  <c r="O13" i="96"/>
  <c r="O30" i="97"/>
  <c r="O22" i="97"/>
  <c r="O14" i="97"/>
  <c r="O31" i="98"/>
  <c r="O23" i="98"/>
  <c r="O15" i="98"/>
  <c r="O24" i="99"/>
  <c r="O16" i="99"/>
  <c r="O8" i="99"/>
  <c r="O17" i="100"/>
  <c r="O9" i="100"/>
  <c r="O26" i="101"/>
  <c r="O18" i="101"/>
  <c r="O10" i="101"/>
  <c r="O27" i="102"/>
  <c r="O22" i="106"/>
  <c r="O14" i="106"/>
  <c r="O28" i="107"/>
  <c r="O24" i="108"/>
  <c r="O16" i="108"/>
  <c r="O8" i="108"/>
  <c r="O10" i="108"/>
  <c r="O26" i="110"/>
  <c r="O10" i="110"/>
  <c r="O28" i="112"/>
  <c r="O12" i="112"/>
  <c r="O17" i="113"/>
  <c r="O30" i="114"/>
  <c r="O22" i="114"/>
  <c r="O14" i="114"/>
  <c r="O228" i="108"/>
  <c r="O229" i="113"/>
  <c r="O24" i="106"/>
  <c r="O16" i="106"/>
  <c r="O8" i="106"/>
  <c r="O21" i="107"/>
  <c r="O13" i="107"/>
  <c r="O26" i="108"/>
  <c r="O18" i="108"/>
  <c r="O28" i="110"/>
  <c r="O20" i="110"/>
  <c r="O12" i="110"/>
  <c r="O17" i="111"/>
  <c r="O9" i="111"/>
  <c r="O30" i="112"/>
  <c r="O22" i="112"/>
  <c r="O14" i="112"/>
  <c r="O27" i="113"/>
  <c r="O24" i="114"/>
  <c r="O16" i="114"/>
  <c r="O8" i="114"/>
  <c r="O13" i="132"/>
  <c r="O20" i="107"/>
  <c r="O12" i="107"/>
  <c r="O228" i="114"/>
  <c r="O17" i="106"/>
  <c r="O9" i="106"/>
  <c r="O27" i="108"/>
  <c r="O12" i="108"/>
  <c r="O16" i="109"/>
  <c r="O8" i="109"/>
  <c r="O10" i="111"/>
  <c r="O227" i="111"/>
  <c r="O28" i="113"/>
  <c r="O21" i="113"/>
  <c r="O17" i="114"/>
  <c r="O30" i="132"/>
  <c r="O28" i="103"/>
  <c r="O20" i="103"/>
  <c r="O12" i="103"/>
  <c r="O13" i="105"/>
  <c r="O228" i="107"/>
  <c r="O229" i="112"/>
  <c r="O227" i="132"/>
  <c r="O227" i="97"/>
  <c r="O24" i="107"/>
  <c r="O16" i="107"/>
  <c r="O10" i="107"/>
  <c r="O227" i="108"/>
  <c r="O17" i="96"/>
  <c r="O9" i="96"/>
  <c r="O26" i="97"/>
  <c r="O18" i="97"/>
  <c r="O10" i="97"/>
  <c r="O27" i="98"/>
  <c r="O28" i="99"/>
  <c r="O20" i="99"/>
  <c r="O12" i="99"/>
  <c r="O21" i="100"/>
  <c r="O13" i="100"/>
  <c r="O30" i="101"/>
  <c r="O22" i="101"/>
  <c r="O14" i="101"/>
  <c r="O31" i="102"/>
  <c r="O23" i="102"/>
  <c r="O15" i="102"/>
  <c r="O24" i="103"/>
  <c r="O16" i="103"/>
  <c r="O8" i="103"/>
  <c r="O17" i="104"/>
  <c r="O9" i="104"/>
  <c r="O26" i="105"/>
  <c r="O18" i="105"/>
  <c r="O10" i="105"/>
  <c r="O30" i="102"/>
  <c r="O31" i="103"/>
  <c r="O24" i="104"/>
  <c r="O16" i="104"/>
  <c r="O8" i="104"/>
  <c r="O17" i="105"/>
  <c r="O9" i="105"/>
  <c r="O11" i="109"/>
  <c r="P11" i="117" s="1"/>
  <c r="O228" i="106"/>
  <c r="O30" i="107"/>
  <c r="O22" i="107"/>
  <c r="O17" i="107"/>
  <c r="O14" i="107"/>
  <c r="O8" i="107"/>
  <c r="O28" i="108"/>
  <c r="O20" i="108"/>
  <c r="O17" i="109"/>
  <c r="O9" i="109"/>
  <c r="O30" i="110"/>
  <c r="O22" i="110"/>
  <c r="O14" i="110"/>
  <c r="O227" i="110"/>
  <c r="O229" i="110"/>
  <c r="O27" i="111"/>
  <c r="O229" i="111"/>
  <c r="O24" i="112"/>
  <c r="O16" i="112"/>
  <c r="O8" i="112"/>
  <c r="O227" i="112"/>
  <c r="O228" i="112"/>
  <c r="O227" i="113"/>
  <c r="O26" i="114"/>
  <c r="O18" i="114"/>
  <c r="O10" i="114"/>
  <c r="O229" i="114"/>
  <c r="O229" i="132"/>
  <c r="O229" i="106"/>
  <c r="O229" i="108"/>
  <c r="O28" i="109"/>
  <c r="O228" i="109"/>
  <c r="O17" i="110"/>
  <c r="O30" i="111"/>
  <c r="O22" i="111"/>
  <c r="O14" i="111"/>
  <c r="O228" i="111"/>
  <c r="O27" i="112"/>
  <c r="O227" i="114"/>
  <c r="O229" i="107"/>
  <c r="O229" i="109"/>
  <c r="O228" i="110"/>
  <c r="O11" i="113"/>
  <c r="T11" i="117" s="1"/>
  <c r="O11" i="111"/>
  <c r="R11" i="117" s="1"/>
  <c r="O227" i="103"/>
  <c r="O228" i="113"/>
  <c r="O227" i="96"/>
  <c r="O228" i="132"/>
  <c r="O227" i="105"/>
  <c r="O27" i="96"/>
  <c r="O28" i="97"/>
  <c r="O20" i="97"/>
  <c r="O12" i="97"/>
  <c r="O21" i="98"/>
  <c r="O13" i="98"/>
  <c r="O227" i="98"/>
  <c r="O30" i="99"/>
  <c r="O22" i="99"/>
  <c r="O14" i="99"/>
  <c r="O31" i="100"/>
  <c r="O23" i="100"/>
  <c r="O15" i="100"/>
  <c r="O24" i="101"/>
  <c r="O16" i="101"/>
  <c r="O8" i="101"/>
  <c r="O17" i="102"/>
  <c r="O9" i="102"/>
  <c r="O26" i="103"/>
  <c r="O18" i="103"/>
  <c r="O10" i="103"/>
  <c r="O27" i="104"/>
  <c r="O28" i="105"/>
  <c r="O20" i="105"/>
  <c r="O12" i="105"/>
  <c r="O30" i="113"/>
  <c r="O22" i="113"/>
  <c r="O24" i="96"/>
  <c r="O16" i="96"/>
  <c r="O8" i="96"/>
  <c r="O17" i="97"/>
  <c r="O9" i="97"/>
  <c r="O26" i="98"/>
  <c r="O18" i="98"/>
  <c r="O10" i="98"/>
  <c r="O28" i="100"/>
  <c r="O20" i="100"/>
  <c r="O12" i="100"/>
  <c r="O21" i="101"/>
  <c r="O13" i="101"/>
  <c r="O22" i="102"/>
  <c r="O14" i="102"/>
  <c r="O23" i="103"/>
  <c r="O15" i="103"/>
  <c r="O31" i="96"/>
  <c r="O23" i="96"/>
  <c r="O15" i="96"/>
  <c r="O24" i="97"/>
  <c r="O16" i="97"/>
  <c r="O8" i="97"/>
  <c r="O17" i="98"/>
  <c r="O9" i="98"/>
  <c r="O26" i="99"/>
  <c r="O18" i="99"/>
  <c r="O10" i="99"/>
  <c r="O27" i="100"/>
  <c r="O28" i="101"/>
  <c r="O20" i="101"/>
  <c r="O12" i="101"/>
  <c r="O21" i="102"/>
  <c r="O13" i="102"/>
  <c r="O227" i="102"/>
  <c r="O30" i="103"/>
  <c r="O22" i="103"/>
  <c r="O14" i="103"/>
  <c r="O31" i="104"/>
  <c r="O23" i="104"/>
  <c r="O15" i="104"/>
  <c r="O24" i="105"/>
  <c r="O16" i="105"/>
  <c r="O8" i="105"/>
  <c r="O11" i="112"/>
  <c r="S11" i="117" s="1"/>
  <c r="O21" i="104"/>
  <c r="O13" i="104"/>
  <c r="O30" i="105"/>
  <c r="O22" i="105"/>
  <c r="O14" i="105"/>
  <c r="O11" i="110"/>
  <c r="Q11" i="117" s="1"/>
  <c r="O26" i="96"/>
  <c r="O18" i="96"/>
  <c r="O10" i="96"/>
  <c r="O27" i="97"/>
  <c r="O28" i="98"/>
  <c r="O20" i="98"/>
  <c r="O12" i="98"/>
  <c r="O21" i="99"/>
  <c r="O13" i="99"/>
  <c r="O227" i="99"/>
  <c r="O30" i="100"/>
  <c r="O22" i="100"/>
  <c r="O14" i="100"/>
  <c r="O31" i="101"/>
  <c r="O23" i="101"/>
  <c r="O15" i="101"/>
  <c r="O24" i="102"/>
  <c r="O16" i="102"/>
  <c r="O8" i="102"/>
  <c r="O17" i="103"/>
  <c r="O9" i="103"/>
  <c r="O26" i="104"/>
  <c r="O18" i="104"/>
  <c r="O10" i="104"/>
  <c r="O227" i="104"/>
  <c r="O27" i="105"/>
  <c r="O229" i="105"/>
  <c r="O11" i="108"/>
  <c r="O11" i="117" s="1"/>
  <c r="O227" i="100"/>
  <c r="O228" i="105"/>
  <c r="O11" i="132"/>
  <c r="V11" i="117" s="1"/>
  <c r="O11" i="107"/>
  <c r="N11" i="117" s="1"/>
  <c r="O27" i="99"/>
  <c r="O227" i="101"/>
  <c r="C11" i="118"/>
  <c r="X11" i="118" s="1"/>
  <c r="O11" i="96"/>
  <c r="C11" i="117" s="1"/>
  <c r="D11" i="118"/>
  <c r="O11" i="97"/>
  <c r="D11" i="117" s="1"/>
  <c r="E11" i="118"/>
  <c r="O11" i="98"/>
  <c r="E11" i="117" s="1"/>
  <c r="F11" i="118"/>
  <c r="O11" i="99"/>
  <c r="F11" i="117" s="1"/>
  <c r="G11" i="118"/>
  <c r="O11" i="100"/>
  <c r="G11" i="117" s="1"/>
  <c r="H11" i="118"/>
  <c r="O11" i="101"/>
  <c r="H11" i="117" s="1"/>
  <c r="I11" i="118"/>
  <c r="O11" i="102"/>
  <c r="I11" i="117" s="1"/>
  <c r="J11" i="118"/>
  <c r="O11" i="103"/>
  <c r="J11" i="117" s="1"/>
  <c r="K11" i="118"/>
  <c r="O11" i="104"/>
  <c r="K11" i="117" s="1"/>
  <c r="L11" i="118"/>
  <c r="O11" i="105"/>
  <c r="L11" i="117" s="1"/>
  <c r="O11" i="106"/>
  <c r="M11" i="117" s="1"/>
  <c r="M11" i="118"/>
  <c r="O20" i="106"/>
  <c r="O26" i="106"/>
  <c r="O18" i="106"/>
  <c r="O10" i="106"/>
  <c r="O227" i="106"/>
  <c r="O15" i="107"/>
  <c r="O227" i="107"/>
  <c r="O21" i="108"/>
  <c r="O13" i="108"/>
  <c r="O15" i="109"/>
  <c r="O15" i="110"/>
  <c r="O21" i="110"/>
  <c r="O13" i="110"/>
  <c r="O21" i="112"/>
  <c r="O13" i="112"/>
  <c r="O13" i="113"/>
  <c r="Y11" i="119"/>
  <c r="O22" i="132"/>
  <c r="O21" i="132"/>
  <c r="O14" i="132"/>
  <c r="X11" i="120"/>
  <c r="O31" i="132"/>
  <c r="O23" i="132"/>
  <c r="O15" i="132"/>
  <c r="O23" i="114"/>
  <c r="O31" i="114"/>
  <c r="O15" i="114"/>
  <c r="O31" i="113"/>
  <c r="O23" i="113"/>
  <c r="O15" i="113"/>
  <c r="O31" i="112"/>
  <c r="O23" i="112"/>
  <c r="O15" i="112"/>
  <c r="O21" i="111"/>
  <c r="O13" i="111"/>
  <c r="O31" i="111"/>
  <c r="O23" i="111"/>
  <c r="O15" i="111"/>
  <c r="O31" i="110"/>
  <c r="O23" i="110"/>
  <c r="O31" i="109"/>
  <c r="O23" i="109"/>
  <c r="O13" i="109"/>
  <c r="O21" i="109"/>
  <c r="O31" i="108"/>
  <c r="O23" i="108"/>
  <c r="O15" i="108"/>
  <c r="O31" i="107"/>
  <c r="O23" i="107"/>
  <c r="O23" i="106"/>
  <c r="O31" i="106"/>
  <c r="O15" i="106"/>
  <c r="O13" i="106"/>
  <c r="O21" i="106"/>
  <c r="X11" i="117" l="1"/>
  <c r="W229" i="119" l="1"/>
  <c r="W228" i="119"/>
  <c r="W227" i="119"/>
  <c r="W223" i="119"/>
  <c r="W222" i="119"/>
  <c r="W221" i="119"/>
  <c r="W220" i="119"/>
  <c r="W218" i="119"/>
  <c r="W217" i="119"/>
  <c r="W215" i="119"/>
  <c r="W214" i="119"/>
  <c r="W212" i="119"/>
  <c r="W211" i="119"/>
  <c r="W210" i="119"/>
  <c r="W207" i="119"/>
  <c r="W205" i="119"/>
  <c r="W204" i="119"/>
  <c r="W203" i="119"/>
  <c r="W202" i="119"/>
  <c r="W201" i="119"/>
  <c r="W199" i="119"/>
  <c r="W197" i="119"/>
  <c r="W196" i="119"/>
  <c r="W195" i="119"/>
  <c r="W194" i="119"/>
  <c r="W193" i="119"/>
  <c r="W191" i="119"/>
  <c r="W189" i="119"/>
  <c r="W188" i="119"/>
  <c r="W187" i="119"/>
  <c r="W186" i="119"/>
  <c r="W185" i="119"/>
  <c r="W183" i="119"/>
  <c r="W181" i="119"/>
  <c r="W180" i="119"/>
  <c r="W179" i="119"/>
  <c r="W178" i="119"/>
  <c r="W177" i="119"/>
  <c r="W175" i="119"/>
  <c r="W173" i="119"/>
  <c r="W172" i="119"/>
  <c r="W171" i="119"/>
  <c r="W170" i="119"/>
  <c r="W169" i="119"/>
  <c r="W167" i="119"/>
  <c r="W165" i="119"/>
  <c r="W164" i="119"/>
  <c r="W163" i="119"/>
  <c r="W162" i="119"/>
  <c r="W161" i="119"/>
  <c r="W159" i="119"/>
  <c r="W156" i="119"/>
  <c r="W150" i="119"/>
  <c r="W149" i="119"/>
  <c r="W148" i="119"/>
  <c r="W147" i="119"/>
  <c r="W146" i="119"/>
  <c r="W144" i="119"/>
  <c r="W131" i="119"/>
  <c r="W130" i="119"/>
  <c r="W129" i="119"/>
  <c r="W128" i="119"/>
  <c r="W125" i="119"/>
  <c r="W124" i="119"/>
  <c r="W123" i="119"/>
  <c r="W122" i="119"/>
  <c r="W121" i="119"/>
  <c r="W120" i="119"/>
  <c r="W119" i="119"/>
  <c r="W118" i="119"/>
  <c r="W116" i="119"/>
  <c r="W115" i="119"/>
  <c r="W114" i="119"/>
  <c r="W113" i="119"/>
  <c r="W110" i="119"/>
  <c r="W109" i="119"/>
  <c r="W108" i="119"/>
  <c r="W107" i="119"/>
  <c r="W106" i="119"/>
  <c r="W105" i="119"/>
  <c r="W104" i="119"/>
  <c r="W103" i="119"/>
  <c r="W101" i="119"/>
  <c r="W100" i="119"/>
  <c r="W99" i="119"/>
  <c r="W98" i="119"/>
  <c r="W97" i="119" s="1"/>
  <c r="W94" i="119"/>
  <c r="W93" i="119"/>
  <c r="W75" i="119"/>
  <c r="W74" i="119"/>
  <c r="W73" i="119"/>
  <c r="W71" i="119"/>
  <c r="W66" i="119"/>
  <c r="W65" i="119"/>
  <c r="W63" i="119"/>
  <c r="W61" i="119"/>
  <c r="W58" i="119"/>
  <c r="W54" i="119"/>
  <c r="W41" i="119"/>
  <c r="W40" i="119"/>
  <c r="W39" i="119"/>
  <c r="W38" i="119"/>
  <c r="W36" i="119"/>
  <c r="W35" i="119"/>
  <c r="W34" i="119"/>
  <c r="W31" i="119"/>
  <c r="W30" i="119"/>
  <c r="W28" i="119"/>
  <c r="W27" i="119"/>
  <c r="W26" i="119"/>
  <c r="W24" i="119"/>
  <c r="W23" i="119"/>
  <c r="W22" i="119"/>
  <c r="W21" i="119"/>
  <c r="W20" i="119"/>
  <c r="W18" i="119"/>
  <c r="W17" i="119"/>
  <c r="W16" i="119"/>
  <c r="W15" i="119"/>
  <c r="W14" i="119"/>
  <c r="W13" i="119"/>
  <c r="W12" i="119"/>
  <c r="W10" i="119"/>
  <c r="W9" i="119"/>
  <c r="W8" i="119"/>
  <c r="V236" i="118"/>
  <c r="V234" i="118"/>
  <c r="V233" i="118"/>
  <c r="V232" i="118"/>
  <c r="V230" i="118"/>
  <c r="V229" i="118"/>
  <c r="V228" i="118"/>
  <c r="V227" i="118"/>
  <c r="V223" i="118"/>
  <c r="V218" i="118"/>
  <c r="V217" i="118"/>
  <c r="V212" i="118"/>
  <c r="V211" i="118"/>
  <c r="V210" i="118"/>
  <c r="V207" i="118"/>
  <c r="V206" i="118"/>
  <c r="V205" i="118"/>
  <c r="V204" i="118"/>
  <c r="V203" i="118"/>
  <c r="V202" i="118"/>
  <c r="V201" i="118"/>
  <c r="V199" i="118"/>
  <c r="V197" i="118"/>
  <c r="V196" i="118"/>
  <c r="V195" i="118"/>
  <c r="V194" i="118"/>
  <c r="V193" i="118"/>
  <c r="V191" i="118"/>
  <c r="V189" i="118"/>
  <c r="V188" i="118"/>
  <c r="V187" i="118"/>
  <c r="V186" i="118"/>
  <c r="V185" i="118"/>
  <c r="V183" i="118"/>
  <c r="V181" i="118"/>
  <c r="V180" i="118"/>
  <c r="V179" i="118"/>
  <c r="V178" i="118"/>
  <c r="V177" i="118"/>
  <c r="V175" i="118"/>
  <c r="V173" i="118"/>
  <c r="V172" i="118"/>
  <c r="V171" i="118"/>
  <c r="V170" i="118"/>
  <c r="V169" i="118"/>
  <c r="V167" i="118"/>
  <c r="V165" i="118"/>
  <c r="V164" i="118"/>
  <c r="V163" i="118"/>
  <c r="V162" i="118"/>
  <c r="V161" i="118"/>
  <c r="V159" i="118"/>
  <c r="V156" i="118"/>
  <c r="V155" i="118"/>
  <c r="V154" i="118"/>
  <c r="V153" i="118"/>
  <c r="V152" i="118"/>
  <c r="V94" i="118"/>
  <c r="V93" i="118"/>
  <c r="V75" i="118"/>
  <c r="V74" i="118"/>
  <c r="V73" i="118"/>
  <c r="V71" i="118"/>
  <c r="V70" i="118"/>
  <c r="V69" i="118"/>
  <c r="V68" i="118"/>
  <c r="V67" i="118"/>
  <c r="V66" i="118"/>
  <c r="V65" i="118"/>
  <c r="V63" i="118"/>
  <c r="V61" i="118"/>
  <c r="V60" i="118"/>
  <c r="V59" i="118"/>
  <c r="V58" i="118"/>
  <c r="V57" i="118"/>
  <c r="V56" i="118"/>
  <c r="V54" i="118"/>
  <c r="V52" i="118"/>
  <c r="V51" i="118"/>
  <c r="V50" i="118"/>
  <c r="V49" i="118"/>
  <c r="V48" i="118"/>
  <c r="V45" i="118"/>
  <c r="V44" i="118"/>
  <c r="V43" i="118"/>
  <c r="V41" i="118"/>
  <c r="V40" i="118"/>
  <c r="V39" i="118"/>
  <c r="V38" i="118"/>
  <c r="V36" i="118"/>
  <c r="V35" i="118"/>
  <c r="V34" i="118"/>
  <c r="V31" i="118"/>
  <c r="V30" i="118"/>
  <c r="V28" i="118"/>
  <c r="V27" i="118"/>
  <c r="V26" i="118"/>
  <c r="V24" i="118"/>
  <c r="V23" i="118"/>
  <c r="V22" i="118"/>
  <c r="V21" i="118"/>
  <c r="V20" i="118"/>
  <c r="V18" i="118"/>
  <c r="V17" i="118"/>
  <c r="V16" i="118"/>
  <c r="V15" i="118"/>
  <c r="V14" i="118"/>
  <c r="V13" i="118"/>
  <c r="V12" i="118"/>
  <c r="V10" i="118"/>
  <c r="V9" i="118"/>
  <c r="V8" i="118"/>
  <c r="V229" i="119"/>
  <c r="V228" i="119"/>
  <c r="V227" i="119"/>
  <c r="V223" i="119"/>
  <c r="V222" i="119"/>
  <c r="V221" i="119"/>
  <c r="V220" i="119"/>
  <c r="V219" i="119" s="1"/>
  <c r="V218" i="119"/>
  <c r="V217" i="119"/>
  <c r="V215" i="119"/>
  <c r="V214" i="119"/>
  <c r="V212" i="119"/>
  <c r="V211" i="119"/>
  <c r="V210" i="119"/>
  <c r="V207" i="119"/>
  <c r="V205" i="119"/>
  <c r="V204" i="119"/>
  <c r="V203" i="119"/>
  <c r="V202" i="119"/>
  <c r="V201" i="119"/>
  <c r="V199" i="119"/>
  <c r="V197" i="119"/>
  <c r="V196" i="119"/>
  <c r="V195" i="119"/>
  <c r="V194" i="119"/>
  <c r="V193" i="119"/>
  <c r="V191" i="119"/>
  <c r="V189" i="119"/>
  <c r="V188" i="119"/>
  <c r="V187" i="119"/>
  <c r="V186" i="119"/>
  <c r="V185" i="119"/>
  <c r="V183" i="119"/>
  <c r="V181" i="119"/>
  <c r="V180" i="119"/>
  <c r="V179" i="119"/>
  <c r="V178" i="119"/>
  <c r="V177" i="119"/>
  <c r="V175" i="119"/>
  <c r="V173" i="119"/>
  <c r="V172" i="119"/>
  <c r="V171" i="119"/>
  <c r="V170" i="119"/>
  <c r="V169" i="119"/>
  <c r="V167" i="119"/>
  <c r="V165" i="119"/>
  <c r="V164" i="119"/>
  <c r="V163" i="119"/>
  <c r="V162" i="119"/>
  <c r="V161" i="119"/>
  <c r="V159" i="119"/>
  <c r="V156" i="119"/>
  <c r="V150" i="119"/>
  <c r="V149" i="119"/>
  <c r="V148" i="119"/>
  <c r="V147" i="119"/>
  <c r="V146" i="119"/>
  <c r="V144" i="119"/>
  <c r="V131" i="119"/>
  <c r="V130" i="119"/>
  <c r="V129" i="119"/>
  <c r="V128" i="119"/>
  <c r="V125" i="119"/>
  <c r="V124" i="119"/>
  <c r="V123" i="119"/>
  <c r="V122" i="119"/>
  <c r="V121" i="119"/>
  <c r="V120" i="119"/>
  <c r="V119" i="119"/>
  <c r="V118" i="119"/>
  <c r="V116" i="119"/>
  <c r="V115" i="119"/>
  <c r="V114" i="119"/>
  <c r="V113" i="119"/>
  <c r="V110" i="119"/>
  <c r="V109" i="119"/>
  <c r="V108" i="119"/>
  <c r="V107" i="119"/>
  <c r="V106" i="119"/>
  <c r="V105" i="119"/>
  <c r="V104" i="119"/>
  <c r="V103" i="119"/>
  <c r="V101" i="119"/>
  <c r="V100" i="119"/>
  <c r="V99" i="119"/>
  <c r="V98" i="119"/>
  <c r="V94" i="119"/>
  <c r="V93" i="119"/>
  <c r="V75" i="119"/>
  <c r="V74" i="119"/>
  <c r="V73" i="119"/>
  <c r="V71" i="119"/>
  <c r="V66" i="119"/>
  <c r="V65" i="119"/>
  <c r="V63" i="119"/>
  <c r="V61" i="119"/>
  <c r="V58" i="119"/>
  <c r="V54" i="119"/>
  <c r="V41" i="119"/>
  <c r="V40" i="119"/>
  <c r="V39" i="119"/>
  <c r="V38" i="119"/>
  <c r="V36" i="119"/>
  <c r="V35" i="119"/>
  <c r="V34" i="119"/>
  <c r="V31" i="119"/>
  <c r="V30" i="119"/>
  <c r="V28" i="119"/>
  <c r="V27" i="119"/>
  <c r="V26" i="119"/>
  <c r="V24" i="119"/>
  <c r="V23" i="119"/>
  <c r="V22" i="119"/>
  <c r="V21" i="119"/>
  <c r="V20" i="119"/>
  <c r="V18" i="119"/>
  <c r="V17" i="119"/>
  <c r="V16" i="119"/>
  <c r="V15" i="119"/>
  <c r="V14" i="119"/>
  <c r="V13" i="119"/>
  <c r="V12" i="119"/>
  <c r="V10" i="119"/>
  <c r="V9" i="119"/>
  <c r="V8" i="119"/>
  <c r="V235" i="120"/>
  <c r="V229" i="120"/>
  <c r="V228" i="120"/>
  <c r="V227" i="120"/>
  <c r="V226" i="120" s="1"/>
  <c r="V223" i="120"/>
  <c r="V222" i="120"/>
  <c r="V221" i="120"/>
  <c r="V220" i="120"/>
  <c r="V218" i="120"/>
  <c r="V217" i="120"/>
  <c r="V215" i="120"/>
  <c r="V214" i="120"/>
  <c r="V213" i="120" s="1"/>
  <c r="V207" i="120"/>
  <c r="V205" i="120"/>
  <c r="V204" i="120"/>
  <c r="V203" i="120"/>
  <c r="V202" i="120"/>
  <c r="V201" i="120"/>
  <c r="V199" i="120"/>
  <c r="V197" i="120"/>
  <c r="V196" i="120"/>
  <c r="V195" i="120"/>
  <c r="V194" i="120"/>
  <c r="V193" i="120"/>
  <c r="V191" i="120"/>
  <c r="V189" i="120"/>
  <c r="V188" i="120"/>
  <c r="V187" i="120"/>
  <c r="V186" i="120"/>
  <c r="V185" i="120"/>
  <c r="V183" i="120"/>
  <c r="V181" i="120"/>
  <c r="V180" i="120"/>
  <c r="V179" i="120"/>
  <c r="V178" i="120"/>
  <c r="V177" i="120"/>
  <c r="V175" i="120"/>
  <c r="V173" i="120"/>
  <c r="V172" i="120"/>
  <c r="V171" i="120"/>
  <c r="V170" i="120"/>
  <c r="V169" i="120"/>
  <c r="V167" i="120"/>
  <c r="V165" i="120"/>
  <c r="V164" i="120"/>
  <c r="V163" i="120"/>
  <c r="V162" i="120"/>
  <c r="V161" i="120"/>
  <c r="V159" i="120"/>
  <c r="V156" i="120"/>
  <c r="V150" i="120"/>
  <c r="V149" i="120"/>
  <c r="V148" i="120"/>
  <c r="V147" i="120"/>
  <c r="V146" i="120"/>
  <c r="V144" i="120"/>
  <c r="V143" i="120"/>
  <c r="V142" i="120"/>
  <c r="V140" i="120"/>
  <c r="V139" i="120"/>
  <c r="V138" i="120"/>
  <c r="V137" i="120"/>
  <c r="V136" i="120"/>
  <c r="V135" i="120"/>
  <c r="V134" i="120"/>
  <c r="V126" i="120"/>
  <c r="V125" i="120"/>
  <c r="V124" i="120"/>
  <c r="V123" i="120"/>
  <c r="V122" i="120"/>
  <c r="V121" i="120"/>
  <c r="V120" i="120"/>
  <c r="V119" i="120"/>
  <c r="V118" i="120"/>
  <c r="V116" i="120"/>
  <c r="V115" i="120"/>
  <c r="V114" i="120"/>
  <c r="V113" i="120"/>
  <c r="V94" i="120"/>
  <c r="V93" i="120"/>
  <c r="V92" i="120"/>
  <c r="V75" i="120"/>
  <c r="V74" i="120"/>
  <c r="V73" i="120"/>
  <c r="V71" i="120"/>
  <c r="V63" i="120"/>
  <c r="V57" i="120"/>
  <c r="V56" i="120"/>
  <c r="V55" i="120"/>
  <c r="V54" i="120"/>
  <c r="V41" i="120"/>
  <c r="V40" i="120"/>
  <c r="V38" i="120"/>
  <c r="V36" i="120"/>
  <c r="V35" i="120"/>
  <c r="V34" i="120"/>
  <c r="V31" i="120"/>
  <c r="V30" i="120"/>
  <c r="V28" i="120"/>
  <c r="V27" i="120"/>
  <c r="V26" i="120"/>
  <c r="V24" i="120"/>
  <c r="V23" i="120"/>
  <c r="V22" i="120"/>
  <c r="V21" i="120"/>
  <c r="V20" i="120"/>
  <c r="V18" i="120"/>
  <c r="V17" i="120"/>
  <c r="V16" i="120"/>
  <c r="V15" i="120"/>
  <c r="V14" i="120"/>
  <c r="V13" i="120"/>
  <c r="V12" i="120"/>
  <c r="V10" i="120"/>
  <c r="V9" i="120"/>
  <c r="V8" i="120"/>
  <c r="V94" i="121"/>
  <c r="V93" i="121"/>
  <c r="V90" i="121"/>
  <c r="V88" i="121"/>
  <c r="V87" i="121"/>
  <c r="V86" i="121"/>
  <c r="V85" i="121"/>
  <c r="V84" i="121"/>
  <c r="V83" i="121"/>
  <c r="V81" i="121"/>
  <c r="V80" i="121"/>
  <c r="V79" i="121"/>
  <c r="V78" i="121"/>
  <c r="V77" i="121"/>
  <c r="V71" i="121"/>
  <c r="V68" i="121"/>
  <c r="V64" i="121" s="1"/>
  <c r="V62" i="121"/>
  <c r="V94" i="122"/>
  <c r="V93" i="122"/>
  <c r="V91" i="122"/>
  <c r="V90" i="122"/>
  <c r="V88" i="122"/>
  <c r="V87" i="122"/>
  <c r="V86" i="122"/>
  <c r="V85" i="122"/>
  <c r="V84" i="122"/>
  <c r="V83" i="122"/>
  <c r="V81" i="122"/>
  <c r="V80" i="122"/>
  <c r="V79" i="122"/>
  <c r="V78" i="122"/>
  <c r="V77" i="122"/>
  <c r="V71" i="122"/>
  <c r="V68" i="122"/>
  <c r="V67" i="122"/>
  <c r="V62" i="122"/>
  <c r="V94" i="123"/>
  <c r="V93" i="123"/>
  <c r="V91" i="123"/>
  <c r="V90" i="123"/>
  <c r="V88" i="123"/>
  <c r="V87" i="123"/>
  <c r="V86" i="123"/>
  <c r="V85" i="123"/>
  <c r="V84" i="123"/>
  <c r="V83" i="123"/>
  <c r="V81" i="123"/>
  <c r="V80" i="123"/>
  <c r="V79" i="123"/>
  <c r="V78" i="123"/>
  <c r="V77" i="123"/>
  <c r="V71" i="123"/>
  <c r="V68" i="123"/>
  <c r="V67" i="123"/>
  <c r="V62" i="123"/>
  <c r="V303" i="124"/>
  <c r="V94" i="124"/>
  <c r="V93" i="124"/>
  <c r="V90" i="124"/>
  <c r="V88" i="124"/>
  <c r="V87" i="124"/>
  <c r="V86" i="124"/>
  <c r="V85" i="124"/>
  <c r="V84" i="124"/>
  <c r="V83" i="124"/>
  <c r="V81" i="124"/>
  <c r="V80" i="124"/>
  <c r="V79" i="124"/>
  <c r="V78" i="124"/>
  <c r="V77" i="124"/>
  <c r="V71" i="124"/>
  <c r="V62" i="124"/>
  <c r="V53" i="124" s="1"/>
  <c r="V229" i="125"/>
  <c r="V228" i="125"/>
  <c r="V227" i="125"/>
  <c r="V223" i="125"/>
  <c r="V222" i="125"/>
  <c r="V221" i="125"/>
  <c r="V220" i="125"/>
  <c r="V218" i="125"/>
  <c r="V217" i="125"/>
  <c r="V215" i="125"/>
  <c r="V214" i="125"/>
  <c r="V212" i="125"/>
  <c r="V211" i="125"/>
  <c r="V210" i="125"/>
  <c r="V207" i="125"/>
  <c r="V205" i="125"/>
  <c r="V204" i="125"/>
  <c r="V203" i="125"/>
  <c r="V202" i="125"/>
  <c r="V201" i="125"/>
  <c r="V199" i="125"/>
  <c r="V197" i="125"/>
  <c r="V196" i="125"/>
  <c r="V195" i="125"/>
  <c r="V194" i="125"/>
  <c r="V193" i="125"/>
  <c r="V191" i="125"/>
  <c r="V189" i="125"/>
  <c r="V188" i="125"/>
  <c r="V187" i="125"/>
  <c r="V186" i="125"/>
  <c r="V185" i="125"/>
  <c r="V183" i="125"/>
  <c r="V181" i="125"/>
  <c r="V180" i="125"/>
  <c r="V179" i="125"/>
  <c r="V178" i="125"/>
  <c r="V177" i="125"/>
  <c r="V175" i="125"/>
  <c r="V173" i="125"/>
  <c r="V172" i="125"/>
  <c r="V171" i="125"/>
  <c r="V170" i="125"/>
  <c r="V169" i="125"/>
  <c r="V167" i="125"/>
  <c r="V165" i="125"/>
  <c r="V164" i="125"/>
  <c r="V163" i="125"/>
  <c r="V162" i="125"/>
  <c r="V161" i="125"/>
  <c r="V159" i="125"/>
  <c r="V156" i="125"/>
  <c r="V150" i="125"/>
  <c r="V149" i="125"/>
  <c r="V148" i="125"/>
  <c r="V147" i="125"/>
  <c r="V146" i="125"/>
  <c r="V144" i="125"/>
  <c r="V94" i="125"/>
  <c r="V93" i="125"/>
  <c r="V75" i="125"/>
  <c r="V74" i="125"/>
  <c r="V73" i="125"/>
  <c r="V71" i="125"/>
  <c r="V68" i="125"/>
  <c r="V67" i="125"/>
  <c r="V66" i="125"/>
  <c r="V65" i="125"/>
  <c r="V63" i="125"/>
  <c r="V61" i="125"/>
  <c r="V58" i="125"/>
  <c r="V56" i="125"/>
  <c r="V55" i="125"/>
  <c r="V54" i="125"/>
  <c r="V52" i="125"/>
  <c r="V51" i="125"/>
  <c r="V41" i="125"/>
  <c r="V40" i="125"/>
  <c r="V38" i="125"/>
  <c r="V36" i="125"/>
  <c r="V35" i="125"/>
  <c r="V34" i="125"/>
  <c r="V31" i="125"/>
  <c r="V30" i="125"/>
  <c r="V28" i="125"/>
  <c r="V27" i="125"/>
  <c r="V26" i="125"/>
  <c r="V24" i="125"/>
  <c r="V23" i="125"/>
  <c r="V22" i="125"/>
  <c r="V21" i="125"/>
  <c r="V20" i="125"/>
  <c r="V18" i="125"/>
  <c r="V17" i="125"/>
  <c r="V16" i="125"/>
  <c r="V15" i="125"/>
  <c r="V14" i="125"/>
  <c r="V13" i="125"/>
  <c r="V12" i="125"/>
  <c r="V10" i="125"/>
  <c r="V9" i="125"/>
  <c r="V8" i="125"/>
  <c r="V7" i="125" s="1"/>
  <c r="V229" i="126"/>
  <c r="V228" i="126"/>
  <c r="V227" i="126"/>
  <c r="V223" i="126"/>
  <c r="V222" i="126"/>
  <c r="V221" i="126"/>
  <c r="V220" i="126"/>
  <c r="V218" i="126"/>
  <c r="V217" i="126"/>
  <c r="V215" i="126"/>
  <c r="V214" i="126"/>
  <c r="V212" i="126"/>
  <c r="V211" i="126"/>
  <c r="V210" i="126"/>
  <c r="V207" i="126"/>
  <c r="V205" i="126"/>
  <c r="V204" i="126"/>
  <c r="V203" i="126"/>
  <c r="V202" i="126"/>
  <c r="V201" i="126"/>
  <c r="V199" i="126"/>
  <c r="V197" i="126"/>
  <c r="V196" i="126"/>
  <c r="V195" i="126"/>
  <c r="V194" i="126"/>
  <c r="V193" i="126"/>
  <c r="V191" i="126"/>
  <c r="V189" i="126"/>
  <c r="V188" i="126"/>
  <c r="V187" i="126"/>
  <c r="V186" i="126"/>
  <c r="V185" i="126"/>
  <c r="V183" i="126"/>
  <c r="V181" i="126"/>
  <c r="V180" i="126"/>
  <c r="V179" i="126"/>
  <c r="V178" i="126"/>
  <c r="V177" i="126"/>
  <c r="V175" i="126"/>
  <c r="V173" i="126"/>
  <c r="V172" i="126"/>
  <c r="V171" i="126"/>
  <c r="V170" i="126"/>
  <c r="V169" i="126"/>
  <c r="V167" i="126"/>
  <c r="V165" i="126"/>
  <c r="V164" i="126"/>
  <c r="V163" i="126"/>
  <c r="V162" i="126"/>
  <c r="V161" i="126"/>
  <c r="V159" i="126"/>
  <c r="V156" i="126"/>
  <c r="V150" i="126"/>
  <c r="V149" i="126"/>
  <c r="V148" i="126"/>
  <c r="V147" i="126"/>
  <c r="V146" i="126"/>
  <c r="V144" i="126"/>
  <c r="V94" i="126"/>
  <c r="V93" i="126"/>
  <c r="V75" i="126"/>
  <c r="V74" i="126"/>
  <c r="V73" i="126"/>
  <c r="V71" i="126"/>
  <c r="V68" i="126"/>
  <c r="V67" i="126"/>
  <c r="V66" i="126"/>
  <c r="V65" i="126"/>
  <c r="V63" i="126"/>
  <c r="V61" i="126"/>
  <c r="V58" i="126"/>
  <c r="V56" i="126"/>
  <c r="V54" i="126"/>
  <c r="V52" i="126"/>
  <c r="V51" i="126"/>
  <c r="V41" i="126"/>
  <c r="V40" i="126"/>
  <c r="V38" i="126"/>
  <c r="V36" i="126"/>
  <c r="V35" i="126"/>
  <c r="V34" i="126"/>
  <c r="V31" i="126"/>
  <c r="V30" i="126"/>
  <c r="V28" i="126"/>
  <c r="V27" i="126"/>
  <c r="V26" i="126"/>
  <c r="V24" i="126"/>
  <c r="V23" i="126"/>
  <c r="V22" i="126"/>
  <c r="V21" i="126"/>
  <c r="V20" i="126"/>
  <c r="V18" i="126"/>
  <c r="V17" i="126"/>
  <c r="V16" i="126"/>
  <c r="V15" i="126"/>
  <c r="V14" i="126"/>
  <c r="V13" i="126"/>
  <c r="V12" i="126"/>
  <c r="V10" i="126"/>
  <c r="V9" i="126"/>
  <c r="V8" i="126"/>
  <c r="V229" i="127"/>
  <c r="V228" i="127"/>
  <c r="V227" i="127"/>
  <c r="V223" i="127"/>
  <c r="V222" i="127"/>
  <c r="V221" i="127"/>
  <c r="V220" i="127"/>
  <c r="V218" i="127"/>
  <c r="V217" i="127"/>
  <c r="V215" i="127"/>
  <c r="V214" i="127"/>
  <c r="V212" i="127"/>
  <c r="V211" i="127"/>
  <c r="V210" i="127"/>
  <c r="V207" i="127"/>
  <c r="V205" i="127"/>
  <c r="V204" i="127"/>
  <c r="V203" i="127"/>
  <c r="V202" i="127"/>
  <c r="V201" i="127"/>
  <c r="V199" i="127"/>
  <c r="V197" i="127"/>
  <c r="V196" i="127"/>
  <c r="V195" i="127"/>
  <c r="V194" i="127"/>
  <c r="V193" i="127"/>
  <c r="V191" i="127"/>
  <c r="V189" i="127"/>
  <c r="V188" i="127"/>
  <c r="V187" i="127"/>
  <c r="V186" i="127"/>
  <c r="V185" i="127"/>
  <c r="V183" i="127"/>
  <c r="V181" i="127"/>
  <c r="V180" i="127"/>
  <c r="V179" i="127"/>
  <c r="V178" i="127"/>
  <c r="V177" i="127"/>
  <c r="V175" i="127"/>
  <c r="V173" i="127"/>
  <c r="V172" i="127"/>
  <c r="V171" i="127"/>
  <c r="V170" i="127"/>
  <c r="V169" i="127"/>
  <c r="V167" i="127"/>
  <c r="V165" i="127"/>
  <c r="V164" i="127"/>
  <c r="V163" i="127"/>
  <c r="V162" i="127"/>
  <c r="V161" i="127"/>
  <c r="V159" i="127"/>
  <c r="V156" i="127"/>
  <c r="V150" i="127"/>
  <c r="V149" i="127"/>
  <c r="V148" i="127"/>
  <c r="V147" i="127"/>
  <c r="V146" i="127"/>
  <c r="V144" i="127"/>
  <c r="V143" i="127"/>
  <c r="V142" i="127"/>
  <c r="V140" i="127"/>
  <c r="V139" i="127"/>
  <c r="V138" i="127"/>
  <c r="V137" i="127"/>
  <c r="V136" i="127"/>
  <c r="V135" i="127"/>
  <c r="V134" i="127"/>
  <c r="V131" i="127"/>
  <c r="V130" i="127"/>
  <c r="V129" i="127"/>
  <c r="V128" i="127"/>
  <c r="V125" i="127"/>
  <c r="V124" i="127"/>
  <c r="V123" i="127"/>
  <c r="V122" i="127"/>
  <c r="V121" i="127"/>
  <c r="V120" i="127"/>
  <c r="V119" i="127"/>
  <c r="V118" i="127"/>
  <c r="V116" i="127"/>
  <c r="V115" i="127"/>
  <c r="V114" i="127"/>
  <c r="V113" i="127"/>
  <c r="V112" i="127" s="1"/>
  <c r="V94" i="127"/>
  <c r="V93" i="127"/>
  <c r="V75" i="127"/>
  <c r="V74" i="127"/>
  <c r="V73" i="127"/>
  <c r="V71" i="127"/>
  <c r="V68" i="127"/>
  <c r="V67" i="127"/>
  <c r="V66" i="127"/>
  <c r="V65" i="127"/>
  <c r="V63" i="127"/>
  <c r="V61" i="127"/>
  <c r="V58" i="127"/>
  <c r="V57" i="127"/>
  <c r="V56" i="127"/>
  <c r="V54" i="127"/>
  <c r="V53" i="127" s="1"/>
  <c r="V52" i="127"/>
  <c r="V51" i="127"/>
  <c r="V41" i="127"/>
  <c r="V40" i="127"/>
  <c r="V39" i="127"/>
  <c r="V38" i="127"/>
  <c r="V36" i="127"/>
  <c r="V35" i="127"/>
  <c r="V34" i="127"/>
  <c r="V31" i="127"/>
  <c r="V30" i="127"/>
  <c r="V28" i="127"/>
  <c r="V27" i="127"/>
  <c r="V26" i="127"/>
  <c r="V24" i="127"/>
  <c r="V23" i="127"/>
  <c r="V22" i="127"/>
  <c r="V21" i="127"/>
  <c r="V20" i="127"/>
  <c r="V18" i="127"/>
  <c r="V17" i="127"/>
  <c r="V16" i="127"/>
  <c r="V15" i="127"/>
  <c r="V14" i="127"/>
  <c r="V13" i="127"/>
  <c r="V12" i="127"/>
  <c r="V10" i="127"/>
  <c r="V9" i="127"/>
  <c r="V8" i="127"/>
  <c r="V303" i="128"/>
  <c r="V229" i="128"/>
  <c r="V228" i="128"/>
  <c r="V227" i="128"/>
  <c r="V223" i="128"/>
  <c r="V218" i="128"/>
  <c r="V217" i="128"/>
  <c r="V94" i="128"/>
  <c r="V93" i="128"/>
  <c r="V75" i="128"/>
  <c r="V74" i="128"/>
  <c r="V73" i="128"/>
  <c r="V71" i="128"/>
  <c r="V70" i="128"/>
  <c r="V69" i="128"/>
  <c r="V68" i="128"/>
  <c r="V67" i="128"/>
  <c r="V66" i="128"/>
  <c r="V65" i="128"/>
  <c r="V63" i="128"/>
  <c r="V61" i="128"/>
  <c r="V58" i="128"/>
  <c r="V57" i="128"/>
  <c r="V54" i="128"/>
  <c r="V52" i="128"/>
  <c r="V51" i="128"/>
  <c r="V48" i="128"/>
  <c r="V41" i="128"/>
  <c r="V40" i="128"/>
  <c r="V39" i="128"/>
  <c r="V38" i="128"/>
  <c r="V36" i="128"/>
  <c r="V35" i="128"/>
  <c r="V31" i="128"/>
  <c r="V30" i="128"/>
  <c r="V29" i="128" s="1"/>
  <c r="V28" i="128"/>
  <c r="V27" i="128"/>
  <c r="V26" i="128"/>
  <c r="V24" i="128"/>
  <c r="V23" i="128"/>
  <c r="V22" i="128"/>
  <c r="V21" i="128"/>
  <c r="V20" i="128"/>
  <c r="V18" i="128"/>
  <c r="V17" i="128"/>
  <c r="V16" i="128"/>
  <c r="V15" i="128"/>
  <c r="V14" i="128"/>
  <c r="V13" i="128"/>
  <c r="V12" i="128"/>
  <c r="V10" i="128"/>
  <c r="V9" i="128"/>
  <c r="V8" i="128"/>
  <c r="V231" i="118"/>
  <c r="V209" i="118"/>
  <c r="V72" i="118"/>
  <c r="V29" i="118"/>
  <c r="W226" i="119"/>
  <c r="V216" i="119"/>
  <c r="W216" i="119"/>
  <c r="V213" i="119"/>
  <c r="V97" i="119"/>
  <c r="W89" i="119"/>
  <c r="V216" i="120"/>
  <c r="V89" i="120"/>
  <c r="V64" i="120"/>
  <c r="V53" i="121"/>
  <c r="V303" i="122"/>
  <c r="V64" i="122"/>
  <c r="V303" i="123"/>
  <c r="V53" i="123"/>
  <c r="V219" i="125"/>
  <c r="V209" i="125"/>
  <c r="V89" i="125"/>
  <c r="V47" i="125"/>
  <c r="V89" i="126"/>
  <c r="V226" i="127"/>
  <c r="V216" i="127"/>
  <c r="V213" i="127"/>
  <c r="V226" i="128"/>
  <c r="V216" i="128"/>
  <c r="V89" i="128"/>
  <c r="W281" i="119"/>
  <c r="W272" i="119"/>
  <c r="W285" i="119"/>
  <c r="W279" i="119"/>
  <c r="W278" i="119"/>
  <c r="W277" i="119"/>
  <c r="W276" i="119"/>
  <c r="W275" i="119"/>
  <c r="W274" i="119"/>
  <c r="W260" i="119"/>
  <c r="W257" i="119"/>
  <c r="W256" i="119"/>
  <c r="W255" i="119"/>
  <c r="W251" i="119"/>
  <c r="W250" i="119"/>
  <c r="W248" i="119"/>
  <c r="W247" i="119"/>
  <c r="W246" i="119"/>
  <c r="W245" i="119"/>
  <c r="C298" i="132"/>
  <c r="O298" i="132" s="1"/>
  <c r="E297" i="132"/>
  <c r="O297" i="132" s="1"/>
  <c r="C296" i="132"/>
  <c r="O296" i="132" s="1"/>
  <c r="C294" i="132"/>
  <c r="O294" i="132" s="1"/>
  <c r="M293" i="132"/>
  <c r="V293" i="128" s="1"/>
  <c r="L293" i="132"/>
  <c r="V293" i="127" s="1"/>
  <c r="K293" i="132"/>
  <c r="V293" i="126" s="1"/>
  <c r="J293" i="132"/>
  <c r="V293" i="125" s="1"/>
  <c r="E293" i="132"/>
  <c r="V293" i="120" s="1"/>
  <c r="D293" i="132"/>
  <c r="V293" i="119" s="1"/>
  <c r="C293" i="132"/>
  <c r="M292" i="132"/>
  <c r="V292" i="128" s="1"/>
  <c r="L292" i="132"/>
  <c r="V292" i="127" s="1"/>
  <c r="K292" i="132"/>
  <c r="V292" i="126" s="1"/>
  <c r="J292" i="132"/>
  <c r="V292" i="125" s="1"/>
  <c r="E292" i="132"/>
  <c r="V292" i="120" s="1"/>
  <c r="D292" i="132"/>
  <c r="V292" i="119" s="1"/>
  <c r="C292" i="132"/>
  <c r="M291" i="132"/>
  <c r="M290" i="132" s="1"/>
  <c r="L291" i="132"/>
  <c r="V291" i="127" s="1"/>
  <c r="K291" i="132"/>
  <c r="V291" i="126" s="1"/>
  <c r="J291" i="132"/>
  <c r="V291" i="125" s="1"/>
  <c r="E291" i="132"/>
  <c r="D291" i="132"/>
  <c r="V291" i="119" s="1"/>
  <c r="C291" i="132"/>
  <c r="J290" i="132"/>
  <c r="M287" i="132"/>
  <c r="V287" i="128" s="1"/>
  <c r="L287" i="132"/>
  <c r="V287" i="127" s="1"/>
  <c r="K287" i="132"/>
  <c r="V287" i="126" s="1"/>
  <c r="J287" i="132"/>
  <c r="V287" i="125" s="1"/>
  <c r="E287" i="132"/>
  <c r="V287" i="120" s="1"/>
  <c r="D287" i="132"/>
  <c r="V287" i="119" s="1"/>
  <c r="C287" i="132"/>
  <c r="L281" i="132"/>
  <c r="V281" i="127" s="1"/>
  <c r="K281" i="132"/>
  <c r="V281" i="126" s="1"/>
  <c r="J281" i="132"/>
  <c r="V281" i="125" s="1"/>
  <c r="E281" i="132"/>
  <c r="V281" i="120" s="1"/>
  <c r="D281" i="132"/>
  <c r="C281" i="132"/>
  <c r="C280" i="132"/>
  <c r="L272" i="132"/>
  <c r="V272" i="127" s="1"/>
  <c r="K272" i="132"/>
  <c r="V272" i="126" s="1"/>
  <c r="J272" i="132"/>
  <c r="V272" i="125" s="1"/>
  <c r="E272" i="132"/>
  <c r="V272" i="120" s="1"/>
  <c r="D272" i="132"/>
  <c r="V272" i="119" s="1"/>
  <c r="C272" i="132"/>
  <c r="O272" i="132" s="1"/>
  <c r="C271" i="132"/>
  <c r="C270" i="132"/>
  <c r="L267" i="132"/>
  <c r="V267" i="127" s="1"/>
  <c r="K267" i="132"/>
  <c r="V267" i="126" s="1"/>
  <c r="J267" i="132"/>
  <c r="V267" i="125" s="1"/>
  <c r="E267" i="132"/>
  <c r="D267" i="132"/>
  <c r="M261" i="132"/>
  <c r="V261" i="128" s="1"/>
  <c r="L261" i="132"/>
  <c r="V261" i="127" s="1"/>
  <c r="K261" i="132"/>
  <c r="V261" i="126" s="1"/>
  <c r="J261" i="132"/>
  <c r="V261" i="125" s="1"/>
  <c r="I261" i="132"/>
  <c r="V261" i="124" s="1"/>
  <c r="H261" i="132"/>
  <c r="V261" i="123" s="1"/>
  <c r="G261" i="132"/>
  <c r="V261" i="122" s="1"/>
  <c r="F261" i="132"/>
  <c r="V261" i="121" s="1"/>
  <c r="E261" i="132"/>
  <c r="V261" i="120" s="1"/>
  <c r="D261" i="132"/>
  <c r="V261" i="119" s="1"/>
  <c r="C261" i="132"/>
  <c r="V236" i="117"/>
  <c r="V235" i="117"/>
  <c r="V234" i="117"/>
  <c r="V233" i="117"/>
  <c r="O231" i="132"/>
  <c r="C231" i="132"/>
  <c r="C295" i="132" s="1"/>
  <c r="O295" i="132" s="1"/>
  <c r="V230" i="117"/>
  <c r="V229" i="117"/>
  <c r="V228" i="117"/>
  <c r="M226" i="132"/>
  <c r="L226" i="132"/>
  <c r="K226" i="132"/>
  <c r="J226" i="132"/>
  <c r="E226" i="132"/>
  <c r="D226" i="132"/>
  <c r="C226" i="132"/>
  <c r="V223" i="117"/>
  <c r="V222" i="117"/>
  <c r="V221" i="117"/>
  <c r="V220" i="117"/>
  <c r="L219" i="132"/>
  <c r="K219" i="132"/>
  <c r="K286" i="132" s="1"/>
  <c r="V286" i="126" s="1"/>
  <c r="J219" i="132"/>
  <c r="J286" i="132" s="1"/>
  <c r="V286" i="125" s="1"/>
  <c r="E219" i="132"/>
  <c r="E286" i="132" s="1"/>
  <c r="V286" i="120" s="1"/>
  <c r="D219" i="132"/>
  <c r="D286" i="132" s="1"/>
  <c r="V218" i="117"/>
  <c r="O216" i="132"/>
  <c r="M216" i="132"/>
  <c r="M208" i="132" s="1"/>
  <c r="L216" i="132"/>
  <c r="L285" i="132" s="1"/>
  <c r="V285" i="127" s="1"/>
  <c r="K216" i="132"/>
  <c r="K285" i="132" s="1"/>
  <c r="V285" i="126" s="1"/>
  <c r="J216" i="132"/>
  <c r="J285" i="132" s="1"/>
  <c r="V285" i="125" s="1"/>
  <c r="E216" i="132"/>
  <c r="D216" i="132"/>
  <c r="D285" i="132" s="1"/>
  <c r="V285" i="119" s="1"/>
  <c r="C216" i="132"/>
  <c r="C285" i="132" s="1"/>
  <c r="V215" i="117"/>
  <c r="V214" i="117"/>
  <c r="L213" i="132"/>
  <c r="L284" i="132" s="1"/>
  <c r="V284" i="127" s="1"/>
  <c r="K213" i="132"/>
  <c r="K284" i="132" s="1"/>
  <c r="V284" i="126" s="1"/>
  <c r="J213" i="132"/>
  <c r="J284" i="132" s="1"/>
  <c r="V284" i="125" s="1"/>
  <c r="E213" i="132"/>
  <c r="E284" i="132" s="1"/>
  <c r="V284" i="120" s="1"/>
  <c r="D213" i="132"/>
  <c r="D284" i="132" s="1"/>
  <c r="O284" i="132" s="1"/>
  <c r="V212" i="117"/>
  <c r="V210" i="117"/>
  <c r="L209" i="132"/>
  <c r="L283" i="132" s="1"/>
  <c r="V283" i="127" s="1"/>
  <c r="K209" i="132"/>
  <c r="K283" i="132" s="1"/>
  <c r="J209" i="132"/>
  <c r="J283" i="132" s="1"/>
  <c r="D283" i="132"/>
  <c r="V283" i="119" s="1"/>
  <c r="C209" i="132"/>
  <c r="V207" i="117"/>
  <c r="V206" i="117"/>
  <c r="V205" i="117"/>
  <c r="V204" i="117"/>
  <c r="V203" i="117"/>
  <c r="V202" i="117"/>
  <c r="L200" i="132"/>
  <c r="L198" i="132" s="1"/>
  <c r="L279" i="132" s="1"/>
  <c r="V279" i="127" s="1"/>
  <c r="K200" i="132"/>
  <c r="K198" i="132" s="1"/>
  <c r="K279" i="132" s="1"/>
  <c r="V279" i="126" s="1"/>
  <c r="J200" i="132"/>
  <c r="J198" i="132" s="1"/>
  <c r="J279" i="132" s="1"/>
  <c r="V279" i="125" s="1"/>
  <c r="E200" i="132"/>
  <c r="E198" i="132" s="1"/>
  <c r="E279" i="132" s="1"/>
  <c r="V279" i="120" s="1"/>
  <c r="D200" i="132"/>
  <c r="D198" i="132" s="1"/>
  <c r="D279" i="132" s="1"/>
  <c r="V279" i="119" s="1"/>
  <c r="C200" i="132"/>
  <c r="C198" i="132" s="1"/>
  <c r="C279" i="132" s="1"/>
  <c r="V199" i="117"/>
  <c r="V197" i="117"/>
  <c r="V196" i="117"/>
  <c r="V195" i="117"/>
  <c r="V194" i="117"/>
  <c r="O192" i="132"/>
  <c r="L192" i="132"/>
  <c r="L190" i="132" s="1"/>
  <c r="L278" i="132" s="1"/>
  <c r="V278" i="127" s="1"/>
  <c r="K192" i="132"/>
  <c r="K190" i="132" s="1"/>
  <c r="K278" i="132" s="1"/>
  <c r="V278" i="126" s="1"/>
  <c r="J192" i="132"/>
  <c r="J190" i="132" s="1"/>
  <c r="J278" i="132" s="1"/>
  <c r="V278" i="125" s="1"/>
  <c r="E192" i="132"/>
  <c r="E190" i="132" s="1"/>
  <c r="E278" i="132" s="1"/>
  <c r="V278" i="120" s="1"/>
  <c r="D192" i="132"/>
  <c r="D190" i="132" s="1"/>
  <c r="D278" i="132" s="1"/>
  <c r="V278" i="119" s="1"/>
  <c r="C192" i="132"/>
  <c r="C190" i="132" s="1"/>
  <c r="C278" i="132" s="1"/>
  <c r="V189" i="117"/>
  <c r="V188" i="117"/>
  <c r="V187" i="117"/>
  <c r="V186" i="117"/>
  <c r="L184" i="132"/>
  <c r="L182" i="132" s="1"/>
  <c r="L277" i="132" s="1"/>
  <c r="V277" i="127" s="1"/>
  <c r="K184" i="132"/>
  <c r="K182" i="132" s="1"/>
  <c r="K277" i="132" s="1"/>
  <c r="V277" i="126" s="1"/>
  <c r="J184" i="132"/>
  <c r="J182" i="132" s="1"/>
  <c r="J277" i="132" s="1"/>
  <c r="V277" i="125" s="1"/>
  <c r="E184" i="132"/>
  <c r="E182" i="132" s="1"/>
  <c r="E277" i="132" s="1"/>
  <c r="V277" i="120" s="1"/>
  <c r="D184" i="132"/>
  <c r="D182" i="132" s="1"/>
  <c r="D277" i="132" s="1"/>
  <c r="V277" i="119" s="1"/>
  <c r="C184" i="132"/>
  <c r="C182" i="132" s="1"/>
  <c r="C277" i="132" s="1"/>
  <c r="V183" i="117"/>
  <c r="V181" i="117"/>
  <c r="V180" i="117"/>
  <c r="V179" i="117"/>
  <c r="V178" i="117"/>
  <c r="L176" i="132"/>
  <c r="L174" i="132" s="1"/>
  <c r="L276" i="132" s="1"/>
  <c r="V276" i="127" s="1"/>
  <c r="K176" i="132"/>
  <c r="K174" i="132" s="1"/>
  <c r="K276" i="132" s="1"/>
  <c r="V276" i="126" s="1"/>
  <c r="J176" i="132"/>
  <c r="J174" i="132" s="1"/>
  <c r="J276" i="132" s="1"/>
  <c r="V276" i="125" s="1"/>
  <c r="E176" i="132"/>
  <c r="E174" i="132" s="1"/>
  <c r="E276" i="132" s="1"/>
  <c r="V276" i="120" s="1"/>
  <c r="D176" i="132"/>
  <c r="D174" i="132" s="1"/>
  <c r="D276" i="132" s="1"/>
  <c r="V276" i="119" s="1"/>
  <c r="C176" i="132"/>
  <c r="C174" i="132" s="1"/>
  <c r="C276" i="132" s="1"/>
  <c r="V173" i="117"/>
  <c r="V172" i="117"/>
  <c r="V171" i="117"/>
  <c r="V170" i="117"/>
  <c r="V169" i="117"/>
  <c r="L168" i="132"/>
  <c r="L166" i="132" s="1"/>
  <c r="L275" i="132" s="1"/>
  <c r="V275" i="127" s="1"/>
  <c r="K168" i="132"/>
  <c r="K166" i="132" s="1"/>
  <c r="K275" i="132" s="1"/>
  <c r="V275" i="126" s="1"/>
  <c r="J168" i="132"/>
  <c r="J166" i="132" s="1"/>
  <c r="J275" i="132" s="1"/>
  <c r="V275" i="125" s="1"/>
  <c r="E168" i="132"/>
  <c r="E166" i="132" s="1"/>
  <c r="E275" i="132" s="1"/>
  <c r="V275" i="120" s="1"/>
  <c r="D168" i="132"/>
  <c r="D166" i="132" s="1"/>
  <c r="D275" i="132" s="1"/>
  <c r="V275" i="119" s="1"/>
  <c r="C168" i="132"/>
  <c r="C166" i="132" s="1"/>
  <c r="C275" i="132" s="1"/>
  <c r="V165" i="117"/>
  <c r="V164" i="117"/>
  <c r="V163" i="117"/>
  <c r="V162" i="117"/>
  <c r="V161" i="117"/>
  <c r="L160" i="132"/>
  <c r="L158" i="132" s="1"/>
  <c r="K160" i="132"/>
  <c r="K158" i="132" s="1"/>
  <c r="J160" i="132"/>
  <c r="J158" i="132" s="1"/>
  <c r="E160" i="132"/>
  <c r="E158" i="132" s="1"/>
  <c r="E274" i="132" s="1"/>
  <c r="D160" i="132"/>
  <c r="D158" i="132" s="1"/>
  <c r="C160" i="132"/>
  <c r="C158" i="132" s="1"/>
  <c r="C274" i="132" s="1"/>
  <c r="V159" i="117"/>
  <c r="V156" i="117"/>
  <c r="V155" i="117"/>
  <c r="V154" i="117"/>
  <c r="V153" i="117"/>
  <c r="O151" i="132"/>
  <c r="C151" i="132"/>
  <c r="C269" i="132" s="1"/>
  <c r="O269" i="132" s="1"/>
  <c r="V150" i="117"/>
  <c r="V149" i="117"/>
  <c r="V148" i="117"/>
  <c r="V147" i="117"/>
  <c r="V146" i="117"/>
  <c r="L145" i="132"/>
  <c r="L268" i="132" s="1"/>
  <c r="V268" i="127" s="1"/>
  <c r="K145" i="132"/>
  <c r="K268" i="132" s="1"/>
  <c r="V268" i="126" s="1"/>
  <c r="J145" i="132"/>
  <c r="E145" i="132"/>
  <c r="E268" i="132" s="1"/>
  <c r="V268" i="120" s="1"/>
  <c r="D145" i="132"/>
  <c r="D268" i="132" s="1"/>
  <c r="V144" i="117"/>
  <c r="V143" i="117"/>
  <c r="V142" i="117"/>
  <c r="L141" i="132"/>
  <c r="E141" i="132"/>
  <c r="V140" i="117"/>
  <c r="V139" i="117"/>
  <c r="V138" i="117"/>
  <c r="V137" i="117"/>
  <c r="V136" i="117"/>
  <c r="V134" i="117"/>
  <c r="L133" i="132"/>
  <c r="L132" i="132" s="1"/>
  <c r="L266" i="132" s="1"/>
  <c r="V266" i="127" s="1"/>
  <c r="E133" i="132"/>
  <c r="E132" i="132" s="1"/>
  <c r="E266" i="132" s="1"/>
  <c r="O266" i="132" s="1"/>
  <c r="V131" i="117"/>
  <c r="V130" i="117"/>
  <c r="V129" i="117"/>
  <c r="V128" i="117"/>
  <c r="L127" i="132"/>
  <c r="L265" i="132" s="1"/>
  <c r="V265" i="127" s="1"/>
  <c r="D127" i="132"/>
  <c r="D265" i="132" s="1"/>
  <c r="O265" i="132" s="1"/>
  <c r="V126" i="117"/>
  <c r="V125" i="117"/>
  <c r="V124" i="117"/>
  <c r="V123" i="117"/>
  <c r="V122" i="117"/>
  <c r="V121" i="117"/>
  <c r="V120" i="117"/>
  <c r="V119" i="117"/>
  <c r="L117" i="132"/>
  <c r="E117" i="132"/>
  <c r="D117" i="132"/>
  <c r="V116" i="117"/>
  <c r="V115" i="117"/>
  <c r="V114" i="117"/>
  <c r="L112" i="132"/>
  <c r="E112" i="132"/>
  <c r="D112" i="132"/>
  <c r="V110" i="117"/>
  <c r="V109" i="117"/>
  <c r="V108" i="117"/>
  <c r="V107" i="117"/>
  <c r="V106" i="117"/>
  <c r="V105" i="117"/>
  <c r="V104" i="117"/>
  <c r="D102" i="132"/>
  <c r="V101" i="117"/>
  <c r="V100" i="117"/>
  <c r="V99" i="117"/>
  <c r="V98" i="117"/>
  <c r="D97" i="132"/>
  <c r="V94" i="117"/>
  <c r="V93" i="117"/>
  <c r="V92" i="117"/>
  <c r="V91" i="117"/>
  <c r="V90" i="117"/>
  <c r="M89" i="132"/>
  <c r="M260" i="132" s="1"/>
  <c r="V260" i="128" s="1"/>
  <c r="L89" i="132"/>
  <c r="L260" i="132" s="1"/>
  <c r="V260" i="127" s="1"/>
  <c r="K89" i="132"/>
  <c r="K260" i="132" s="1"/>
  <c r="V260" i="126" s="1"/>
  <c r="J89" i="132"/>
  <c r="J260" i="132" s="1"/>
  <c r="V260" i="125" s="1"/>
  <c r="I89" i="132"/>
  <c r="I260" i="132" s="1"/>
  <c r="V260" i="124" s="1"/>
  <c r="H89" i="132"/>
  <c r="H260" i="132" s="1"/>
  <c r="V260" i="123" s="1"/>
  <c r="G89" i="132"/>
  <c r="G260" i="132" s="1"/>
  <c r="V260" i="122" s="1"/>
  <c r="F260" i="132"/>
  <c r="V260" i="121" s="1"/>
  <c r="E89" i="132"/>
  <c r="E260" i="132" s="1"/>
  <c r="V260" i="120" s="1"/>
  <c r="D89" i="132"/>
  <c r="D260" i="132" s="1"/>
  <c r="V260" i="119" s="1"/>
  <c r="C89" i="132"/>
  <c r="C260" i="132" s="1"/>
  <c r="V88" i="117"/>
  <c r="V87" i="117"/>
  <c r="V86" i="117"/>
  <c r="V85" i="117"/>
  <c r="V84" i="117"/>
  <c r="V83" i="117"/>
  <c r="I82" i="132"/>
  <c r="I259" i="132" s="1"/>
  <c r="V259" i="124" s="1"/>
  <c r="H82" i="132"/>
  <c r="H259" i="132" s="1"/>
  <c r="V259" i="123" s="1"/>
  <c r="G82" i="132"/>
  <c r="G259" i="132" s="1"/>
  <c r="V259" i="122" s="1"/>
  <c r="F82" i="132"/>
  <c r="V81" i="117"/>
  <c r="V80" i="117"/>
  <c r="V79" i="117"/>
  <c r="V78" i="117"/>
  <c r="V77" i="117"/>
  <c r="I76" i="132"/>
  <c r="I258" i="132" s="1"/>
  <c r="V258" i="124" s="1"/>
  <c r="H76" i="132"/>
  <c r="H258" i="132" s="1"/>
  <c r="V258" i="123" s="1"/>
  <c r="G76" i="132"/>
  <c r="G258" i="132" s="1"/>
  <c r="V258" i="122" s="1"/>
  <c r="F76" i="132"/>
  <c r="V75" i="117"/>
  <c r="V73" i="117"/>
  <c r="M72" i="132"/>
  <c r="M257" i="132" s="1"/>
  <c r="V257" i="128" s="1"/>
  <c r="L72" i="132"/>
  <c r="L257" i="132" s="1"/>
  <c r="V257" i="127" s="1"/>
  <c r="K72" i="132"/>
  <c r="K257" i="132" s="1"/>
  <c r="V257" i="126" s="1"/>
  <c r="J72" i="132"/>
  <c r="J257" i="132" s="1"/>
  <c r="V257" i="125" s="1"/>
  <c r="E72" i="132"/>
  <c r="E257" i="132" s="1"/>
  <c r="V257" i="120" s="1"/>
  <c r="D72" i="132"/>
  <c r="D257" i="132" s="1"/>
  <c r="V257" i="119" s="1"/>
  <c r="C72" i="132"/>
  <c r="C257" i="132" s="1"/>
  <c r="V71" i="117"/>
  <c r="V70" i="117"/>
  <c r="V69" i="117"/>
  <c r="V68" i="117"/>
  <c r="V67" i="117"/>
  <c r="V66" i="117"/>
  <c r="V65" i="117"/>
  <c r="M64" i="132"/>
  <c r="M256" i="132" s="1"/>
  <c r="V256" i="128" s="1"/>
  <c r="L64" i="132"/>
  <c r="L256" i="132" s="1"/>
  <c r="V256" i="127" s="1"/>
  <c r="K64" i="132"/>
  <c r="K256" i="132" s="1"/>
  <c r="V256" i="126" s="1"/>
  <c r="J64" i="132"/>
  <c r="J256" i="132" s="1"/>
  <c r="V256" i="125" s="1"/>
  <c r="I64" i="132"/>
  <c r="I256" i="132" s="1"/>
  <c r="V256" i="124" s="1"/>
  <c r="H64" i="132"/>
  <c r="H256" i="132" s="1"/>
  <c r="V256" i="123" s="1"/>
  <c r="G64" i="132"/>
  <c r="G256" i="132" s="1"/>
  <c r="V256" i="122" s="1"/>
  <c r="F64" i="132"/>
  <c r="F256" i="132" s="1"/>
  <c r="V256" i="121" s="1"/>
  <c r="E64" i="132"/>
  <c r="E256" i="132" s="1"/>
  <c r="V256" i="120" s="1"/>
  <c r="D64" i="132"/>
  <c r="D256" i="132" s="1"/>
  <c r="V256" i="119" s="1"/>
  <c r="C64" i="132"/>
  <c r="C256" i="132" s="1"/>
  <c r="V63" i="117"/>
  <c r="V62" i="117"/>
  <c r="V61" i="117"/>
  <c r="V60" i="117"/>
  <c r="V59" i="117"/>
  <c r="V58" i="117"/>
  <c r="V57" i="117"/>
  <c r="V56" i="117"/>
  <c r="V55" i="117"/>
  <c r="V54" i="117"/>
  <c r="M53" i="132"/>
  <c r="M255" i="132" s="1"/>
  <c r="V255" i="128" s="1"/>
  <c r="L53" i="132"/>
  <c r="L255" i="132" s="1"/>
  <c r="V255" i="127" s="1"/>
  <c r="K53" i="132"/>
  <c r="K255" i="132" s="1"/>
  <c r="V255" i="126" s="1"/>
  <c r="J53" i="132"/>
  <c r="J255" i="132" s="1"/>
  <c r="V255" i="125" s="1"/>
  <c r="I53" i="132"/>
  <c r="I255" i="132" s="1"/>
  <c r="H53" i="132"/>
  <c r="G53" i="132"/>
  <c r="G255" i="132" s="1"/>
  <c r="F53" i="132"/>
  <c r="F255" i="132" s="1"/>
  <c r="V255" i="121" s="1"/>
  <c r="E53" i="132"/>
  <c r="E255" i="132" s="1"/>
  <c r="D53" i="132"/>
  <c r="C53" i="132"/>
  <c r="C255" i="132" s="1"/>
  <c r="V52" i="117"/>
  <c r="V51" i="117"/>
  <c r="V50" i="117"/>
  <c r="V49" i="117"/>
  <c r="V48" i="117"/>
  <c r="M47" i="132"/>
  <c r="M254" i="132" s="1"/>
  <c r="V254" i="128" s="1"/>
  <c r="L47" i="132"/>
  <c r="L254" i="132" s="1"/>
  <c r="K47" i="132"/>
  <c r="K254" i="132" s="1"/>
  <c r="V254" i="126" s="1"/>
  <c r="J47" i="132"/>
  <c r="J254" i="132" s="1"/>
  <c r="C47" i="132"/>
  <c r="C254" i="132" s="1"/>
  <c r="V45" i="117"/>
  <c r="V44" i="117"/>
  <c r="V43" i="117"/>
  <c r="C42" i="132"/>
  <c r="O42" i="132" s="1"/>
  <c r="V41" i="117"/>
  <c r="V40" i="117"/>
  <c r="V39" i="117"/>
  <c r="M37" i="132"/>
  <c r="M251" i="132" s="1"/>
  <c r="V251" i="128" s="1"/>
  <c r="L37" i="132"/>
  <c r="L251" i="132" s="1"/>
  <c r="V251" i="127" s="1"/>
  <c r="K37" i="132"/>
  <c r="K251" i="132" s="1"/>
  <c r="V251" i="126" s="1"/>
  <c r="J37" i="132"/>
  <c r="J251" i="132" s="1"/>
  <c r="V251" i="125" s="1"/>
  <c r="E37" i="132"/>
  <c r="E251" i="132" s="1"/>
  <c r="V251" i="120" s="1"/>
  <c r="D37" i="132"/>
  <c r="D251" i="132" s="1"/>
  <c r="V251" i="119" s="1"/>
  <c r="C37" i="132"/>
  <c r="C251" i="132" s="1"/>
  <c r="V36" i="117"/>
  <c r="V34" i="117"/>
  <c r="M33" i="132"/>
  <c r="M250" i="132" s="1"/>
  <c r="V250" i="128" s="1"/>
  <c r="L33" i="132"/>
  <c r="K33" i="132"/>
  <c r="K250" i="132" s="1"/>
  <c r="V250" i="126" s="1"/>
  <c r="J33" i="132"/>
  <c r="J250" i="132" s="1"/>
  <c r="E33" i="132"/>
  <c r="E250" i="132" s="1"/>
  <c r="V250" i="120" s="1"/>
  <c r="D33" i="132"/>
  <c r="D250" i="132" s="1"/>
  <c r="C33" i="132"/>
  <c r="C250" i="132" s="1"/>
  <c r="V30" i="117"/>
  <c r="M29" i="132"/>
  <c r="M248" i="132" s="1"/>
  <c r="V248" i="128" s="1"/>
  <c r="L29" i="132"/>
  <c r="L248" i="132" s="1"/>
  <c r="V248" i="127" s="1"/>
  <c r="K29" i="132"/>
  <c r="K248" i="132" s="1"/>
  <c r="V248" i="126" s="1"/>
  <c r="J29" i="132"/>
  <c r="J248" i="132" s="1"/>
  <c r="V248" i="125" s="1"/>
  <c r="E248" i="132"/>
  <c r="V248" i="120" s="1"/>
  <c r="D248" i="132"/>
  <c r="V248" i="119" s="1"/>
  <c r="C248" i="132"/>
  <c r="V28" i="117"/>
  <c r="V27" i="117"/>
  <c r="M25" i="132"/>
  <c r="M247" i="132" s="1"/>
  <c r="V247" i="128" s="1"/>
  <c r="L25" i="132"/>
  <c r="L247" i="132" s="1"/>
  <c r="V247" i="127" s="1"/>
  <c r="K25" i="132"/>
  <c r="K247" i="132" s="1"/>
  <c r="V247" i="126" s="1"/>
  <c r="J25" i="132"/>
  <c r="J247" i="132" s="1"/>
  <c r="V247" i="125" s="1"/>
  <c r="E247" i="132"/>
  <c r="V247" i="120" s="1"/>
  <c r="D247" i="132"/>
  <c r="V247" i="119" s="1"/>
  <c r="C247" i="132"/>
  <c r="V24" i="117"/>
  <c r="V23" i="117"/>
  <c r="V22" i="117"/>
  <c r="V20" i="117"/>
  <c r="M19" i="132"/>
  <c r="M246" i="132" s="1"/>
  <c r="V246" i="128" s="1"/>
  <c r="L19" i="132"/>
  <c r="L246" i="132" s="1"/>
  <c r="V246" i="127" s="1"/>
  <c r="K19" i="132"/>
  <c r="K246" i="132" s="1"/>
  <c r="V246" i="126" s="1"/>
  <c r="J19" i="132"/>
  <c r="E246" i="132"/>
  <c r="V246" i="120" s="1"/>
  <c r="D246" i="132"/>
  <c r="V246" i="119" s="1"/>
  <c r="C246" i="132"/>
  <c r="V18" i="117"/>
  <c r="V17" i="117"/>
  <c r="V16" i="117"/>
  <c r="V15" i="117"/>
  <c r="V14" i="117"/>
  <c r="V13" i="117"/>
  <c r="M11" i="132"/>
  <c r="M245" i="132" s="1"/>
  <c r="V245" i="128" s="1"/>
  <c r="L11" i="132"/>
  <c r="L245" i="132" s="1"/>
  <c r="V245" i="127" s="1"/>
  <c r="K11" i="132"/>
  <c r="K245" i="132" s="1"/>
  <c r="V245" i="126" s="1"/>
  <c r="J11" i="132"/>
  <c r="J245" i="132" s="1"/>
  <c r="V245" i="125" s="1"/>
  <c r="E245" i="132"/>
  <c r="V245" i="120" s="1"/>
  <c r="C245" i="132"/>
  <c r="V10" i="117"/>
  <c r="V9" i="117"/>
  <c r="M7" i="132"/>
  <c r="M244" i="132" s="1"/>
  <c r="V244" i="128" s="1"/>
  <c r="L7" i="132"/>
  <c r="L244" i="132" s="1"/>
  <c r="V244" i="127" s="1"/>
  <c r="K7" i="132"/>
  <c r="K244" i="132" s="1"/>
  <c r="V244" i="126" s="1"/>
  <c r="J7" i="132"/>
  <c r="J244" i="132" s="1"/>
  <c r="V244" i="125" s="1"/>
  <c r="E244" i="132"/>
  <c r="V244" i="120" s="1"/>
  <c r="D244" i="132"/>
  <c r="V244" i="119" s="1"/>
  <c r="C244" i="132"/>
  <c r="V216" i="125" l="1"/>
  <c r="V151" i="118"/>
  <c r="V200" i="120"/>
  <c r="V76" i="124"/>
  <c r="V213" i="126"/>
  <c r="V184" i="126"/>
  <c r="V7" i="128"/>
  <c r="V37" i="120"/>
  <c r="V37" i="128"/>
  <c r="V25" i="127"/>
  <c r="V33" i="127"/>
  <c r="V141" i="127"/>
  <c r="V33" i="125"/>
  <c r="V184" i="125"/>
  <c r="V89" i="122"/>
  <c r="V7" i="119"/>
  <c r="W33" i="119"/>
  <c r="V19" i="128"/>
  <c r="V11" i="127"/>
  <c r="V11" i="128"/>
  <c r="V7" i="127"/>
  <c r="O277" i="132"/>
  <c r="V89" i="123"/>
  <c r="V25" i="118"/>
  <c r="O257" i="132"/>
  <c r="V257" i="117" s="1"/>
  <c r="O279" i="132"/>
  <c r="V279" i="117" s="1"/>
  <c r="V29" i="119"/>
  <c r="V226" i="119"/>
  <c r="C283" i="132"/>
  <c r="O209" i="132"/>
  <c r="V209" i="117" s="1"/>
  <c r="V47" i="127"/>
  <c r="V200" i="125"/>
  <c r="V198" i="125" s="1"/>
  <c r="V82" i="122"/>
  <c r="V160" i="120"/>
  <c r="V72" i="119"/>
  <c r="V112" i="119"/>
  <c r="V160" i="119"/>
  <c r="V158" i="119" s="1"/>
  <c r="V47" i="118"/>
  <c r="W53" i="119"/>
  <c r="W192" i="119"/>
  <c r="O286" i="132"/>
  <c r="V286" i="117" s="1"/>
  <c r="V117" i="127"/>
  <c r="V133" i="120"/>
  <c r="L111" i="132"/>
  <c r="L264" i="132" s="1"/>
  <c r="V264" i="127" s="1"/>
  <c r="V262" i="127" s="1"/>
  <c r="V117" i="119"/>
  <c r="V25" i="120"/>
  <c r="K95" i="132"/>
  <c r="V145" i="119"/>
  <c r="E111" i="132"/>
  <c r="E264" i="132" s="1"/>
  <c r="V264" i="120" s="1"/>
  <c r="D111" i="132"/>
  <c r="D264" i="132" s="1"/>
  <c r="V264" i="119" s="1"/>
  <c r="D96" i="132"/>
  <c r="D263" i="132" s="1"/>
  <c r="V263" i="119" s="1"/>
  <c r="V102" i="119"/>
  <c r="V96" i="119" s="1"/>
  <c r="J46" i="132"/>
  <c r="O261" i="132"/>
  <c r="O291" i="132"/>
  <c r="O260" i="132"/>
  <c r="O251" i="132"/>
  <c r="D32" i="132"/>
  <c r="J32" i="132"/>
  <c r="O247" i="132"/>
  <c r="O292" i="132"/>
  <c r="V292" i="117" s="1"/>
  <c r="V243" i="128"/>
  <c r="V250" i="118"/>
  <c r="O250" i="132"/>
  <c r="V249" i="128"/>
  <c r="V249" i="120"/>
  <c r="V249" i="126"/>
  <c r="V254" i="118"/>
  <c r="O254" i="132"/>
  <c r="V254" i="117" s="1"/>
  <c r="V256" i="118"/>
  <c r="O256" i="132"/>
  <c r="F258" i="132"/>
  <c r="O76" i="132"/>
  <c r="F259" i="132"/>
  <c r="F253" i="132" s="1"/>
  <c r="O82" i="132"/>
  <c r="V141" i="117"/>
  <c r="V268" i="119"/>
  <c r="O268" i="132"/>
  <c r="V268" i="117" s="1"/>
  <c r="V274" i="118"/>
  <c r="V275" i="118"/>
  <c r="O275" i="132"/>
  <c r="V275" i="117" s="1"/>
  <c r="V276" i="118"/>
  <c r="O276" i="132"/>
  <c r="V278" i="118"/>
  <c r="O278" i="132"/>
  <c r="V278" i="117" s="1"/>
  <c r="V283" i="118"/>
  <c r="O283" i="132"/>
  <c r="V283" i="117" s="1"/>
  <c r="V285" i="118"/>
  <c r="V267" i="119"/>
  <c r="O267" i="132"/>
  <c r="V267" i="117" s="1"/>
  <c r="V270" i="118"/>
  <c r="O270" i="132"/>
  <c r="V270" i="117" s="1"/>
  <c r="V271" i="118"/>
  <c r="O271" i="132"/>
  <c r="V271" i="117" s="1"/>
  <c r="V280" i="118"/>
  <c r="O280" i="132"/>
  <c r="V281" i="118"/>
  <c r="O281" i="132"/>
  <c r="V281" i="117" s="1"/>
  <c r="V287" i="118"/>
  <c r="O287" i="132"/>
  <c r="V290" i="126"/>
  <c r="V290" i="127"/>
  <c r="V290" i="125"/>
  <c r="W284" i="119"/>
  <c r="W286" i="119"/>
  <c r="V208" i="128"/>
  <c r="V182" i="125"/>
  <c r="V12" i="129"/>
  <c r="V11" i="129"/>
  <c r="V198" i="120"/>
  <c r="V33" i="128"/>
  <c r="V72" i="128"/>
  <c r="V72" i="127"/>
  <c r="V89" i="127"/>
  <c r="V7" i="126"/>
  <c r="V25" i="126"/>
  <c r="V29" i="126"/>
  <c r="V47" i="126"/>
  <c r="V168" i="126"/>
  <c r="V166" i="126" s="1"/>
  <c r="V200" i="126"/>
  <c r="V209" i="126"/>
  <c r="V219" i="126"/>
  <c r="V226" i="126"/>
  <c r="V168" i="125"/>
  <c r="V226" i="125"/>
  <c r="V64" i="124"/>
  <c r="V13" i="129"/>
  <c r="V64" i="123"/>
  <c r="V82" i="123"/>
  <c r="V53" i="122"/>
  <c r="V29" i="120"/>
  <c r="V112" i="120"/>
  <c r="V141" i="120"/>
  <c r="V89" i="119"/>
  <c r="V89" i="118"/>
  <c r="V216" i="118"/>
  <c r="W72" i="119"/>
  <c r="V290" i="119"/>
  <c r="V226" i="118"/>
  <c r="V293" i="118"/>
  <c r="O293" i="132"/>
  <c r="V293" i="117" s="1"/>
  <c r="V248" i="118"/>
  <c r="O248" i="132"/>
  <c r="V248" i="117" s="1"/>
  <c r="V246" i="118"/>
  <c r="O246" i="132"/>
  <c r="V246" i="117" s="1"/>
  <c r="V244" i="118"/>
  <c r="O244" i="132"/>
  <c r="O133" i="132"/>
  <c r="O141" i="132"/>
  <c r="V145" i="117"/>
  <c r="O176" i="132"/>
  <c r="O174" i="132" s="1"/>
  <c r="O102" i="132"/>
  <c r="V97" i="117"/>
  <c r="O112" i="132"/>
  <c r="V213" i="117"/>
  <c r="O226" i="132"/>
  <c r="L290" i="132"/>
  <c r="V232" i="117"/>
  <c r="V227" i="117"/>
  <c r="O7" i="132"/>
  <c r="V8" i="117"/>
  <c r="D245" i="132"/>
  <c r="V245" i="119" s="1"/>
  <c r="V243" i="119" s="1"/>
  <c r="D6" i="132"/>
  <c r="D5" i="132" s="1"/>
  <c r="O25" i="132"/>
  <c r="V26" i="117"/>
  <c r="V47" i="117"/>
  <c r="V64" i="117"/>
  <c r="V89" i="117"/>
  <c r="V127" i="117"/>
  <c r="V160" i="117"/>
  <c r="V168" i="117"/>
  <c r="V219" i="117"/>
  <c r="J246" i="132"/>
  <c r="V246" i="125" s="1"/>
  <c r="V243" i="125" s="1"/>
  <c r="J6" i="132"/>
  <c r="J5" i="132" s="1"/>
  <c r="V243" i="127"/>
  <c r="O33" i="132"/>
  <c r="V35" i="117"/>
  <c r="V53" i="117"/>
  <c r="K274" i="132"/>
  <c r="V274" i="126" s="1"/>
  <c r="V273" i="126" s="1"/>
  <c r="K157" i="132"/>
  <c r="V279" i="118"/>
  <c r="D249" i="132"/>
  <c r="V250" i="119"/>
  <c r="L250" i="132"/>
  <c r="L32" i="132"/>
  <c r="L253" i="132"/>
  <c r="L305" i="132" s="1"/>
  <c r="V254" i="127"/>
  <c r="D255" i="132"/>
  <c r="D46" i="132"/>
  <c r="H255" i="132"/>
  <c r="V255" i="123" s="1"/>
  <c r="H46" i="132"/>
  <c r="H4" i="132" s="1"/>
  <c r="V277" i="117"/>
  <c r="V277" i="118"/>
  <c r="V262" i="126"/>
  <c r="V267" i="120"/>
  <c r="V272" i="117"/>
  <c r="V272" i="118"/>
  <c r="W273" i="119"/>
  <c r="C252" i="132"/>
  <c r="O252" i="132" s="1"/>
  <c r="V42" i="118"/>
  <c r="I253" i="132"/>
  <c r="I305" i="132" s="1"/>
  <c r="I303" i="132" s="1"/>
  <c r="O127" i="132"/>
  <c r="O190" i="132"/>
  <c r="J208" i="132"/>
  <c r="V292" i="118"/>
  <c r="W292" i="119"/>
  <c r="V167" i="117"/>
  <c r="V291" i="128"/>
  <c r="V303" i="127"/>
  <c r="V11" i="126"/>
  <c r="V19" i="126"/>
  <c r="V261" i="117"/>
  <c r="V261" i="118"/>
  <c r="E290" i="132"/>
  <c r="V291" i="120"/>
  <c r="W267" i="119"/>
  <c r="V253" i="128"/>
  <c r="O19" i="132"/>
  <c r="V247" i="117"/>
  <c r="V247" i="118"/>
  <c r="O117" i="132"/>
  <c r="C157" i="132"/>
  <c r="V280" i="117"/>
  <c r="O53" i="132"/>
  <c r="V257" i="118"/>
  <c r="O72" i="132"/>
  <c r="O97" i="132"/>
  <c r="V265" i="117"/>
  <c r="V265" i="119"/>
  <c r="C262" i="132"/>
  <c r="C306" i="132" s="1"/>
  <c r="V269" i="118"/>
  <c r="E157" i="132"/>
  <c r="O184" i="132"/>
  <c r="O182" i="132" s="1"/>
  <c r="O200" i="132"/>
  <c r="O198" i="132" s="1"/>
  <c r="V284" i="117"/>
  <c r="V284" i="119"/>
  <c r="V286" i="119"/>
  <c r="L208" i="132"/>
  <c r="V295" i="117"/>
  <c r="V295" i="118"/>
  <c r="V291" i="118"/>
  <c r="K290" i="132"/>
  <c r="V298" i="117"/>
  <c r="V298" i="118"/>
  <c r="W264" i="119"/>
  <c r="W261" i="119"/>
  <c r="W287" i="119"/>
  <c r="W291" i="119"/>
  <c r="V74" i="117"/>
  <c r="V103" i="117"/>
  <c r="V113" i="117"/>
  <c r="V118" i="117"/>
  <c r="V152" i="117"/>
  <c r="V185" i="117"/>
  <c r="V201" i="117"/>
  <c r="V211" i="117"/>
  <c r="V217" i="117"/>
  <c r="V25" i="128"/>
  <c r="V47" i="128"/>
  <c r="V53" i="128"/>
  <c r="V64" i="128"/>
  <c r="V19" i="127"/>
  <c r="V29" i="127"/>
  <c r="V37" i="127"/>
  <c r="V64" i="127"/>
  <c r="V127" i="127"/>
  <c r="V133" i="127"/>
  <c r="V145" i="127"/>
  <c r="V160" i="127"/>
  <c r="V168" i="127"/>
  <c r="V176" i="127"/>
  <c r="V184" i="127"/>
  <c r="V192" i="127"/>
  <c r="V200" i="127"/>
  <c r="V209" i="127"/>
  <c r="V219" i="127"/>
  <c r="V255" i="124"/>
  <c r="J282" i="132"/>
  <c r="J308" i="132" s="1"/>
  <c r="V283" i="125"/>
  <c r="V282" i="125"/>
  <c r="V296" i="117"/>
  <c r="V296" i="118"/>
  <c r="W293" i="119"/>
  <c r="W190" i="119"/>
  <c r="V135" i="117"/>
  <c r="V177" i="117"/>
  <c r="V193" i="117"/>
  <c r="V243" i="126"/>
  <c r="O37" i="132"/>
  <c r="E253" i="132"/>
  <c r="E305" i="132" s="1"/>
  <c r="V255" i="120"/>
  <c r="V266" i="117"/>
  <c r="V266" i="120"/>
  <c r="E273" i="132"/>
  <c r="E307" i="132" s="1"/>
  <c r="V307" i="120" s="1"/>
  <c r="V274" i="120"/>
  <c r="K282" i="132"/>
  <c r="K308" i="132" s="1"/>
  <c r="V283" i="126"/>
  <c r="V297" i="117"/>
  <c r="V297" i="120"/>
  <c r="W244" i="119"/>
  <c r="W268" i="119"/>
  <c r="J249" i="132"/>
  <c r="V250" i="125"/>
  <c r="V251" i="117"/>
  <c r="V251" i="118"/>
  <c r="F46" i="132"/>
  <c r="F4" i="132" s="1"/>
  <c r="J253" i="132"/>
  <c r="J305" i="132" s="1"/>
  <c r="V254" i="125"/>
  <c r="L6" i="132"/>
  <c r="L5" i="132" s="1"/>
  <c r="J243" i="132"/>
  <c r="V245" i="118"/>
  <c r="V243" i="120"/>
  <c r="O29" i="132"/>
  <c r="V253" i="126"/>
  <c r="O47" i="132"/>
  <c r="V255" i="118"/>
  <c r="G253" i="132"/>
  <c r="G305" i="132" s="1"/>
  <c r="G303" i="132" s="1"/>
  <c r="V255" i="122"/>
  <c r="V253" i="125"/>
  <c r="V260" i="117"/>
  <c r="V260" i="118"/>
  <c r="O89" i="132"/>
  <c r="C95" i="132"/>
  <c r="K262" i="132"/>
  <c r="K306" i="132" s="1"/>
  <c r="V306" i="126" s="1"/>
  <c r="O168" i="132"/>
  <c r="O166" i="132" s="1"/>
  <c r="O213" i="132"/>
  <c r="E208" i="132"/>
  <c r="O219" i="132"/>
  <c r="V281" i="119"/>
  <c r="D290" i="132"/>
  <c r="V294" i="117"/>
  <c r="V294" i="118"/>
  <c r="W249" i="119"/>
  <c r="W265" i="119"/>
  <c r="W308" i="119"/>
  <c r="W283" i="119"/>
  <c r="V12" i="117"/>
  <c r="V21" i="117"/>
  <c r="V31" i="117"/>
  <c r="V38" i="117"/>
  <c r="V175" i="117"/>
  <c r="V191" i="117"/>
  <c r="V33" i="126"/>
  <c r="V37" i="126"/>
  <c r="V53" i="126"/>
  <c r="V64" i="126"/>
  <c r="V72" i="126"/>
  <c r="V145" i="126"/>
  <c r="V160" i="126"/>
  <c r="V176" i="126"/>
  <c r="V182" i="126"/>
  <c r="V192" i="126"/>
  <c r="V198" i="126"/>
  <c r="V216" i="126"/>
  <c r="V208" i="126" s="1"/>
  <c r="V11" i="125"/>
  <c r="V19" i="125"/>
  <c r="V25" i="125"/>
  <c r="V29" i="125"/>
  <c r="V37" i="125"/>
  <c r="V32" i="125" s="1"/>
  <c r="V53" i="125"/>
  <c r="V64" i="125"/>
  <c r="V72" i="125"/>
  <c r="V145" i="125"/>
  <c r="V160" i="125"/>
  <c r="V176" i="125"/>
  <c r="V192" i="125"/>
  <c r="V213" i="125"/>
  <c r="V82" i="124"/>
  <c r="V89" i="124"/>
  <c r="V76" i="123"/>
  <c r="V76" i="122"/>
  <c r="V76" i="121"/>
  <c r="V82" i="121"/>
  <c r="V89" i="121"/>
  <c r="V7" i="120"/>
  <c r="V19" i="120"/>
  <c r="V33" i="120"/>
  <c r="V53" i="120"/>
  <c r="V72" i="120"/>
  <c r="V117" i="120"/>
  <c r="V145" i="120"/>
  <c r="V168" i="120"/>
  <c r="V176" i="120"/>
  <c r="V174" i="120" s="1"/>
  <c r="V184" i="120"/>
  <c r="V192" i="120"/>
  <c r="V219" i="120"/>
  <c r="V208" i="120" s="1"/>
  <c r="V19" i="119"/>
  <c r="V25" i="119"/>
  <c r="V33" i="119"/>
  <c r="V37" i="119"/>
  <c r="V53" i="119"/>
  <c r="V64" i="119"/>
  <c r="V46" i="119" s="1"/>
  <c r="V127" i="119"/>
  <c r="V168" i="119"/>
  <c r="V176" i="119"/>
  <c r="V184" i="119"/>
  <c r="V192" i="119"/>
  <c r="V200" i="119"/>
  <c r="V7" i="118"/>
  <c r="V19" i="118"/>
  <c r="V33" i="118"/>
  <c r="V37" i="118"/>
  <c r="V53" i="118"/>
  <c r="V64" i="118"/>
  <c r="V160" i="118"/>
  <c r="V168" i="118"/>
  <c r="V176" i="118"/>
  <c r="V184" i="118"/>
  <c r="V192" i="118"/>
  <c r="V200" i="118"/>
  <c r="W19" i="119"/>
  <c r="W25" i="119"/>
  <c r="W29" i="119"/>
  <c r="W37" i="119"/>
  <c r="W64" i="119"/>
  <c r="W102" i="119"/>
  <c r="W96" i="119" s="1"/>
  <c r="W112" i="119"/>
  <c r="W117" i="119"/>
  <c r="W127" i="119"/>
  <c r="W145" i="119"/>
  <c r="W160" i="119"/>
  <c r="W168" i="119"/>
  <c r="W166" i="119" s="1"/>
  <c r="W176" i="119"/>
  <c r="W184" i="119"/>
  <c r="W200" i="119"/>
  <c r="W213" i="119"/>
  <c r="W219" i="119"/>
  <c r="W7" i="119"/>
  <c r="V190" i="125"/>
  <c r="V6" i="125"/>
  <c r="V208" i="125"/>
  <c r="V95" i="118"/>
  <c r="V111" i="127"/>
  <c r="V208" i="127"/>
  <c r="V158" i="120"/>
  <c r="V190" i="120"/>
  <c r="W182" i="119"/>
  <c r="W198" i="119"/>
  <c r="V208" i="118"/>
  <c r="V208" i="119"/>
  <c r="D157" i="132"/>
  <c r="D274" i="132"/>
  <c r="O274" i="132" s="1"/>
  <c r="V274" i="117" s="1"/>
  <c r="L274" i="132"/>
  <c r="L157" i="132"/>
  <c r="C6" i="132"/>
  <c r="K6" i="132"/>
  <c r="C243" i="132"/>
  <c r="K243" i="132"/>
  <c r="C32" i="132"/>
  <c r="K32" i="132"/>
  <c r="C249" i="132"/>
  <c r="K249" i="132"/>
  <c r="V42" i="117"/>
  <c r="C46" i="132"/>
  <c r="G46" i="132"/>
  <c r="G4" i="132" s="1"/>
  <c r="K46" i="132"/>
  <c r="C253" i="132"/>
  <c r="C305" i="132" s="1"/>
  <c r="M253" i="132"/>
  <c r="M305" i="132" s="1"/>
  <c r="O64" i="132"/>
  <c r="J157" i="132"/>
  <c r="J274" i="132"/>
  <c r="C282" i="132"/>
  <c r="C308" i="132" s="1"/>
  <c r="L243" i="132"/>
  <c r="L46" i="132"/>
  <c r="I241" i="132"/>
  <c r="I301" i="132" s="1"/>
  <c r="V256" i="117"/>
  <c r="O145" i="132"/>
  <c r="C273" i="132"/>
  <c r="C307" i="132" s="1"/>
  <c r="E6" i="132"/>
  <c r="M6" i="132"/>
  <c r="E243" i="132"/>
  <c r="M243" i="132"/>
  <c r="E32" i="132"/>
  <c r="M32" i="132"/>
  <c r="E249" i="132"/>
  <c r="M249" i="132"/>
  <c r="E46" i="132"/>
  <c r="I46" i="132"/>
  <c r="I4" i="132" s="1"/>
  <c r="M46" i="132"/>
  <c r="K253" i="132"/>
  <c r="K305" i="132" s="1"/>
  <c r="V76" i="117"/>
  <c r="J268" i="132"/>
  <c r="J95" i="132"/>
  <c r="O160" i="132"/>
  <c r="O158" i="132" s="1"/>
  <c r="G241" i="132"/>
  <c r="G301" i="132" s="1"/>
  <c r="E285" i="132"/>
  <c r="O285" i="132" s="1"/>
  <c r="H253" i="132"/>
  <c r="H305" i="132" s="1"/>
  <c r="H303" i="132" s="1"/>
  <c r="C208" i="132"/>
  <c r="K208" i="132"/>
  <c r="V269" i="117"/>
  <c r="L286" i="132"/>
  <c r="V286" i="127" s="1"/>
  <c r="C290" i="132"/>
  <c r="D208" i="132"/>
  <c r="D282" i="132"/>
  <c r="D308" i="132" s="1"/>
  <c r="V308" i="119" s="1"/>
  <c r="M285" i="132"/>
  <c r="V287" i="117"/>
  <c r="V276" i="117"/>
  <c r="W307" i="119"/>
  <c r="W306" i="119"/>
  <c r="V46" i="125" l="1"/>
  <c r="V46" i="126"/>
  <c r="V46" i="124"/>
  <c r="V32" i="128"/>
  <c r="W32" i="119"/>
  <c r="V46" i="122"/>
  <c r="V6" i="128"/>
  <c r="V6" i="127"/>
  <c r="V32" i="127"/>
  <c r="W208" i="119"/>
  <c r="V46" i="118"/>
  <c r="F305" i="132"/>
  <c r="F241" i="132"/>
  <c r="L262" i="132"/>
  <c r="L306" i="132" s="1"/>
  <c r="L95" i="132"/>
  <c r="V132" i="120"/>
  <c r="V46" i="121"/>
  <c r="V4" i="121" s="1"/>
  <c r="V111" i="119"/>
  <c r="V95" i="119" s="1"/>
  <c r="V6" i="118"/>
  <c r="O157" i="132"/>
  <c r="K273" i="132"/>
  <c r="K307" i="132" s="1"/>
  <c r="V307" i="126" s="1"/>
  <c r="V303" i="126" s="1"/>
  <c r="V46" i="123"/>
  <c r="V4" i="123" s="1"/>
  <c r="V46" i="127"/>
  <c r="V6" i="120"/>
  <c r="L4" i="132"/>
  <c r="D95" i="132"/>
  <c r="D4" i="132" s="1"/>
  <c r="D262" i="132"/>
  <c r="D306" i="132" s="1"/>
  <c r="V306" i="119" s="1"/>
  <c r="E95" i="132"/>
  <c r="E262" i="132"/>
  <c r="E306" i="132" s="1"/>
  <c r="O264" i="132"/>
  <c r="V264" i="117" s="1"/>
  <c r="O111" i="132"/>
  <c r="V262" i="119"/>
  <c r="O263" i="132"/>
  <c r="V263" i="117" s="1"/>
  <c r="W263" i="119"/>
  <c r="W262" i="119" s="1"/>
  <c r="O96" i="132"/>
  <c r="F303" i="132"/>
  <c r="F301" i="132" s="1"/>
  <c r="V305" i="121"/>
  <c r="D243" i="132"/>
  <c r="D242" i="132" s="1"/>
  <c r="D304" i="132" s="1"/>
  <c r="V304" i="119" s="1"/>
  <c r="O32" i="132"/>
  <c r="V282" i="127"/>
  <c r="E5" i="132"/>
  <c r="V307" i="118"/>
  <c r="V308" i="118"/>
  <c r="V305" i="118"/>
  <c r="K242" i="132"/>
  <c r="K304" i="132" s="1"/>
  <c r="C5" i="132"/>
  <c r="C4" i="132" s="1"/>
  <c r="V4" i="122"/>
  <c r="V4" i="124"/>
  <c r="V5" i="127"/>
  <c r="V5" i="128"/>
  <c r="V198" i="118"/>
  <c r="V190" i="118"/>
  <c r="V182" i="118"/>
  <c r="V174" i="118"/>
  <c r="V166" i="118"/>
  <c r="V158" i="118"/>
  <c r="V32" i="118"/>
  <c r="V198" i="119"/>
  <c r="V190" i="119"/>
  <c r="V182" i="119"/>
  <c r="V174" i="119"/>
  <c r="V166" i="119"/>
  <c r="V32" i="119"/>
  <c r="V182" i="120"/>
  <c r="V166" i="120"/>
  <c r="V157" i="120" s="1"/>
  <c r="V111" i="120"/>
  <c r="V46" i="120"/>
  <c r="V32" i="120"/>
  <c r="V174" i="125"/>
  <c r="V158" i="125"/>
  <c r="V95" i="125"/>
  <c r="V190" i="126"/>
  <c r="V174" i="126"/>
  <c r="V158" i="126"/>
  <c r="V95" i="126"/>
  <c r="V32" i="126"/>
  <c r="V37" i="117"/>
  <c r="V29" i="117"/>
  <c r="V19" i="117"/>
  <c r="V253" i="122"/>
  <c r="V253" i="118"/>
  <c r="V242" i="120"/>
  <c r="V249" i="118"/>
  <c r="V249" i="125"/>
  <c r="V282" i="126"/>
  <c r="V273" i="120"/>
  <c r="V253" i="120"/>
  <c r="V242" i="126"/>
  <c r="V192" i="117"/>
  <c r="V190" i="117" s="1"/>
  <c r="V176" i="117"/>
  <c r="V174" i="117" s="1"/>
  <c r="V133" i="117"/>
  <c r="V253" i="124"/>
  <c r="V198" i="127"/>
  <c r="V190" i="127"/>
  <c r="V182" i="127"/>
  <c r="V174" i="127"/>
  <c r="V166" i="127"/>
  <c r="V158" i="127"/>
  <c r="V132" i="127"/>
  <c r="V216" i="117"/>
  <c r="V208" i="117" s="1"/>
  <c r="V200" i="117"/>
  <c r="V184" i="117"/>
  <c r="V151" i="117"/>
  <c r="V117" i="117"/>
  <c r="V112" i="117"/>
  <c r="V102" i="117"/>
  <c r="V96" i="117" s="1"/>
  <c r="V72" i="117"/>
  <c r="V282" i="119"/>
  <c r="V306" i="118"/>
  <c r="V290" i="120"/>
  <c r="V6" i="126"/>
  <c r="V5" i="126" s="1"/>
  <c r="V290" i="128"/>
  <c r="V273" i="118"/>
  <c r="V253" i="123"/>
  <c r="O255" i="132"/>
  <c r="V255" i="117" s="1"/>
  <c r="V253" i="127"/>
  <c r="V249" i="119"/>
  <c r="V33" i="117"/>
  <c r="V32" i="117" s="1"/>
  <c r="V158" i="117"/>
  <c r="V25" i="117"/>
  <c r="V7" i="117"/>
  <c r="V226" i="117"/>
  <c r="V231" i="117"/>
  <c r="V166" i="125"/>
  <c r="V282" i="118"/>
  <c r="V259" i="121"/>
  <c r="O259" i="132"/>
  <c r="V259" i="117" s="1"/>
  <c r="V258" i="121"/>
  <c r="O258" i="132"/>
  <c r="V258" i="117" s="1"/>
  <c r="V242" i="128"/>
  <c r="W6" i="119"/>
  <c r="W5" i="119" s="1"/>
  <c r="O245" i="132"/>
  <c r="V245" i="117" s="1"/>
  <c r="O208" i="132"/>
  <c r="O132" i="132"/>
  <c r="V6" i="119"/>
  <c r="O6" i="132"/>
  <c r="L273" i="132"/>
  <c r="L307" i="132" s="1"/>
  <c r="V274" i="127"/>
  <c r="W111" i="119"/>
  <c r="V273" i="117"/>
  <c r="M282" i="132"/>
  <c r="M308" i="132" s="1"/>
  <c r="V285" i="128"/>
  <c r="V285" i="117"/>
  <c r="V285" i="120"/>
  <c r="I239" i="132"/>
  <c r="M242" i="132"/>
  <c r="M304" i="132" s="1"/>
  <c r="M303" i="132" s="1"/>
  <c r="E282" i="132"/>
  <c r="E308" i="132" s="1"/>
  <c r="D273" i="132"/>
  <c r="D307" i="132" s="1"/>
  <c r="V274" i="119"/>
  <c r="W174" i="119"/>
  <c r="J262" i="132"/>
  <c r="J306" i="132" s="1"/>
  <c r="V306" i="125" s="1"/>
  <c r="V268" i="125"/>
  <c r="J273" i="132"/>
  <c r="J307" i="132" s="1"/>
  <c r="V307" i="125" s="1"/>
  <c r="V274" i="125"/>
  <c r="L282" i="132"/>
  <c r="L308" i="132" s="1"/>
  <c r="O46" i="132"/>
  <c r="V82" i="117"/>
  <c r="O249" i="132"/>
  <c r="V250" i="117"/>
  <c r="V244" i="117"/>
  <c r="W158" i="119"/>
  <c r="W157" i="119" s="1"/>
  <c r="V243" i="118"/>
  <c r="V242" i="125"/>
  <c r="V46" i="128"/>
  <c r="W253" i="119"/>
  <c r="W243" i="119"/>
  <c r="W46" i="119"/>
  <c r="W282" i="119"/>
  <c r="W290" i="119"/>
  <c r="V290" i="118"/>
  <c r="V262" i="118"/>
  <c r="V252" i="117"/>
  <c r="V252" i="118"/>
  <c r="V262" i="120"/>
  <c r="D253" i="132"/>
  <c r="D305" i="132" s="1"/>
  <c r="V255" i="119"/>
  <c r="L249" i="132"/>
  <c r="L242" i="132" s="1"/>
  <c r="V250" i="127"/>
  <c r="J242" i="132"/>
  <c r="J304" i="132" s="1"/>
  <c r="O290" i="132"/>
  <c r="V291" i="117"/>
  <c r="V166" i="117"/>
  <c r="V5" i="125"/>
  <c r="E242" i="132"/>
  <c r="E304" i="132" s="1"/>
  <c r="O253" i="132"/>
  <c r="C242" i="132"/>
  <c r="C304" i="132" s="1"/>
  <c r="O273" i="132"/>
  <c r="H241" i="132"/>
  <c r="H301" i="132" s="1"/>
  <c r="M5" i="132"/>
  <c r="M4" i="132" s="1"/>
  <c r="O282" i="132"/>
  <c r="K5" i="132"/>
  <c r="K4" i="132" s="1"/>
  <c r="F239" i="132"/>
  <c r="J4" i="132"/>
  <c r="G239" i="132"/>
  <c r="K303" i="132" l="1"/>
  <c r="V157" i="126"/>
  <c r="V4" i="126" s="1"/>
  <c r="V20" i="129" s="1"/>
  <c r="V157" i="127"/>
  <c r="M241" i="132"/>
  <c r="M301" i="132" s="1"/>
  <c r="O5" i="132"/>
  <c r="K241" i="132"/>
  <c r="K239" i="132" s="1"/>
  <c r="E4" i="132"/>
  <c r="O308" i="132"/>
  <c r="V308" i="117" s="1"/>
  <c r="V30" i="129" s="1"/>
  <c r="V308" i="120"/>
  <c r="V253" i="117"/>
  <c r="O307" i="132"/>
  <c r="V307" i="117" s="1"/>
  <c r="V29" i="129" s="1"/>
  <c r="V307" i="119"/>
  <c r="V7" i="129" s="1"/>
  <c r="D241" i="132"/>
  <c r="D239" i="132" s="1"/>
  <c r="V157" i="118"/>
  <c r="V303" i="125"/>
  <c r="O306" i="132"/>
  <c r="V306" i="117" s="1"/>
  <c r="V28" i="129" s="1"/>
  <c r="V306" i="120"/>
  <c r="O95" i="132"/>
  <c r="V262" i="117"/>
  <c r="J241" i="132"/>
  <c r="J239" i="132" s="1"/>
  <c r="O262" i="132"/>
  <c r="W304" i="119"/>
  <c r="X305" i="121"/>
  <c r="V303" i="121"/>
  <c r="V10" i="129" s="1"/>
  <c r="O243" i="132"/>
  <c r="O242" i="132" s="1"/>
  <c r="V6" i="117"/>
  <c r="V5" i="117" s="1"/>
  <c r="E303" i="132"/>
  <c r="V304" i="120"/>
  <c r="V290" i="117"/>
  <c r="V249" i="127"/>
  <c r="L241" i="132"/>
  <c r="L304" i="132"/>
  <c r="V253" i="119"/>
  <c r="D303" i="132"/>
  <c r="O305" i="132"/>
  <c r="V305" i="117" s="1"/>
  <c r="V4" i="128"/>
  <c r="V22" i="129" s="1"/>
  <c r="V243" i="117"/>
  <c r="V249" i="117"/>
  <c r="V46" i="117"/>
  <c r="L303" i="132"/>
  <c r="V273" i="125"/>
  <c r="J303" i="132"/>
  <c r="V262" i="125"/>
  <c r="V273" i="119"/>
  <c r="V282" i="120"/>
  <c r="V282" i="117"/>
  <c r="V282" i="128"/>
  <c r="V273" i="127"/>
  <c r="V5" i="119"/>
  <c r="V253" i="121"/>
  <c r="V242" i="119"/>
  <c r="V241" i="123"/>
  <c r="V239" i="123" s="1"/>
  <c r="V111" i="117"/>
  <c r="V182" i="117"/>
  <c r="V198" i="117"/>
  <c r="V95" i="127"/>
  <c r="V241" i="124"/>
  <c r="V239" i="124" s="1"/>
  <c r="V132" i="117"/>
  <c r="V241" i="126"/>
  <c r="V241" i="122"/>
  <c r="V239" i="122" s="1"/>
  <c r="V157" i="125"/>
  <c r="V5" i="120"/>
  <c r="V95" i="120"/>
  <c r="V157" i="119"/>
  <c r="V5" i="118"/>
  <c r="K301" i="132"/>
  <c r="V6" i="129"/>
  <c r="O304" i="132"/>
  <c r="V304" i="118"/>
  <c r="C303" i="132"/>
  <c r="W242" i="119"/>
  <c r="V242" i="118"/>
  <c r="W95" i="119"/>
  <c r="L239" i="132"/>
  <c r="C241" i="132"/>
  <c r="C239" i="132" s="1"/>
  <c r="E241" i="132"/>
  <c r="H239" i="132"/>
  <c r="M239" i="132" l="1"/>
  <c r="V242" i="117"/>
  <c r="V241" i="117" s="1"/>
  <c r="D301" i="132"/>
  <c r="W303" i="119"/>
  <c r="O4" i="132"/>
  <c r="V241" i="125"/>
  <c r="V301" i="125" s="1"/>
  <c r="O241" i="132"/>
  <c r="V303" i="119"/>
  <c r="L301" i="132"/>
  <c r="J301" i="132"/>
  <c r="E301" i="132"/>
  <c r="V239" i="126"/>
  <c r="V241" i="118"/>
  <c r="V4" i="129"/>
  <c r="V5" i="129"/>
  <c r="V4" i="118"/>
  <c r="V4" i="120"/>
  <c r="V4" i="125"/>
  <c r="V301" i="122"/>
  <c r="V301" i="126"/>
  <c r="V301" i="124"/>
  <c r="V4" i="127"/>
  <c r="V157" i="117"/>
  <c r="V95" i="117"/>
  <c r="V301" i="123"/>
  <c r="V241" i="121"/>
  <c r="V4" i="119"/>
  <c r="V241" i="128"/>
  <c r="V241" i="120"/>
  <c r="V27" i="129"/>
  <c r="V241" i="119"/>
  <c r="V242" i="127"/>
  <c r="V8" i="129"/>
  <c r="V9" i="129"/>
  <c r="V303" i="120"/>
  <c r="C301" i="132"/>
  <c r="O303" i="132"/>
  <c r="O301" i="132" s="1"/>
  <c r="V304" i="117"/>
  <c r="V303" i="118"/>
  <c r="W241" i="119"/>
  <c r="W4" i="119"/>
  <c r="E239" i="132"/>
  <c r="V4" i="117" l="1"/>
  <c r="O239" i="132"/>
  <c r="V239" i="118"/>
  <c r="V14" i="129"/>
  <c r="V15" i="129"/>
  <c r="V301" i="118"/>
  <c r="V241" i="127"/>
  <c r="V239" i="127" s="1"/>
  <c r="V301" i="119"/>
  <c r="V301" i="120"/>
  <c r="V301" i="128"/>
  <c r="V239" i="128"/>
  <c r="V239" i="119"/>
  <c r="V301" i="121"/>
  <c r="V239" i="121"/>
  <c r="V21" i="129"/>
  <c r="V239" i="125"/>
  <c r="V19" i="129"/>
  <c r="V239" i="120"/>
  <c r="V26" i="129"/>
  <c r="V32" i="129" s="1"/>
  <c r="V303" i="117"/>
  <c r="W239" i="119"/>
  <c r="W301" i="119"/>
  <c r="U229" i="119"/>
  <c r="U41" i="128"/>
  <c r="U41" i="125"/>
  <c r="U40" i="128"/>
  <c r="U36" i="127"/>
  <c r="U36" i="126"/>
  <c r="U35" i="127"/>
  <c r="U35" i="126"/>
  <c r="J33" i="114"/>
  <c r="U31" i="126"/>
  <c r="U31" i="125"/>
  <c r="U28" i="126"/>
  <c r="U28" i="125"/>
  <c r="U27" i="125"/>
  <c r="U24" i="126"/>
  <c r="U24" i="125"/>
  <c r="U23" i="126"/>
  <c r="U23" i="125"/>
  <c r="U22" i="126"/>
  <c r="U22" i="125"/>
  <c r="U21" i="126"/>
  <c r="U21" i="125"/>
  <c r="U18" i="126"/>
  <c r="U18" i="125"/>
  <c r="U17" i="125"/>
  <c r="U16" i="126"/>
  <c r="U16" i="125"/>
  <c r="U15" i="126"/>
  <c r="U15" i="125"/>
  <c r="U14" i="126"/>
  <c r="U14" i="125"/>
  <c r="U13" i="126"/>
  <c r="U13" i="125"/>
  <c r="U10" i="126"/>
  <c r="U10" i="125"/>
  <c r="U9" i="126"/>
  <c r="U9" i="125"/>
  <c r="U40" i="119"/>
  <c r="U38" i="120"/>
  <c r="U36" i="119"/>
  <c r="U31" i="120"/>
  <c r="U28" i="119"/>
  <c r="E247" i="114"/>
  <c r="U247" i="120" s="1"/>
  <c r="U24" i="120"/>
  <c r="U23" i="119"/>
  <c r="U21" i="120"/>
  <c r="U18" i="119"/>
  <c r="U18" i="118"/>
  <c r="U16" i="120"/>
  <c r="U15" i="120"/>
  <c r="U14" i="119"/>
  <c r="U12" i="120"/>
  <c r="U9" i="119"/>
  <c r="U9" i="118"/>
  <c r="T233" i="117"/>
  <c r="T41" i="128"/>
  <c r="T41" i="127"/>
  <c r="T40" i="128"/>
  <c r="T40" i="127"/>
  <c r="T39" i="127"/>
  <c r="T36" i="125"/>
  <c r="T35" i="125"/>
  <c r="T31" i="128"/>
  <c r="T31" i="125"/>
  <c r="T28" i="128"/>
  <c r="T28" i="125"/>
  <c r="T27" i="128"/>
  <c r="T27" i="125"/>
  <c r="T24" i="128"/>
  <c r="T24" i="125"/>
  <c r="T23" i="128"/>
  <c r="T23" i="125"/>
  <c r="T22" i="128"/>
  <c r="T21" i="128"/>
  <c r="T18" i="128"/>
  <c r="T17" i="128"/>
  <c r="T17" i="125"/>
  <c r="T16" i="128"/>
  <c r="T16" i="125"/>
  <c r="T15" i="128"/>
  <c r="T15" i="125"/>
  <c r="T14" i="128"/>
  <c r="T14" i="125"/>
  <c r="T13" i="128"/>
  <c r="T13" i="125"/>
  <c r="T10" i="128"/>
  <c r="T10" i="125"/>
  <c r="T9" i="128"/>
  <c r="C42" i="113"/>
  <c r="O42" i="113" s="1"/>
  <c r="T41" i="120"/>
  <c r="T41" i="119"/>
  <c r="T40" i="119"/>
  <c r="C37" i="113"/>
  <c r="C251" i="113" s="1"/>
  <c r="T36" i="119"/>
  <c r="T31" i="120"/>
  <c r="T21" i="120"/>
  <c r="T16" i="120"/>
  <c r="T15" i="119"/>
  <c r="T10" i="119"/>
  <c r="S228" i="117"/>
  <c r="S41" i="126"/>
  <c r="S40" i="127"/>
  <c r="S36" i="128"/>
  <c r="S36" i="125"/>
  <c r="S31" i="128"/>
  <c r="S31" i="127"/>
  <c r="S28" i="128"/>
  <c r="S28" i="127"/>
  <c r="S27" i="128"/>
  <c r="S27" i="127"/>
  <c r="S24" i="128"/>
  <c r="S24" i="127"/>
  <c r="S23" i="127"/>
  <c r="S22" i="127"/>
  <c r="S21" i="127"/>
  <c r="S20" i="127"/>
  <c r="S18" i="128"/>
  <c r="S18" i="127"/>
  <c r="S17" i="128"/>
  <c r="S17" i="127"/>
  <c r="S16" i="128"/>
  <c r="S16" i="127"/>
  <c r="S15" i="128"/>
  <c r="S15" i="127"/>
  <c r="S14" i="128"/>
  <c r="S14" i="127"/>
  <c r="S13" i="128"/>
  <c r="S13" i="127"/>
  <c r="S10" i="128"/>
  <c r="S10" i="127"/>
  <c r="S9" i="127"/>
  <c r="S41" i="119"/>
  <c r="S39" i="119"/>
  <c r="S31" i="119"/>
  <c r="S27" i="120"/>
  <c r="S23" i="120"/>
  <c r="S22" i="120"/>
  <c r="S17" i="119"/>
  <c r="S16" i="119"/>
  <c r="S13" i="120"/>
  <c r="R41" i="126"/>
  <c r="R41" i="125"/>
  <c r="R40" i="126"/>
  <c r="R38" i="127"/>
  <c r="R36" i="128"/>
  <c r="R36" i="127"/>
  <c r="R31" i="127"/>
  <c r="R31" i="126"/>
  <c r="R28" i="126"/>
  <c r="R27" i="127"/>
  <c r="R27" i="126"/>
  <c r="K25" i="111"/>
  <c r="K247" i="111" s="1"/>
  <c r="R247" i="126" s="1"/>
  <c r="R24" i="127"/>
  <c r="R24" i="126"/>
  <c r="R23" i="127"/>
  <c r="R23" i="126"/>
  <c r="R22" i="127"/>
  <c r="R22" i="126"/>
  <c r="R21" i="126"/>
  <c r="R18" i="127"/>
  <c r="R18" i="126"/>
  <c r="R17" i="127"/>
  <c r="R17" i="126"/>
  <c r="R16" i="127"/>
  <c r="R16" i="126"/>
  <c r="R15" i="127"/>
  <c r="R15" i="126"/>
  <c r="R14" i="126"/>
  <c r="R13" i="127"/>
  <c r="R13" i="126"/>
  <c r="R12" i="126"/>
  <c r="R10" i="127"/>
  <c r="R10" i="126"/>
  <c r="R9" i="126"/>
  <c r="R40" i="120"/>
  <c r="R28" i="119"/>
  <c r="R27" i="119"/>
  <c r="R24" i="120"/>
  <c r="R23" i="120"/>
  <c r="R23" i="119"/>
  <c r="R22" i="119"/>
  <c r="R18" i="120"/>
  <c r="R15" i="120"/>
  <c r="R14" i="120"/>
  <c r="R14" i="119"/>
  <c r="R10" i="120"/>
  <c r="R9" i="120"/>
  <c r="Q41" i="128"/>
  <c r="Q41" i="125"/>
  <c r="Q40" i="128"/>
  <c r="Q40" i="125"/>
  <c r="Q39" i="128"/>
  <c r="Q36" i="126"/>
  <c r="Q35" i="127"/>
  <c r="Q35" i="126"/>
  <c r="J33" i="110"/>
  <c r="Q31" i="126"/>
  <c r="Q31" i="125"/>
  <c r="Q28" i="125"/>
  <c r="Q27" i="125"/>
  <c r="Q24" i="125"/>
  <c r="Q23" i="125"/>
  <c r="Q22" i="125"/>
  <c r="Q21" i="125"/>
  <c r="Q18" i="126"/>
  <c r="Q18" i="125"/>
  <c r="Q17" i="125"/>
  <c r="Q16" i="126"/>
  <c r="Q16" i="125"/>
  <c r="Q15" i="125"/>
  <c r="Q14" i="125"/>
  <c r="Q13" i="126"/>
  <c r="Q13" i="125"/>
  <c r="Q10" i="125"/>
  <c r="Q9" i="125"/>
  <c r="Q40" i="119"/>
  <c r="Q36" i="120"/>
  <c r="Q36" i="119"/>
  <c r="Q35" i="119"/>
  <c r="Q31" i="120"/>
  <c r="Q28" i="119"/>
  <c r="Q28" i="118"/>
  <c r="Q26" i="120"/>
  <c r="Q24" i="120"/>
  <c r="Q23" i="119"/>
  <c r="Q21" i="120"/>
  <c r="Q18" i="119"/>
  <c r="Q16" i="120"/>
  <c r="Q15" i="120"/>
  <c r="Q15" i="119"/>
  <c r="Q14" i="119"/>
  <c r="Q14" i="118"/>
  <c r="Q10" i="120"/>
  <c r="Q9" i="119"/>
  <c r="M292" i="109"/>
  <c r="P292" i="128" s="1"/>
  <c r="P41" i="127"/>
  <c r="P40" i="128"/>
  <c r="P40" i="127"/>
  <c r="P39" i="128"/>
  <c r="P36" i="126"/>
  <c r="P36" i="125"/>
  <c r="P35" i="126"/>
  <c r="P35" i="125"/>
  <c r="P31" i="128"/>
  <c r="P28" i="128"/>
  <c r="P28" i="125"/>
  <c r="P27" i="128"/>
  <c r="P27" i="125"/>
  <c r="P24" i="128"/>
  <c r="P24" i="125"/>
  <c r="P23" i="128"/>
  <c r="P23" i="125"/>
  <c r="P22" i="128"/>
  <c r="P22" i="125"/>
  <c r="P21" i="128"/>
  <c r="P18" i="128"/>
  <c r="P17" i="128"/>
  <c r="P16" i="128"/>
  <c r="P15" i="128"/>
  <c r="P14" i="128"/>
  <c r="P13" i="128"/>
  <c r="P10" i="128"/>
  <c r="P9" i="128"/>
  <c r="P9" i="125"/>
  <c r="P41" i="119"/>
  <c r="P40" i="119"/>
  <c r="C37" i="109"/>
  <c r="C251" i="109" s="1"/>
  <c r="P36" i="119"/>
  <c r="P31" i="120"/>
  <c r="P31" i="119"/>
  <c r="P27" i="120"/>
  <c r="P24" i="119"/>
  <c r="P21" i="120"/>
  <c r="P16" i="120"/>
  <c r="P15" i="119"/>
  <c r="P10" i="119"/>
  <c r="L293" i="108"/>
  <c r="O293" i="127" s="1"/>
  <c r="O41" i="126"/>
  <c r="O40" i="126"/>
  <c r="O36" i="128"/>
  <c r="O31" i="127"/>
  <c r="L29" i="108"/>
  <c r="L248" i="108" s="1"/>
  <c r="O28" i="127"/>
  <c r="O27" i="127"/>
  <c r="O24" i="127"/>
  <c r="O23" i="127"/>
  <c r="O22" i="127"/>
  <c r="O21" i="127"/>
  <c r="O18" i="127"/>
  <c r="O17" i="127"/>
  <c r="O16" i="127"/>
  <c r="O15" i="127"/>
  <c r="O14" i="127"/>
  <c r="O13" i="127"/>
  <c r="O10" i="127"/>
  <c r="O9" i="127"/>
  <c r="O35" i="120"/>
  <c r="O27" i="119"/>
  <c r="O22" i="119"/>
  <c r="O18" i="120"/>
  <c r="O17" i="119"/>
  <c r="O13" i="119"/>
  <c r="N41" i="125"/>
  <c r="L37" i="107"/>
  <c r="L251" i="107" s="1"/>
  <c r="N36" i="127"/>
  <c r="N31" i="126"/>
  <c r="N28" i="126"/>
  <c r="N27" i="126"/>
  <c r="N24" i="126"/>
  <c r="N23" i="126"/>
  <c r="N22" i="126"/>
  <c r="N21" i="126"/>
  <c r="N18" i="126"/>
  <c r="N17" i="126"/>
  <c r="N16" i="126"/>
  <c r="N15" i="126"/>
  <c r="N14" i="126"/>
  <c r="N13" i="126"/>
  <c r="N10" i="126"/>
  <c r="N9" i="126"/>
  <c r="N40" i="120"/>
  <c r="N35" i="119"/>
  <c r="N28" i="119"/>
  <c r="N24" i="120"/>
  <c r="N23" i="119"/>
  <c r="N18" i="119"/>
  <c r="N15" i="120"/>
  <c r="N14" i="119"/>
  <c r="N10" i="120"/>
  <c r="M41" i="128"/>
  <c r="M40" i="128"/>
  <c r="M36" i="126"/>
  <c r="M34" i="125"/>
  <c r="M31" i="125"/>
  <c r="M28" i="125"/>
  <c r="M27" i="125"/>
  <c r="M24" i="125"/>
  <c r="M23" i="125"/>
  <c r="M22" i="125"/>
  <c r="M21" i="125"/>
  <c r="M18" i="125"/>
  <c r="M17" i="125"/>
  <c r="M16" i="125"/>
  <c r="M15" i="125"/>
  <c r="M14" i="125"/>
  <c r="M13" i="125"/>
  <c r="M10" i="125"/>
  <c r="M9" i="125"/>
  <c r="M41" i="120"/>
  <c r="M40" i="119"/>
  <c r="M38" i="120"/>
  <c r="M36" i="119"/>
  <c r="M31" i="120"/>
  <c r="E247" i="106"/>
  <c r="M247" i="120" s="1"/>
  <c r="M24" i="119"/>
  <c r="M21" i="120"/>
  <c r="M16" i="120"/>
  <c r="L41" i="127"/>
  <c r="L40" i="127"/>
  <c r="L36" i="125"/>
  <c r="L35" i="125"/>
  <c r="L31" i="128"/>
  <c r="L28" i="128"/>
  <c r="L27" i="128"/>
  <c r="L24" i="128"/>
  <c r="L23" i="128"/>
  <c r="L22" i="128"/>
  <c r="L21" i="128"/>
  <c r="L18" i="128"/>
  <c r="L17" i="128"/>
  <c r="L16" i="128"/>
  <c r="L15" i="128"/>
  <c r="L14" i="128"/>
  <c r="L13" i="128"/>
  <c r="L10" i="128"/>
  <c r="L9" i="128"/>
  <c r="L41" i="119"/>
  <c r="C37" i="105"/>
  <c r="C251" i="105" s="1"/>
  <c r="L38" i="119"/>
  <c r="L36" i="118"/>
  <c r="L21" i="119"/>
  <c r="L16" i="119"/>
  <c r="K229" i="127"/>
  <c r="K41" i="126"/>
  <c r="K40" i="126"/>
  <c r="K36" i="128"/>
  <c r="K31" i="127"/>
  <c r="K28" i="127"/>
  <c r="K27" i="127"/>
  <c r="K24" i="127"/>
  <c r="K23" i="127"/>
  <c r="K22" i="127"/>
  <c r="K21" i="127"/>
  <c r="K18" i="127"/>
  <c r="K17" i="127"/>
  <c r="K16" i="127"/>
  <c r="K15" i="127"/>
  <c r="K14" i="127"/>
  <c r="K13" i="127"/>
  <c r="K10" i="127"/>
  <c r="K9" i="127"/>
  <c r="K27" i="119"/>
  <c r="K22" i="119"/>
  <c r="K18" i="120"/>
  <c r="K17" i="119"/>
  <c r="K13" i="119"/>
  <c r="K9" i="120"/>
  <c r="J41" i="125"/>
  <c r="J38" i="127"/>
  <c r="J36" i="128"/>
  <c r="J36" i="127"/>
  <c r="J31" i="126"/>
  <c r="J28" i="126"/>
  <c r="J27" i="126"/>
  <c r="K25" i="103"/>
  <c r="K247" i="103" s="1"/>
  <c r="J247" i="126" s="1"/>
  <c r="J24" i="127"/>
  <c r="J24" i="126"/>
  <c r="J23" i="127"/>
  <c r="J23" i="126"/>
  <c r="J22" i="127"/>
  <c r="J22" i="126"/>
  <c r="J21" i="127"/>
  <c r="J21" i="126"/>
  <c r="J18" i="127"/>
  <c r="J18" i="126"/>
  <c r="J17" i="127"/>
  <c r="J17" i="126"/>
  <c r="J16" i="127"/>
  <c r="J16" i="126"/>
  <c r="J15" i="127"/>
  <c r="J15" i="126"/>
  <c r="J14" i="126"/>
  <c r="J13" i="127"/>
  <c r="J13" i="126"/>
  <c r="K11" i="103"/>
  <c r="K245" i="103" s="1"/>
  <c r="J10" i="127"/>
  <c r="J10" i="126"/>
  <c r="J9" i="127"/>
  <c r="J9" i="126"/>
  <c r="J40" i="120"/>
  <c r="J28" i="120"/>
  <c r="J28" i="119"/>
  <c r="J27" i="119"/>
  <c r="J24" i="120"/>
  <c r="J23" i="120"/>
  <c r="J23" i="119"/>
  <c r="J18" i="119"/>
  <c r="J17" i="119"/>
  <c r="J15" i="120"/>
  <c r="J14" i="119"/>
  <c r="J13" i="119"/>
  <c r="J10" i="120"/>
  <c r="I41" i="128"/>
  <c r="I41" i="125"/>
  <c r="I40" i="128"/>
  <c r="I40" i="125"/>
  <c r="I39" i="128"/>
  <c r="I36" i="126"/>
  <c r="I35" i="127"/>
  <c r="I34" i="125"/>
  <c r="I31" i="126"/>
  <c r="I31" i="125"/>
  <c r="I28" i="126"/>
  <c r="I28" i="125"/>
  <c r="I27" i="126"/>
  <c r="I27" i="125"/>
  <c r="I24" i="126"/>
  <c r="I24" i="125"/>
  <c r="I23" i="126"/>
  <c r="I23" i="125"/>
  <c r="I22" i="126"/>
  <c r="I22" i="125"/>
  <c r="I21" i="126"/>
  <c r="I21" i="125"/>
  <c r="I18" i="126"/>
  <c r="I18" i="125"/>
  <c r="I17" i="126"/>
  <c r="I17" i="125"/>
  <c r="I16" i="126"/>
  <c r="I16" i="125"/>
  <c r="I15" i="125"/>
  <c r="I14" i="126"/>
  <c r="I14" i="125"/>
  <c r="I13" i="126"/>
  <c r="I13" i="125"/>
  <c r="I10" i="125"/>
  <c r="I9" i="125"/>
  <c r="I41" i="120"/>
  <c r="I40" i="119"/>
  <c r="I36" i="120"/>
  <c r="I36" i="119"/>
  <c r="I35" i="119"/>
  <c r="I31" i="120"/>
  <c r="D248" i="102"/>
  <c r="I28" i="119"/>
  <c r="E247" i="102"/>
  <c r="I247" i="120" s="1"/>
  <c r="I24" i="120"/>
  <c r="I21" i="120"/>
  <c r="I18" i="119"/>
  <c r="I16" i="120"/>
  <c r="I15" i="120"/>
  <c r="I14" i="119"/>
  <c r="I12" i="120"/>
  <c r="I10" i="120"/>
  <c r="I10" i="119"/>
  <c r="I9" i="119"/>
  <c r="H228" i="128"/>
  <c r="H41" i="127"/>
  <c r="H40" i="128"/>
  <c r="H40" i="127"/>
  <c r="H39" i="128"/>
  <c r="H36" i="126"/>
  <c r="H36" i="125"/>
  <c r="H35" i="126"/>
  <c r="H35" i="125"/>
  <c r="H31" i="128"/>
  <c r="H28" i="128"/>
  <c r="H28" i="125"/>
  <c r="H27" i="128"/>
  <c r="H24" i="128"/>
  <c r="H23" i="128"/>
  <c r="H23" i="125"/>
  <c r="H22" i="128"/>
  <c r="H21" i="128"/>
  <c r="H18" i="128"/>
  <c r="H18" i="125"/>
  <c r="H17" i="128"/>
  <c r="H17" i="125"/>
  <c r="H16" i="128"/>
  <c r="H16" i="125"/>
  <c r="H15" i="128"/>
  <c r="H15" i="125"/>
  <c r="H14" i="128"/>
  <c r="H14" i="125"/>
  <c r="H13" i="128"/>
  <c r="H13" i="125"/>
  <c r="H10" i="128"/>
  <c r="H10" i="125"/>
  <c r="H9" i="128"/>
  <c r="H9" i="125"/>
  <c r="C42" i="101"/>
  <c r="O42" i="101" s="1"/>
  <c r="H41" i="119"/>
  <c r="C37" i="101"/>
  <c r="C251" i="101" s="1"/>
  <c r="H36" i="119"/>
  <c r="H31" i="120"/>
  <c r="H27" i="120"/>
  <c r="H24" i="119"/>
  <c r="H17" i="120"/>
  <c r="H15" i="119"/>
  <c r="H13" i="120"/>
  <c r="H10" i="119"/>
  <c r="G229" i="127"/>
  <c r="G41" i="127"/>
  <c r="G41" i="126"/>
  <c r="G40" i="127"/>
  <c r="G39" i="127"/>
  <c r="G36" i="128"/>
  <c r="G31" i="128"/>
  <c r="G31" i="127"/>
  <c r="G28" i="128"/>
  <c r="G28" i="127"/>
  <c r="G27" i="127"/>
  <c r="G24" i="127"/>
  <c r="G23" i="128"/>
  <c r="G23" i="127"/>
  <c r="G22" i="127"/>
  <c r="G21" i="128"/>
  <c r="G21" i="127"/>
  <c r="G20" i="127"/>
  <c r="G18" i="128"/>
  <c r="G18" i="127"/>
  <c r="G17" i="128"/>
  <c r="G17" i="127"/>
  <c r="G16" i="128"/>
  <c r="G16" i="127"/>
  <c r="G15" i="128"/>
  <c r="G15" i="127"/>
  <c r="G14" i="128"/>
  <c r="G14" i="127"/>
  <c r="G13" i="127"/>
  <c r="G10" i="128"/>
  <c r="G10" i="127"/>
  <c r="G9" i="128"/>
  <c r="G9" i="127"/>
  <c r="G31" i="119"/>
  <c r="G28" i="120"/>
  <c r="G27" i="119"/>
  <c r="G22" i="120"/>
  <c r="G17" i="119"/>
  <c r="G13" i="120"/>
  <c r="G13" i="119"/>
  <c r="F41" i="126"/>
  <c r="F41" i="125"/>
  <c r="F40" i="126"/>
  <c r="F36" i="128"/>
  <c r="F36" i="127"/>
  <c r="F31" i="127"/>
  <c r="F31" i="126"/>
  <c r="F28" i="126"/>
  <c r="F27" i="127"/>
  <c r="F27" i="126"/>
  <c r="F24" i="127"/>
  <c r="F24" i="126"/>
  <c r="F23" i="126"/>
  <c r="F22" i="127"/>
  <c r="F22" i="126"/>
  <c r="F21" i="127"/>
  <c r="F21" i="126"/>
  <c r="F18" i="127"/>
  <c r="F18" i="126"/>
  <c r="F17" i="127"/>
  <c r="F17" i="126"/>
  <c r="F16" i="127"/>
  <c r="F16" i="126"/>
  <c r="F15" i="127"/>
  <c r="F15" i="126"/>
  <c r="F14" i="126"/>
  <c r="F13" i="127"/>
  <c r="F13" i="126"/>
  <c r="F10" i="127"/>
  <c r="F10" i="126"/>
  <c r="F9" i="127"/>
  <c r="F9" i="126"/>
  <c r="F40" i="120"/>
  <c r="F35" i="119"/>
  <c r="F28" i="120"/>
  <c r="F28" i="119"/>
  <c r="F24" i="120"/>
  <c r="F23" i="120"/>
  <c r="F23" i="119"/>
  <c r="F18" i="119"/>
  <c r="F17" i="119"/>
  <c r="F15" i="120"/>
  <c r="F14" i="119"/>
  <c r="F13" i="119"/>
  <c r="F10" i="120"/>
  <c r="F9" i="120"/>
  <c r="E41" i="128"/>
  <c r="E40" i="128"/>
  <c r="E39" i="128"/>
  <c r="E36" i="126"/>
  <c r="E35" i="127"/>
  <c r="E35" i="126"/>
  <c r="E31" i="125"/>
  <c r="E28" i="125"/>
  <c r="E27" i="126"/>
  <c r="E27" i="125"/>
  <c r="E24" i="126"/>
  <c r="E24" i="125"/>
  <c r="E23" i="126"/>
  <c r="E23" i="125"/>
  <c r="E22" i="126"/>
  <c r="E22" i="125"/>
  <c r="E21" i="126"/>
  <c r="E21" i="125"/>
  <c r="E18" i="126"/>
  <c r="E18" i="125"/>
  <c r="E17" i="125"/>
  <c r="E16" i="125"/>
  <c r="E15" i="125"/>
  <c r="E14" i="126"/>
  <c r="E14" i="125"/>
  <c r="E13" i="126"/>
  <c r="E13" i="125"/>
  <c r="E10" i="125"/>
  <c r="E9" i="126"/>
  <c r="E9" i="125"/>
  <c r="E41" i="120"/>
  <c r="E40" i="119"/>
  <c r="E36" i="120"/>
  <c r="E36" i="119"/>
  <c r="E35" i="119"/>
  <c r="E31" i="120"/>
  <c r="E28" i="119"/>
  <c r="E247" i="98"/>
  <c r="E247" i="120" s="1"/>
  <c r="E24" i="120"/>
  <c r="E21" i="120"/>
  <c r="E18" i="119"/>
  <c r="E16" i="120"/>
  <c r="E15" i="120"/>
  <c r="E10" i="120"/>
  <c r="E10" i="119"/>
  <c r="E9" i="119"/>
  <c r="D228" i="128"/>
  <c r="D41" i="127"/>
  <c r="D40" i="128"/>
  <c r="D40" i="127"/>
  <c r="D39" i="128"/>
  <c r="D36" i="126"/>
  <c r="D36" i="125"/>
  <c r="D35" i="126"/>
  <c r="D35" i="125"/>
  <c r="D31" i="128"/>
  <c r="D28" i="128"/>
  <c r="D28" i="125"/>
  <c r="D27" i="128"/>
  <c r="D27" i="125"/>
  <c r="D24" i="128"/>
  <c r="D24" i="125"/>
  <c r="D23" i="128"/>
  <c r="D23" i="125"/>
  <c r="D22" i="128"/>
  <c r="D22" i="125"/>
  <c r="D21" i="128"/>
  <c r="D18" i="128"/>
  <c r="D18" i="125"/>
  <c r="D17" i="128"/>
  <c r="D17" i="125"/>
  <c r="D16" i="128"/>
  <c r="D16" i="125"/>
  <c r="D15" i="128"/>
  <c r="D15" i="125"/>
  <c r="D14" i="128"/>
  <c r="D14" i="125"/>
  <c r="D13" i="128"/>
  <c r="D13" i="125"/>
  <c r="D10" i="128"/>
  <c r="D10" i="125"/>
  <c r="D9" i="128"/>
  <c r="D9" i="125"/>
  <c r="C42" i="97"/>
  <c r="O42" i="97" s="1"/>
  <c r="D41" i="119"/>
  <c r="D38" i="119"/>
  <c r="D36" i="119"/>
  <c r="D31" i="120"/>
  <c r="D27" i="120"/>
  <c r="D22" i="120"/>
  <c r="D21" i="120"/>
  <c r="D17" i="120"/>
  <c r="D16" i="120"/>
  <c r="D13" i="120"/>
  <c r="D10" i="119"/>
  <c r="C228" i="117"/>
  <c r="X228" i="117" s="1"/>
  <c r="C41" i="127"/>
  <c r="X41" i="127" s="1"/>
  <c r="C41" i="126"/>
  <c r="X41" i="126" s="1"/>
  <c r="C40" i="127"/>
  <c r="X40" i="127" s="1"/>
  <c r="C40" i="126"/>
  <c r="X40" i="126" s="1"/>
  <c r="C39" i="127"/>
  <c r="X39" i="127" s="1"/>
  <c r="C36" i="128"/>
  <c r="X36" i="128" s="1"/>
  <c r="C36" i="125"/>
  <c r="X36" i="125" s="1"/>
  <c r="C35" i="125"/>
  <c r="X35" i="125" s="1"/>
  <c r="C31" i="127"/>
  <c r="X31" i="127" s="1"/>
  <c r="C28" i="128"/>
  <c r="X28" i="128" s="1"/>
  <c r="C28" i="127"/>
  <c r="X28" i="127" s="1"/>
  <c r="C27" i="127"/>
  <c r="X27" i="127" s="1"/>
  <c r="C24" i="127"/>
  <c r="X24" i="127" s="1"/>
  <c r="C23" i="128"/>
  <c r="X23" i="128" s="1"/>
  <c r="C23" i="127"/>
  <c r="X23" i="127" s="1"/>
  <c r="C22" i="127"/>
  <c r="X22" i="127" s="1"/>
  <c r="C21" i="128"/>
  <c r="X21" i="128" s="1"/>
  <c r="C21" i="127"/>
  <c r="X21" i="127" s="1"/>
  <c r="C18" i="128"/>
  <c r="X18" i="128" s="1"/>
  <c r="C18" i="127"/>
  <c r="X18" i="127" s="1"/>
  <c r="C17" i="128"/>
  <c r="X17" i="128" s="1"/>
  <c r="C17" i="127"/>
  <c r="X17" i="127" s="1"/>
  <c r="C16" i="128"/>
  <c r="X16" i="128" s="1"/>
  <c r="C16" i="127"/>
  <c r="X16" i="127" s="1"/>
  <c r="C15" i="128"/>
  <c r="X15" i="128" s="1"/>
  <c r="C15" i="127"/>
  <c r="X15" i="127" s="1"/>
  <c r="C14" i="128"/>
  <c r="X14" i="128" s="1"/>
  <c r="C14" i="127"/>
  <c r="X14" i="127" s="1"/>
  <c r="C13" i="127"/>
  <c r="X13" i="127" s="1"/>
  <c r="C10" i="128"/>
  <c r="X10" i="128" s="1"/>
  <c r="C10" i="127"/>
  <c r="X10" i="127" s="1"/>
  <c r="C9" i="128"/>
  <c r="X9" i="128" s="1"/>
  <c r="C9" i="127"/>
  <c r="X9" i="127" s="1"/>
  <c r="C27" i="120"/>
  <c r="X27" i="120" s="1"/>
  <c r="C22" i="119"/>
  <c r="Y22" i="119" s="1"/>
  <c r="C17" i="119"/>
  <c r="Y17" i="119" s="1"/>
  <c r="C13" i="119"/>
  <c r="Y13" i="119" s="1"/>
  <c r="T236" i="118"/>
  <c r="T235" i="120"/>
  <c r="T234" i="118"/>
  <c r="T233" i="118"/>
  <c r="T232" i="118"/>
  <c r="U236" i="118"/>
  <c r="U235" i="120"/>
  <c r="U234" i="118"/>
  <c r="U232" i="118"/>
  <c r="S234" i="118"/>
  <c r="R236" i="118"/>
  <c r="R232" i="118"/>
  <c r="Q236" i="118"/>
  <c r="Q235" i="120"/>
  <c r="Q232" i="118"/>
  <c r="P235" i="120"/>
  <c r="P234" i="118"/>
  <c r="O234" i="118"/>
  <c r="O233" i="118"/>
  <c r="N236" i="118"/>
  <c r="N232" i="118"/>
  <c r="M236" i="118"/>
  <c r="M235" i="120"/>
  <c r="M232" i="118"/>
  <c r="L235" i="120"/>
  <c r="L234" i="118"/>
  <c r="K235" i="120"/>
  <c r="K234" i="118"/>
  <c r="J236" i="118"/>
  <c r="J233" i="118"/>
  <c r="J232" i="118"/>
  <c r="I236" i="118"/>
  <c r="I235" i="120"/>
  <c r="I232" i="118"/>
  <c r="H235" i="120"/>
  <c r="H234" i="118"/>
  <c r="G234" i="118"/>
  <c r="F236" i="118"/>
  <c r="F232" i="118"/>
  <c r="E236" i="118"/>
  <c r="E235" i="120"/>
  <c r="E232" i="118"/>
  <c r="D235" i="120"/>
  <c r="D234" i="118"/>
  <c r="C234" i="118"/>
  <c r="X234" i="118" s="1"/>
  <c r="C231" i="99"/>
  <c r="C295" i="99" s="1"/>
  <c r="O295" i="99" s="1"/>
  <c r="F233" i="118"/>
  <c r="C231" i="107"/>
  <c r="N233" i="118"/>
  <c r="C231" i="111"/>
  <c r="C295" i="111" s="1"/>
  <c r="O295" i="111" s="1"/>
  <c r="R233" i="118"/>
  <c r="C231" i="103"/>
  <c r="C295" i="103" s="1"/>
  <c r="C231" i="98"/>
  <c r="C231" i="102"/>
  <c r="C295" i="102" s="1"/>
  <c r="O295" i="102" s="1"/>
  <c r="C231" i="106"/>
  <c r="C231" i="110"/>
  <c r="C295" i="110" s="1"/>
  <c r="O295" i="110" s="1"/>
  <c r="C233" i="118"/>
  <c r="X233" i="118" s="1"/>
  <c r="G233" i="118"/>
  <c r="K233" i="118"/>
  <c r="S233" i="118"/>
  <c r="C231" i="114"/>
  <c r="U222" i="127"/>
  <c r="U222" i="125"/>
  <c r="U222" i="120"/>
  <c r="U222" i="119"/>
  <c r="U215" i="126"/>
  <c r="U215" i="125"/>
  <c r="U215" i="120"/>
  <c r="U207" i="127"/>
  <c r="U207" i="126"/>
  <c r="U207" i="125"/>
  <c r="U207" i="119"/>
  <c r="U207" i="118"/>
  <c r="U206" i="118"/>
  <c r="U205" i="127"/>
  <c r="U205" i="126"/>
  <c r="U205" i="125"/>
  <c r="U205" i="120"/>
  <c r="U205" i="118"/>
  <c r="U204" i="127"/>
  <c r="U204" i="126"/>
  <c r="U204" i="125"/>
  <c r="U204" i="120"/>
  <c r="U204" i="119"/>
  <c r="U204" i="118"/>
  <c r="U203" i="127"/>
  <c r="U203" i="126"/>
  <c r="U203" i="125"/>
  <c r="U203" i="120"/>
  <c r="U203" i="118"/>
  <c r="U202" i="127"/>
  <c r="U202" i="126"/>
  <c r="U202" i="125"/>
  <c r="U202" i="120"/>
  <c r="U202" i="119"/>
  <c r="U202" i="118"/>
  <c r="U201" i="127"/>
  <c r="U201" i="126"/>
  <c r="U201" i="125"/>
  <c r="U201" i="120"/>
  <c r="U201" i="118"/>
  <c r="U199" i="127"/>
  <c r="U199" i="126"/>
  <c r="U199" i="125"/>
  <c r="U199" i="120"/>
  <c r="U199" i="119"/>
  <c r="U199" i="118"/>
  <c r="U197" i="127"/>
  <c r="U197" i="126"/>
  <c r="U197" i="125"/>
  <c r="U197" i="120"/>
  <c r="U197" i="118"/>
  <c r="U196" i="127"/>
  <c r="U196" i="126"/>
  <c r="U196" i="125"/>
  <c r="U196" i="120"/>
  <c r="U196" i="119"/>
  <c r="U196" i="118"/>
  <c r="U195" i="127"/>
  <c r="U195" i="126"/>
  <c r="U195" i="125"/>
  <c r="U195" i="120"/>
  <c r="U195" i="119"/>
  <c r="U195" i="118"/>
  <c r="U194" i="127"/>
  <c r="U194" i="126"/>
  <c r="U194" i="120"/>
  <c r="U194" i="119"/>
  <c r="U194" i="118"/>
  <c r="U193" i="126"/>
  <c r="U193" i="125"/>
  <c r="U193" i="120"/>
  <c r="U193" i="118"/>
  <c r="U191" i="127"/>
  <c r="U191" i="126"/>
  <c r="U191" i="125"/>
  <c r="U191" i="120"/>
  <c r="U191" i="119"/>
  <c r="U191" i="118"/>
  <c r="U189" i="127"/>
  <c r="U189" i="126"/>
  <c r="U189" i="125"/>
  <c r="U189" i="120"/>
  <c r="U189" i="118"/>
  <c r="U188" i="127"/>
  <c r="U188" i="126"/>
  <c r="U188" i="125"/>
  <c r="U188" i="120"/>
  <c r="U188" i="119"/>
  <c r="U188" i="118"/>
  <c r="U187" i="127"/>
  <c r="U187" i="126"/>
  <c r="U187" i="125"/>
  <c r="U187" i="120"/>
  <c r="U187" i="118"/>
  <c r="U186" i="127"/>
  <c r="U186" i="126"/>
  <c r="U186" i="125"/>
  <c r="U186" i="120"/>
  <c r="U186" i="119"/>
  <c r="U186" i="118"/>
  <c r="U185" i="127"/>
  <c r="U185" i="126"/>
  <c r="U185" i="125"/>
  <c r="U184" i="125" s="1"/>
  <c r="U185" i="120"/>
  <c r="U185" i="118"/>
  <c r="U183" i="127"/>
  <c r="U183" i="126"/>
  <c r="U183" i="125"/>
  <c r="U183" i="120"/>
  <c r="U183" i="119"/>
  <c r="U183" i="118"/>
  <c r="U181" i="127"/>
  <c r="U181" i="126"/>
  <c r="U181" i="125"/>
  <c r="U181" i="120"/>
  <c r="U181" i="118"/>
  <c r="U180" i="127"/>
  <c r="U180" i="126"/>
  <c r="U180" i="125"/>
  <c r="U180" i="120"/>
  <c r="U180" i="119"/>
  <c r="U180" i="118"/>
  <c r="U179" i="127"/>
  <c r="U179" i="126"/>
  <c r="U179" i="125"/>
  <c r="U179" i="120"/>
  <c r="U179" i="119"/>
  <c r="U179" i="118"/>
  <c r="U178" i="127"/>
  <c r="U178" i="126"/>
  <c r="U178" i="120"/>
  <c r="U178" i="119"/>
  <c r="U178" i="118"/>
  <c r="U177" i="126"/>
  <c r="U177" i="125"/>
  <c r="U177" i="120"/>
  <c r="D176" i="114"/>
  <c r="U177" i="118"/>
  <c r="U175" i="127"/>
  <c r="U175" i="126"/>
  <c r="U175" i="125"/>
  <c r="U175" i="120"/>
  <c r="U175" i="119"/>
  <c r="U175" i="118"/>
  <c r="U173" i="127"/>
  <c r="U173" i="126"/>
  <c r="U173" i="125"/>
  <c r="U173" i="120"/>
  <c r="U173" i="118"/>
  <c r="U172" i="127"/>
  <c r="U172" i="126"/>
  <c r="U172" i="125"/>
  <c r="U172" i="120"/>
  <c r="U172" i="119"/>
  <c r="U172" i="118"/>
  <c r="U171" i="127"/>
  <c r="U171" i="126"/>
  <c r="U171" i="125"/>
  <c r="U171" i="120"/>
  <c r="U171" i="118"/>
  <c r="U170" i="127"/>
  <c r="U170" i="126"/>
  <c r="U170" i="125"/>
  <c r="U170" i="120"/>
  <c r="U170" i="119"/>
  <c r="U170" i="118"/>
  <c r="U169" i="126"/>
  <c r="U169" i="125"/>
  <c r="U169" i="120"/>
  <c r="U169" i="118"/>
  <c r="U167" i="127"/>
  <c r="U167" i="126"/>
  <c r="U167" i="125"/>
  <c r="U167" i="120"/>
  <c r="U167" i="119"/>
  <c r="U167" i="118"/>
  <c r="U165" i="127"/>
  <c r="U165" i="126"/>
  <c r="U165" i="125"/>
  <c r="U165" i="120"/>
  <c r="U165" i="118"/>
  <c r="U164" i="127"/>
  <c r="U164" i="126"/>
  <c r="U164" i="125"/>
  <c r="U164" i="120"/>
  <c r="U164" i="119"/>
  <c r="U164" i="118"/>
  <c r="U163" i="127"/>
  <c r="U163" i="126"/>
  <c r="U163" i="125"/>
  <c r="U163" i="120"/>
  <c r="U163" i="119"/>
  <c r="U163" i="118"/>
  <c r="U162" i="127"/>
  <c r="U162" i="126"/>
  <c r="U162" i="120"/>
  <c r="U162" i="119"/>
  <c r="U162" i="118"/>
  <c r="U161" i="126"/>
  <c r="U161" i="125"/>
  <c r="U161" i="120"/>
  <c r="U160" i="120" s="1"/>
  <c r="U161" i="118"/>
  <c r="U159" i="127"/>
  <c r="U159" i="126"/>
  <c r="U159" i="125"/>
  <c r="U159" i="120"/>
  <c r="U159" i="119"/>
  <c r="U159" i="118"/>
  <c r="U149" i="127"/>
  <c r="U149" i="125"/>
  <c r="U149" i="120"/>
  <c r="U149" i="119"/>
  <c r="U148" i="126"/>
  <c r="U148" i="125"/>
  <c r="U148" i="120"/>
  <c r="U147" i="127"/>
  <c r="U147" i="126"/>
  <c r="U147" i="125"/>
  <c r="U147" i="119"/>
  <c r="U94" i="124"/>
  <c r="U93" i="124"/>
  <c r="U86" i="124"/>
  <c r="U85" i="124"/>
  <c r="U84" i="124"/>
  <c r="U83" i="124"/>
  <c r="U81" i="124"/>
  <c r="U80" i="124"/>
  <c r="U77" i="124"/>
  <c r="U71" i="124"/>
  <c r="T222" i="127"/>
  <c r="T222" i="126"/>
  <c r="T222" i="120"/>
  <c r="T222" i="119"/>
  <c r="T215" i="127"/>
  <c r="T215" i="125"/>
  <c r="T215" i="120"/>
  <c r="T215" i="119"/>
  <c r="T207" i="126"/>
  <c r="T207" i="125"/>
  <c r="T207" i="120"/>
  <c r="T207" i="119"/>
  <c r="T207" i="118"/>
  <c r="T206" i="118"/>
  <c r="T205" i="127"/>
  <c r="T205" i="126"/>
  <c r="T205" i="125"/>
  <c r="T205" i="120"/>
  <c r="T205" i="119"/>
  <c r="T204" i="127"/>
  <c r="T204" i="126"/>
  <c r="T204" i="125"/>
  <c r="T204" i="120"/>
  <c r="T204" i="119"/>
  <c r="T204" i="118"/>
  <c r="T203" i="127"/>
  <c r="T203" i="126"/>
  <c r="T203" i="125"/>
  <c r="T203" i="120"/>
  <c r="T203" i="119"/>
  <c r="T203" i="118"/>
  <c r="T202" i="127"/>
  <c r="T202" i="126"/>
  <c r="T202" i="119"/>
  <c r="T202" i="118"/>
  <c r="T201" i="125"/>
  <c r="T201" i="120"/>
  <c r="T201" i="118"/>
  <c r="T199" i="127"/>
  <c r="T199" i="126"/>
  <c r="T199" i="125"/>
  <c r="T199" i="119"/>
  <c r="T199" i="118"/>
  <c r="T197" i="127"/>
  <c r="T197" i="126"/>
  <c r="T197" i="125"/>
  <c r="T197" i="120"/>
  <c r="T197" i="119"/>
  <c r="T197" i="118"/>
  <c r="T196" i="127"/>
  <c r="T196" i="126"/>
  <c r="T196" i="125"/>
  <c r="T196" i="120"/>
  <c r="T196" i="119"/>
  <c r="T196" i="118"/>
  <c r="T195" i="127"/>
  <c r="T195" i="126"/>
  <c r="T195" i="125"/>
  <c r="T195" i="120"/>
  <c r="T195" i="119"/>
  <c r="T195" i="118"/>
  <c r="T194" i="127"/>
  <c r="T194" i="126"/>
  <c r="T194" i="125"/>
  <c r="T194" i="119"/>
  <c r="T194" i="118"/>
  <c r="T193" i="126"/>
  <c r="T193" i="125"/>
  <c r="T193" i="120"/>
  <c r="T193" i="119"/>
  <c r="T191" i="127"/>
  <c r="T191" i="126"/>
  <c r="T191" i="125"/>
  <c r="T191" i="119"/>
  <c r="T191" i="118"/>
  <c r="T189" i="127"/>
  <c r="T189" i="126"/>
  <c r="T189" i="125"/>
  <c r="T189" i="120"/>
  <c r="T189" i="119"/>
  <c r="T189" i="118"/>
  <c r="T188" i="127"/>
  <c r="T188" i="126"/>
  <c r="T188" i="125"/>
  <c r="T188" i="119"/>
  <c r="T188" i="118"/>
  <c r="T187" i="127"/>
  <c r="T187" i="126"/>
  <c r="T187" i="125"/>
  <c r="T187" i="120"/>
  <c r="T187" i="119"/>
  <c r="T187" i="118"/>
  <c r="T186" i="127"/>
  <c r="T186" i="126"/>
  <c r="T186" i="120"/>
  <c r="T186" i="119"/>
  <c r="T186" i="118"/>
  <c r="T185" i="127"/>
  <c r="T185" i="125"/>
  <c r="T185" i="120"/>
  <c r="T185" i="119"/>
  <c r="T183" i="127"/>
  <c r="T183" i="126"/>
  <c r="T183" i="119"/>
  <c r="T183" i="118"/>
  <c r="T181" i="127"/>
  <c r="T181" i="126"/>
  <c r="T181" i="125"/>
  <c r="T181" i="120"/>
  <c r="T181" i="119"/>
  <c r="T181" i="118"/>
  <c r="T180" i="127"/>
  <c r="T180" i="126"/>
  <c r="T180" i="125"/>
  <c r="T180" i="120"/>
  <c r="T180" i="119"/>
  <c r="T180" i="118"/>
  <c r="T179" i="127"/>
  <c r="T179" i="126"/>
  <c r="T179" i="125"/>
  <c r="T179" i="120"/>
  <c r="T179" i="119"/>
  <c r="T178" i="127"/>
  <c r="T178" i="126"/>
  <c r="T178" i="119"/>
  <c r="T178" i="118"/>
  <c r="T177" i="127"/>
  <c r="T177" i="125"/>
  <c r="T177" i="120"/>
  <c r="T177" i="119"/>
  <c r="T176" i="119" s="1"/>
  <c r="T177" i="118"/>
  <c r="T175" i="127"/>
  <c r="T175" i="126"/>
  <c r="T175" i="125"/>
  <c r="T175" i="120"/>
  <c r="T175" i="119"/>
  <c r="T175" i="118"/>
  <c r="T173" i="127"/>
  <c r="T173" i="126"/>
  <c r="T173" i="125"/>
  <c r="T173" i="120"/>
  <c r="T173" i="119"/>
  <c r="T173" i="118"/>
  <c r="T172" i="127"/>
  <c r="T172" i="126"/>
  <c r="T172" i="125"/>
  <c r="T172" i="119"/>
  <c r="T172" i="118"/>
  <c r="T171" i="127"/>
  <c r="T171" i="126"/>
  <c r="T171" i="125"/>
  <c r="T171" i="120"/>
  <c r="T171" i="119"/>
  <c r="T171" i="118"/>
  <c r="T170" i="127"/>
  <c r="T170" i="126"/>
  <c r="T170" i="119"/>
  <c r="T170" i="118"/>
  <c r="T169" i="127"/>
  <c r="T169" i="126"/>
  <c r="T169" i="125"/>
  <c r="T169" i="120"/>
  <c r="T169" i="118"/>
  <c r="T167" i="127"/>
  <c r="T167" i="126"/>
  <c r="T167" i="125"/>
  <c r="T167" i="119"/>
  <c r="T167" i="118"/>
  <c r="T165" i="127"/>
  <c r="T165" i="126"/>
  <c r="T165" i="125"/>
  <c r="T165" i="120"/>
  <c r="T165" i="119"/>
  <c r="T165" i="118"/>
  <c r="T164" i="127"/>
  <c r="T164" i="126"/>
  <c r="T164" i="125"/>
  <c r="T164" i="119"/>
  <c r="T164" i="118"/>
  <c r="T163" i="127"/>
  <c r="T163" i="126"/>
  <c r="T163" i="125"/>
  <c r="T163" i="120"/>
  <c r="T163" i="119"/>
  <c r="T162" i="127"/>
  <c r="T162" i="126"/>
  <c r="T162" i="120"/>
  <c r="T162" i="119"/>
  <c r="T162" i="118"/>
  <c r="T161" i="125"/>
  <c r="T161" i="120"/>
  <c r="T159" i="127"/>
  <c r="T159" i="126"/>
  <c r="T159" i="125"/>
  <c r="T159" i="119"/>
  <c r="T159" i="118"/>
  <c r="T149" i="127"/>
  <c r="T149" i="126"/>
  <c r="T149" i="125"/>
  <c r="T149" i="120"/>
  <c r="T149" i="119"/>
  <c r="T148" i="127"/>
  <c r="T148" i="126"/>
  <c r="T148" i="125"/>
  <c r="T148" i="120"/>
  <c r="T148" i="119"/>
  <c r="T147" i="127"/>
  <c r="T147" i="126"/>
  <c r="T147" i="125"/>
  <c r="T147" i="120"/>
  <c r="T147" i="119"/>
  <c r="T94" i="124"/>
  <c r="T93" i="124"/>
  <c r="T88" i="124"/>
  <c r="T87" i="124"/>
  <c r="T86" i="124"/>
  <c r="T85" i="124"/>
  <c r="T84" i="124"/>
  <c r="T83" i="124"/>
  <c r="T81" i="124"/>
  <c r="T80" i="124"/>
  <c r="T79" i="124"/>
  <c r="T78" i="124"/>
  <c r="T77" i="124"/>
  <c r="I53" i="113"/>
  <c r="S222" i="127"/>
  <c r="S222" i="126"/>
  <c r="S222" i="125"/>
  <c r="S222" i="119"/>
  <c r="S215" i="127"/>
  <c r="S215" i="126"/>
  <c r="S215" i="120"/>
  <c r="S207" i="127"/>
  <c r="S207" i="126"/>
  <c r="S207" i="125"/>
  <c r="S207" i="120"/>
  <c r="S207" i="119"/>
  <c r="S206" i="118"/>
  <c r="S205" i="127"/>
  <c r="S205" i="126"/>
  <c r="S205" i="125"/>
  <c r="S205" i="120"/>
  <c r="S205" i="119"/>
  <c r="S205" i="118"/>
  <c r="S204" i="127"/>
  <c r="S204" i="126"/>
  <c r="S204" i="125"/>
  <c r="S204" i="120"/>
  <c r="S204" i="118"/>
  <c r="S203" i="127"/>
  <c r="S203" i="126"/>
  <c r="S203" i="125"/>
  <c r="S203" i="120"/>
  <c r="S203" i="119"/>
  <c r="S203" i="118"/>
  <c r="S202" i="127"/>
  <c r="S202" i="126"/>
  <c r="S202" i="125"/>
  <c r="S202" i="120"/>
  <c r="S202" i="119"/>
  <c r="S202" i="118"/>
  <c r="S201" i="127"/>
  <c r="S201" i="126"/>
  <c r="S201" i="120"/>
  <c r="S201" i="119"/>
  <c r="S201" i="118"/>
  <c r="S199" i="127"/>
  <c r="S199" i="126"/>
  <c r="S199" i="125"/>
  <c r="S199" i="120"/>
  <c r="S199" i="119"/>
  <c r="S199" i="118"/>
  <c r="S197" i="127"/>
  <c r="S197" i="126"/>
  <c r="S197" i="125"/>
  <c r="S197" i="120"/>
  <c r="S197" i="119"/>
  <c r="S197" i="118"/>
  <c r="S196" i="127"/>
  <c r="S196" i="126"/>
  <c r="S196" i="125"/>
  <c r="S196" i="120"/>
  <c r="S196" i="119"/>
  <c r="S196" i="118"/>
  <c r="S195" i="127"/>
  <c r="S195" i="126"/>
  <c r="S195" i="125"/>
  <c r="S195" i="120"/>
  <c r="S195" i="119"/>
  <c r="S195" i="118"/>
  <c r="S194" i="126"/>
  <c r="S194" i="125"/>
  <c r="S194" i="120"/>
  <c r="S194" i="119"/>
  <c r="S194" i="118"/>
  <c r="S193" i="127"/>
  <c r="S193" i="126"/>
  <c r="S193" i="125"/>
  <c r="S192" i="125" s="1"/>
  <c r="S193" i="120"/>
  <c r="S193" i="119"/>
  <c r="S193" i="118"/>
  <c r="S191" i="127"/>
  <c r="S191" i="126"/>
  <c r="S191" i="125"/>
  <c r="S191" i="120"/>
  <c r="S191" i="118"/>
  <c r="S189" i="127"/>
  <c r="S189" i="126"/>
  <c r="S189" i="125"/>
  <c r="S189" i="120"/>
  <c r="S189" i="119"/>
  <c r="S189" i="118"/>
  <c r="S188" i="127"/>
  <c r="S188" i="126"/>
  <c r="S188" i="125"/>
  <c r="S188" i="120"/>
  <c r="S188" i="118"/>
  <c r="S187" i="127"/>
  <c r="S187" i="126"/>
  <c r="S187" i="125"/>
  <c r="S187" i="120"/>
  <c r="S187" i="119"/>
  <c r="S187" i="118"/>
  <c r="S186" i="127"/>
  <c r="S186" i="126"/>
  <c r="S186" i="125"/>
  <c r="S186" i="120"/>
  <c r="S186" i="119"/>
  <c r="S186" i="118"/>
  <c r="S185" i="127"/>
  <c r="S185" i="126"/>
  <c r="S185" i="125"/>
  <c r="S185" i="120"/>
  <c r="S185" i="119"/>
  <c r="S185" i="118"/>
  <c r="S183" i="127"/>
  <c r="S183" i="126"/>
  <c r="S183" i="125"/>
  <c r="S183" i="120"/>
  <c r="S183" i="119"/>
  <c r="S183" i="118"/>
  <c r="S181" i="127"/>
  <c r="S181" i="126"/>
  <c r="S181" i="125"/>
  <c r="S181" i="120"/>
  <c r="S181" i="119"/>
  <c r="S181" i="118"/>
  <c r="S180" i="127"/>
  <c r="S180" i="126"/>
  <c r="S180" i="125"/>
  <c r="S180" i="120"/>
  <c r="S180" i="118"/>
  <c r="S179" i="127"/>
  <c r="S179" i="126"/>
  <c r="S179" i="125"/>
  <c r="S179" i="120"/>
  <c r="S179" i="119"/>
  <c r="S179" i="118"/>
  <c r="S178" i="127"/>
  <c r="S178" i="126"/>
  <c r="S178" i="125"/>
  <c r="S178" i="120"/>
  <c r="S178" i="119"/>
  <c r="S178" i="118"/>
  <c r="S177" i="127"/>
  <c r="S177" i="126"/>
  <c r="S177" i="125"/>
  <c r="S177" i="120"/>
  <c r="S177" i="119"/>
  <c r="S177" i="118"/>
  <c r="S175" i="127"/>
  <c r="S175" i="126"/>
  <c r="S175" i="125"/>
  <c r="S175" i="120"/>
  <c r="S175" i="119"/>
  <c r="S175" i="118"/>
  <c r="S173" i="127"/>
  <c r="S173" i="126"/>
  <c r="S173" i="125"/>
  <c r="S173" i="120"/>
  <c r="S173" i="119"/>
  <c r="S173" i="118"/>
  <c r="S172" i="127"/>
  <c r="S172" i="126"/>
  <c r="S172" i="125"/>
  <c r="S172" i="120"/>
  <c r="S172" i="118"/>
  <c r="S171" i="127"/>
  <c r="S171" i="126"/>
  <c r="S171" i="125"/>
  <c r="S171" i="120"/>
  <c r="S171" i="119"/>
  <c r="S171" i="118"/>
  <c r="S170" i="127"/>
  <c r="S170" i="126"/>
  <c r="S170" i="125"/>
  <c r="S170" i="120"/>
  <c r="S170" i="119"/>
  <c r="S170" i="118"/>
  <c r="S169" i="127"/>
  <c r="S169" i="126"/>
  <c r="S169" i="125"/>
  <c r="S169" i="120"/>
  <c r="S169" i="119"/>
  <c r="S169" i="118"/>
  <c r="S167" i="127"/>
  <c r="S167" i="126"/>
  <c r="S167" i="125"/>
  <c r="S167" i="120"/>
  <c r="S167" i="119"/>
  <c r="S167" i="118"/>
  <c r="S165" i="127"/>
  <c r="S165" i="126"/>
  <c r="S165" i="125"/>
  <c r="S165" i="120"/>
  <c r="S165" i="119"/>
  <c r="S165" i="118"/>
  <c r="S164" i="127"/>
  <c r="S164" i="126"/>
  <c r="S164" i="125"/>
  <c r="S164" i="120"/>
  <c r="S164" i="119"/>
  <c r="S164" i="118"/>
  <c r="S163" i="127"/>
  <c r="S163" i="126"/>
  <c r="S163" i="125"/>
  <c r="S163" i="120"/>
  <c r="S163" i="119"/>
  <c r="S163" i="118"/>
  <c r="S162" i="127"/>
  <c r="S162" i="126"/>
  <c r="S162" i="125"/>
  <c r="S162" i="120"/>
  <c r="S162" i="119"/>
  <c r="S162" i="118"/>
  <c r="S161" i="127"/>
  <c r="S161" i="126"/>
  <c r="S161" i="125"/>
  <c r="S161" i="120"/>
  <c r="S161" i="119"/>
  <c r="S161" i="118"/>
  <c r="S159" i="127"/>
  <c r="S159" i="126"/>
  <c r="S159" i="125"/>
  <c r="S159" i="120"/>
  <c r="S159" i="118"/>
  <c r="S149" i="127"/>
  <c r="S149" i="126"/>
  <c r="S149" i="125"/>
  <c r="S149" i="120"/>
  <c r="S149" i="119"/>
  <c r="S148" i="127"/>
  <c r="S148" i="126"/>
  <c r="S148" i="125"/>
  <c r="S148" i="120"/>
  <c r="S148" i="119"/>
  <c r="S147" i="127"/>
  <c r="S147" i="126"/>
  <c r="S147" i="125"/>
  <c r="S147" i="120"/>
  <c r="S147" i="119"/>
  <c r="S94" i="124"/>
  <c r="S93" i="124"/>
  <c r="S90" i="124"/>
  <c r="S88" i="124"/>
  <c r="S87" i="124"/>
  <c r="S86" i="124"/>
  <c r="S85" i="124"/>
  <c r="S84" i="124"/>
  <c r="S83" i="124"/>
  <c r="S81" i="124"/>
  <c r="S80" i="124"/>
  <c r="S79" i="124"/>
  <c r="S78" i="124"/>
  <c r="S77" i="124"/>
  <c r="S71" i="124"/>
  <c r="R233" i="117"/>
  <c r="R222" i="126"/>
  <c r="R222" i="125"/>
  <c r="R222" i="120"/>
  <c r="R222" i="119"/>
  <c r="R215" i="127"/>
  <c r="R215" i="126"/>
  <c r="R215" i="125"/>
  <c r="R215" i="120"/>
  <c r="R215" i="119"/>
  <c r="R207" i="127"/>
  <c r="R207" i="126"/>
  <c r="R207" i="125"/>
  <c r="R207" i="120"/>
  <c r="R207" i="119"/>
  <c r="R207" i="118"/>
  <c r="R205" i="127"/>
  <c r="R205" i="126"/>
  <c r="R205" i="125"/>
  <c r="R205" i="120"/>
  <c r="R205" i="119"/>
  <c r="R205" i="118"/>
  <c r="R204" i="127"/>
  <c r="R204" i="126"/>
  <c r="R204" i="125"/>
  <c r="R204" i="120"/>
  <c r="R204" i="119"/>
  <c r="R203" i="127"/>
  <c r="R203" i="126"/>
  <c r="R203" i="125"/>
  <c r="R203" i="119"/>
  <c r="R203" i="118"/>
  <c r="R202" i="127"/>
  <c r="R202" i="126"/>
  <c r="R202" i="125"/>
  <c r="R202" i="120"/>
  <c r="R202" i="119"/>
  <c r="R201" i="127"/>
  <c r="R201" i="126"/>
  <c r="R201" i="125"/>
  <c r="R201" i="120"/>
  <c r="R201" i="119"/>
  <c r="R201" i="118"/>
  <c r="R199" i="127"/>
  <c r="R199" i="126"/>
  <c r="R199" i="125"/>
  <c r="R199" i="120"/>
  <c r="R199" i="119"/>
  <c r="R197" i="127"/>
  <c r="R197" i="126"/>
  <c r="R197" i="125"/>
  <c r="R197" i="120"/>
  <c r="R197" i="119"/>
  <c r="R197" i="118"/>
  <c r="R196" i="127"/>
  <c r="R196" i="126"/>
  <c r="R196" i="125"/>
  <c r="R196" i="120"/>
  <c r="R196" i="119"/>
  <c r="R195" i="127"/>
  <c r="R195" i="126"/>
  <c r="R195" i="125"/>
  <c r="R195" i="120"/>
  <c r="R195" i="119"/>
  <c r="R195" i="118"/>
  <c r="R194" i="127"/>
  <c r="R194" i="125"/>
  <c r="R194" i="120"/>
  <c r="R194" i="119"/>
  <c r="R193" i="127"/>
  <c r="R193" i="126"/>
  <c r="R193" i="125"/>
  <c r="R193" i="120"/>
  <c r="R193" i="119"/>
  <c r="R193" i="118"/>
  <c r="R191" i="127"/>
  <c r="R191" i="126"/>
  <c r="R191" i="125"/>
  <c r="R191" i="120"/>
  <c r="R191" i="119"/>
  <c r="R189" i="127"/>
  <c r="R189" i="126"/>
  <c r="R189" i="125"/>
  <c r="R189" i="120"/>
  <c r="R189" i="119"/>
  <c r="R189" i="118"/>
  <c r="R188" i="127"/>
  <c r="R188" i="126"/>
  <c r="R188" i="125"/>
  <c r="R188" i="120"/>
  <c r="R188" i="119"/>
  <c r="R187" i="127"/>
  <c r="R187" i="126"/>
  <c r="R187" i="125"/>
  <c r="R187" i="120"/>
  <c r="R187" i="119"/>
  <c r="R187" i="118"/>
  <c r="R186" i="127"/>
  <c r="R186" i="126"/>
  <c r="R186" i="125"/>
  <c r="R186" i="120"/>
  <c r="R186" i="119"/>
  <c r="R186" i="118"/>
  <c r="R185" i="127"/>
  <c r="R185" i="126"/>
  <c r="R185" i="125"/>
  <c r="R185" i="119"/>
  <c r="R185" i="118"/>
  <c r="R183" i="127"/>
  <c r="R183" i="126"/>
  <c r="R183" i="125"/>
  <c r="R183" i="120"/>
  <c r="R183" i="119"/>
  <c r="R181" i="127"/>
  <c r="R181" i="126"/>
  <c r="R181" i="125"/>
  <c r="R181" i="120"/>
  <c r="R181" i="119"/>
  <c r="R181" i="118"/>
  <c r="R180" i="127"/>
  <c r="R180" i="126"/>
  <c r="R180" i="125"/>
  <c r="R180" i="120"/>
  <c r="R180" i="119"/>
  <c r="R180" i="118"/>
  <c r="R179" i="127"/>
  <c r="R179" i="126"/>
  <c r="R179" i="125"/>
  <c r="R179" i="120"/>
  <c r="R179" i="119"/>
  <c r="R179" i="118"/>
  <c r="R178" i="127"/>
  <c r="R178" i="125"/>
  <c r="R178" i="120"/>
  <c r="R178" i="119"/>
  <c r="R178" i="118"/>
  <c r="R177" i="127"/>
  <c r="R177" i="126"/>
  <c r="R177" i="125"/>
  <c r="R177" i="119"/>
  <c r="R177" i="118"/>
  <c r="R175" i="127"/>
  <c r="R175" i="126"/>
  <c r="R175" i="125"/>
  <c r="R175" i="120"/>
  <c r="R175" i="119"/>
  <c r="R175" i="118"/>
  <c r="R173" i="127"/>
  <c r="R173" i="126"/>
  <c r="R173" i="125"/>
  <c r="R173" i="120"/>
  <c r="R173" i="119"/>
  <c r="R173" i="118"/>
  <c r="R172" i="127"/>
  <c r="R172" i="126"/>
  <c r="R172" i="125"/>
  <c r="R172" i="120"/>
  <c r="R172" i="119"/>
  <c r="R171" i="127"/>
  <c r="R171" i="126"/>
  <c r="R171" i="125"/>
  <c r="R171" i="120"/>
  <c r="R171" i="119"/>
  <c r="R171" i="118"/>
  <c r="R170" i="127"/>
  <c r="R170" i="125"/>
  <c r="R170" i="120"/>
  <c r="R170" i="119"/>
  <c r="R170" i="118"/>
  <c r="R169" i="127"/>
  <c r="R169" i="126"/>
  <c r="R169" i="125"/>
  <c r="R169" i="119"/>
  <c r="R169" i="118"/>
  <c r="R167" i="127"/>
  <c r="R167" i="126"/>
  <c r="R167" i="125"/>
  <c r="R167" i="120"/>
  <c r="R167" i="119"/>
  <c r="R165" i="127"/>
  <c r="R165" i="126"/>
  <c r="R165" i="125"/>
  <c r="R165" i="120"/>
  <c r="R165" i="119"/>
  <c r="R165" i="118"/>
  <c r="R164" i="127"/>
  <c r="R164" i="126"/>
  <c r="R164" i="125"/>
  <c r="R164" i="120"/>
  <c r="R164" i="119"/>
  <c r="R163" i="127"/>
  <c r="R163" i="126"/>
  <c r="R163" i="125"/>
  <c r="R163" i="120"/>
  <c r="R163" i="119"/>
  <c r="R163" i="118"/>
  <c r="R162" i="127"/>
  <c r="R162" i="125"/>
  <c r="R162" i="120"/>
  <c r="R162" i="119"/>
  <c r="R161" i="127"/>
  <c r="R161" i="126"/>
  <c r="R161" i="125"/>
  <c r="R161" i="119"/>
  <c r="R161" i="118"/>
  <c r="R159" i="127"/>
  <c r="R159" i="126"/>
  <c r="R159" i="125"/>
  <c r="R159" i="120"/>
  <c r="R159" i="119"/>
  <c r="R159" i="118"/>
  <c r="R149" i="127"/>
  <c r="R149" i="126"/>
  <c r="R149" i="125"/>
  <c r="R149" i="120"/>
  <c r="R148" i="127"/>
  <c r="R148" i="126"/>
  <c r="R148" i="125"/>
  <c r="R148" i="120"/>
  <c r="R148" i="119"/>
  <c r="R147" i="127"/>
  <c r="R147" i="126"/>
  <c r="R147" i="125"/>
  <c r="R147" i="120"/>
  <c r="R147" i="119"/>
  <c r="R93" i="124"/>
  <c r="R90" i="124"/>
  <c r="R88" i="124"/>
  <c r="R87" i="124"/>
  <c r="R86" i="124"/>
  <c r="R85" i="124"/>
  <c r="R84" i="124"/>
  <c r="R81" i="124"/>
  <c r="R80" i="124"/>
  <c r="R79" i="124"/>
  <c r="R78" i="124"/>
  <c r="R77" i="124"/>
  <c r="R71" i="124"/>
  <c r="Q222" i="127"/>
  <c r="Q222" i="125"/>
  <c r="Q222" i="120"/>
  <c r="Q222" i="119"/>
  <c r="Q215" i="126"/>
  <c r="Q215" i="125"/>
  <c r="Q215" i="120"/>
  <c r="Q207" i="127"/>
  <c r="Q207" i="126"/>
  <c r="Q207" i="125"/>
  <c r="Q207" i="119"/>
  <c r="Q207" i="118"/>
  <c r="Q206" i="118"/>
  <c r="Q205" i="127"/>
  <c r="Q205" i="126"/>
  <c r="Q205" i="125"/>
  <c r="Q205" i="120"/>
  <c r="Q205" i="118"/>
  <c r="Q204" i="127"/>
  <c r="Q204" i="126"/>
  <c r="Q204" i="125"/>
  <c r="Q204" i="120"/>
  <c r="Q204" i="119"/>
  <c r="Q204" i="118"/>
  <c r="Q203" i="127"/>
  <c r="Q203" i="126"/>
  <c r="Q203" i="125"/>
  <c r="Q203" i="120"/>
  <c r="Q203" i="119"/>
  <c r="Q203" i="118"/>
  <c r="Q202" i="127"/>
  <c r="Q202" i="126"/>
  <c r="Q202" i="125"/>
  <c r="Q202" i="120"/>
  <c r="Q202" i="119"/>
  <c r="Q202" i="118"/>
  <c r="Q201" i="126"/>
  <c r="Q201" i="125"/>
  <c r="Q201" i="120"/>
  <c r="Q201" i="118"/>
  <c r="Q199" i="127"/>
  <c r="Q199" i="126"/>
  <c r="Q199" i="125"/>
  <c r="Q199" i="120"/>
  <c r="Q199" i="119"/>
  <c r="Q199" i="118"/>
  <c r="Q197" i="127"/>
  <c r="Q197" i="126"/>
  <c r="Q197" i="125"/>
  <c r="Q197" i="120"/>
  <c r="Q197" i="119"/>
  <c r="Q197" i="118"/>
  <c r="Q196" i="127"/>
  <c r="Q196" i="126"/>
  <c r="Q196" i="125"/>
  <c r="Q196" i="120"/>
  <c r="Q196" i="119"/>
  <c r="Q196" i="118"/>
  <c r="Q195" i="127"/>
  <c r="Q195" i="126"/>
  <c r="Q195" i="125"/>
  <c r="Q195" i="120"/>
  <c r="Q195" i="119"/>
  <c r="Q195" i="118"/>
  <c r="Q194" i="127"/>
  <c r="Q194" i="126"/>
  <c r="Q194" i="120"/>
  <c r="Q194" i="119"/>
  <c r="Q194" i="118"/>
  <c r="Q193" i="126"/>
  <c r="Q193" i="125"/>
  <c r="Q193" i="120"/>
  <c r="Q193" i="118"/>
  <c r="Q191" i="127"/>
  <c r="Q191" i="126"/>
  <c r="Q191" i="125"/>
  <c r="Q191" i="120"/>
  <c r="Q191" i="119"/>
  <c r="Q191" i="118"/>
  <c r="Q189" i="127"/>
  <c r="Q189" i="126"/>
  <c r="Q189" i="125"/>
  <c r="Q189" i="120"/>
  <c r="Q189" i="118"/>
  <c r="Q188" i="127"/>
  <c r="Q188" i="126"/>
  <c r="Q188" i="125"/>
  <c r="Q188" i="120"/>
  <c r="Q188" i="119"/>
  <c r="Q188" i="118"/>
  <c r="Q187" i="127"/>
  <c r="Q187" i="126"/>
  <c r="Q187" i="125"/>
  <c r="Q187" i="120"/>
  <c r="Q187" i="118"/>
  <c r="Q186" i="127"/>
  <c r="Q186" i="126"/>
  <c r="Q186" i="125"/>
  <c r="Q186" i="120"/>
  <c r="Q186" i="119"/>
  <c r="Q186" i="118"/>
  <c r="Q185" i="126"/>
  <c r="Q185" i="125"/>
  <c r="Q185" i="120"/>
  <c r="Q185" i="118"/>
  <c r="Q183" i="127"/>
  <c r="Q183" i="126"/>
  <c r="Q183" i="125"/>
  <c r="Q183" i="120"/>
  <c r="Q183" i="119"/>
  <c r="Q183" i="118"/>
  <c r="Q181" i="127"/>
  <c r="Q181" i="126"/>
  <c r="Q181" i="125"/>
  <c r="Q181" i="120"/>
  <c r="Q181" i="118"/>
  <c r="Q180" i="127"/>
  <c r="Q180" i="126"/>
  <c r="Q180" i="125"/>
  <c r="Q180" i="120"/>
  <c r="Q180" i="119"/>
  <c r="Q180" i="118"/>
  <c r="Q179" i="127"/>
  <c r="Q179" i="126"/>
  <c r="Q179" i="125"/>
  <c r="Q179" i="120"/>
  <c r="Q179" i="119"/>
  <c r="Q179" i="118"/>
  <c r="Q178" i="127"/>
  <c r="Q178" i="126"/>
  <c r="Q178" i="125"/>
  <c r="Q178" i="120"/>
  <c r="Q178" i="119"/>
  <c r="Q178" i="118"/>
  <c r="Q177" i="127"/>
  <c r="Q177" i="126"/>
  <c r="Q177" i="125"/>
  <c r="Q177" i="120"/>
  <c r="Q176" i="120" s="1"/>
  <c r="Q177" i="118"/>
  <c r="Q175" i="127"/>
  <c r="Q175" i="126"/>
  <c r="Q175" i="125"/>
  <c r="Q175" i="120"/>
  <c r="Q175" i="119"/>
  <c r="Q175" i="118"/>
  <c r="Q173" i="127"/>
  <c r="Q173" i="126"/>
  <c r="Q173" i="125"/>
  <c r="Q173" i="120"/>
  <c r="Q173" i="118"/>
  <c r="Q172" i="127"/>
  <c r="Q172" i="126"/>
  <c r="Q172" i="125"/>
  <c r="Q172" i="120"/>
  <c r="Q172" i="119"/>
  <c r="Q172" i="118"/>
  <c r="Q171" i="127"/>
  <c r="Q171" i="126"/>
  <c r="Q171" i="125"/>
  <c r="Q171" i="120"/>
  <c r="Q171" i="119"/>
  <c r="Q171" i="118"/>
  <c r="Q170" i="127"/>
  <c r="Q170" i="126"/>
  <c r="Q170" i="120"/>
  <c r="Q170" i="119"/>
  <c r="Q170" i="118"/>
  <c r="Q169" i="126"/>
  <c r="Q169" i="125"/>
  <c r="Q169" i="120"/>
  <c r="Q169" i="118"/>
  <c r="Q167" i="127"/>
  <c r="Q167" i="126"/>
  <c r="Q167" i="125"/>
  <c r="Q167" i="120"/>
  <c r="Q167" i="119"/>
  <c r="Q167" i="118"/>
  <c r="Q165" i="127"/>
  <c r="Q165" i="126"/>
  <c r="Q165" i="125"/>
  <c r="Q165" i="120"/>
  <c r="Q165" i="118"/>
  <c r="Q164" i="127"/>
  <c r="Q164" i="126"/>
  <c r="Q164" i="125"/>
  <c r="Q164" i="120"/>
  <c r="Q164" i="119"/>
  <c r="Q164" i="118"/>
  <c r="Q163" i="127"/>
  <c r="Q163" i="126"/>
  <c r="Q163" i="125"/>
  <c r="Q163" i="120"/>
  <c r="Q163" i="118"/>
  <c r="Q162" i="127"/>
  <c r="Q162" i="126"/>
  <c r="Q162" i="120"/>
  <c r="Q162" i="119"/>
  <c r="Q162" i="118"/>
  <c r="Q161" i="126"/>
  <c r="Q160" i="126" s="1"/>
  <c r="Q161" i="125"/>
  <c r="Q161" i="120"/>
  <c r="Q161" i="118"/>
  <c r="Q159" i="127"/>
  <c r="Q159" i="126"/>
  <c r="Q159" i="125"/>
  <c r="Q159" i="120"/>
  <c r="Q159" i="119"/>
  <c r="Q159" i="118"/>
  <c r="Q149" i="127"/>
  <c r="Q149" i="126"/>
  <c r="Q149" i="125"/>
  <c r="Q149" i="120"/>
  <c r="Q149" i="119"/>
  <c r="Q148" i="127"/>
  <c r="Q148" i="126"/>
  <c r="Q148" i="125"/>
  <c r="Q148" i="120"/>
  <c r="Q147" i="127"/>
  <c r="Q147" i="126"/>
  <c r="Q147" i="125"/>
  <c r="Q147" i="120"/>
  <c r="Q147" i="119"/>
  <c r="Q94" i="124"/>
  <c r="Q93" i="124"/>
  <c r="Q88" i="124"/>
  <c r="Q83" i="124"/>
  <c r="Q81" i="124"/>
  <c r="Q80" i="124"/>
  <c r="Q71" i="124"/>
  <c r="P222" i="127"/>
  <c r="P222" i="126"/>
  <c r="P222" i="120"/>
  <c r="P222" i="119"/>
  <c r="P215" i="127"/>
  <c r="P215" i="125"/>
  <c r="P215" i="120"/>
  <c r="P215" i="119"/>
  <c r="P207" i="126"/>
  <c r="P207" i="125"/>
  <c r="P207" i="118"/>
  <c r="P206" i="118"/>
  <c r="P205" i="127"/>
  <c r="P205" i="126"/>
  <c r="P205" i="125"/>
  <c r="P205" i="120"/>
  <c r="P205" i="119"/>
  <c r="P205" i="118"/>
  <c r="P204" i="127"/>
  <c r="P204" i="126"/>
  <c r="P204" i="125"/>
  <c r="P204" i="120"/>
  <c r="P204" i="119"/>
  <c r="P204" i="118"/>
  <c r="P203" i="127"/>
  <c r="P203" i="126"/>
  <c r="P203" i="125"/>
  <c r="P203" i="120"/>
  <c r="P203" i="119"/>
  <c r="P203" i="118"/>
  <c r="P202" i="127"/>
  <c r="P202" i="126"/>
  <c r="P202" i="125"/>
  <c r="P202" i="119"/>
  <c r="P202" i="118"/>
  <c r="P201" i="127"/>
  <c r="P201" i="126"/>
  <c r="P201" i="125"/>
  <c r="P201" i="120"/>
  <c r="P201" i="119"/>
  <c r="P199" i="127"/>
  <c r="P199" i="126"/>
  <c r="P199" i="125"/>
  <c r="P199" i="119"/>
  <c r="P199" i="118"/>
  <c r="P197" i="127"/>
  <c r="P197" i="126"/>
  <c r="P197" i="125"/>
  <c r="P197" i="120"/>
  <c r="P197" i="119"/>
  <c r="P197" i="118"/>
  <c r="P196" i="127"/>
  <c r="P196" i="126"/>
  <c r="P196" i="125"/>
  <c r="P196" i="120"/>
  <c r="P196" i="119"/>
  <c r="P196" i="118"/>
  <c r="P195" i="127"/>
  <c r="P195" i="126"/>
  <c r="P195" i="125"/>
  <c r="P195" i="120"/>
  <c r="P195" i="119"/>
  <c r="P195" i="118"/>
  <c r="P194" i="127"/>
  <c r="P194" i="126"/>
  <c r="P194" i="125"/>
  <c r="P194" i="119"/>
  <c r="P194" i="118"/>
  <c r="P193" i="127"/>
  <c r="P193" i="125"/>
  <c r="P193" i="120"/>
  <c r="P193" i="119"/>
  <c r="P193" i="118"/>
  <c r="P191" i="127"/>
  <c r="P191" i="126"/>
  <c r="P191" i="125"/>
  <c r="P191" i="119"/>
  <c r="P191" i="118"/>
  <c r="P189" i="127"/>
  <c r="P189" i="126"/>
  <c r="P189" i="125"/>
  <c r="P189" i="120"/>
  <c r="P189" i="119"/>
  <c r="P189" i="118"/>
  <c r="P188" i="127"/>
  <c r="P188" i="126"/>
  <c r="P188" i="125"/>
  <c r="P188" i="120"/>
  <c r="P188" i="119"/>
  <c r="P188" i="118"/>
  <c r="P187" i="127"/>
  <c r="P187" i="126"/>
  <c r="P187" i="125"/>
  <c r="P187" i="120"/>
  <c r="P187" i="119"/>
  <c r="P187" i="118"/>
  <c r="P186" i="127"/>
  <c r="P186" i="126"/>
  <c r="P186" i="125"/>
  <c r="P186" i="119"/>
  <c r="P186" i="118"/>
  <c r="P185" i="125"/>
  <c r="P185" i="120"/>
  <c r="P185" i="119"/>
  <c r="P185" i="118"/>
  <c r="P183" i="127"/>
  <c r="P183" i="126"/>
  <c r="P183" i="125"/>
  <c r="P183" i="119"/>
  <c r="P183" i="118"/>
  <c r="P181" i="127"/>
  <c r="P181" i="126"/>
  <c r="P181" i="125"/>
  <c r="P181" i="120"/>
  <c r="P181" i="119"/>
  <c r="P181" i="118"/>
  <c r="P180" i="127"/>
  <c r="P180" i="126"/>
  <c r="P180" i="125"/>
  <c r="P180" i="120"/>
  <c r="P180" i="119"/>
  <c r="P180" i="118"/>
  <c r="P179" i="127"/>
  <c r="P179" i="126"/>
  <c r="P179" i="125"/>
  <c r="P179" i="120"/>
  <c r="P179" i="119"/>
  <c r="P179" i="118"/>
  <c r="P178" i="127"/>
  <c r="P178" i="126"/>
  <c r="P178" i="125"/>
  <c r="P178" i="119"/>
  <c r="P178" i="118"/>
  <c r="P177" i="125"/>
  <c r="P177" i="120"/>
  <c r="P177" i="119"/>
  <c r="P177" i="118"/>
  <c r="P175" i="127"/>
  <c r="P175" i="126"/>
  <c r="P175" i="125"/>
  <c r="P175" i="119"/>
  <c r="P175" i="118"/>
  <c r="P173" i="127"/>
  <c r="P173" i="126"/>
  <c r="P173" i="125"/>
  <c r="P173" i="120"/>
  <c r="P173" i="119"/>
  <c r="P173" i="118"/>
  <c r="P172" i="127"/>
  <c r="P172" i="126"/>
  <c r="P172" i="125"/>
  <c r="P172" i="119"/>
  <c r="P172" i="118"/>
  <c r="P171" i="127"/>
  <c r="P171" i="126"/>
  <c r="P171" i="125"/>
  <c r="P171" i="120"/>
  <c r="P171" i="119"/>
  <c r="P171" i="118"/>
  <c r="P170" i="127"/>
  <c r="P170" i="126"/>
  <c r="P170" i="119"/>
  <c r="P170" i="118"/>
  <c r="P169" i="127"/>
  <c r="P169" i="125"/>
  <c r="P169" i="120"/>
  <c r="P169" i="119"/>
  <c r="P167" i="127"/>
  <c r="P167" i="126"/>
  <c r="P167" i="125"/>
  <c r="P167" i="120"/>
  <c r="P167" i="119"/>
  <c r="P167" i="118"/>
  <c r="P165" i="127"/>
  <c r="P165" i="126"/>
  <c r="P165" i="125"/>
  <c r="P165" i="120"/>
  <c r="P165" i="119"/>
  <c r="P165" i="118"/>
  <c r="P164" i="127"/>
  <c r="P164" i="126"/>
  <c r="P164" i="125"/>
  <c r="P164" i="120"/>
  <c r="P164" i="119"/>
  <c r="P164" i="118"/>
  <c r="P163" i="127"/>
  <c r="P163" i="126"/>
  <c r="P163" i="125"/>
  <c r="P163" i="120"/>
  <c r="P163" i="119"/>
  <c r="P163" i="118"/>
  <c r="P162" i="127"/>
  <c r="P162" i="126"/>
  <c r="P162" i="119"/>
  <c r="P162" i="118"/>
  <c r="P161" i="127"/>
  <c r="P161" i="125"/>
  <c r="P161" i="120"/>
  <c r="P161" i="118"/>
  <c r="P159" i="127"/>
  <c r="P159" i="126"/>
  <c r="P159" i="125"/>
  <c r="P159" i="120"/>
  <c r="P159" i="119"/>
  <c r="P159" i="118"/>
  <c r="P149" i="127"/>
  <c r="P149" i="126"/>
  <c r="P149" i="125"/>
  <c r="P149" i="120"/>
  <c r="P149" i="119"/>
  <c r="P148" i="127"/>
  <c r="P148" i="126"/>
  <c r="P148" i="125"/>
  <c r="P148" i="120"/>
  <c r="P148" i="119"/>
  <c r="P147" i="127"/>
  <c r="P147" i="126"/>
  <c r="P147" i="125"/>
  <c r="P147" i="120"/>
  <c r="P147" i="119"/>
  <c r="P94" i="124"/>
  <c r="P93" i="124"/>
  <c r="P88" i="124"/>
  <c r="P87" i="124"/>
  <c r="P86" i="124"/>
  <c r="P85" i="124"/>
  <c r="P84" i="124"/>
  <c r="P81" i="124"/>
  <c r="P80" i="124"/>
  <c r="P79" i="124"/>
  <c r="P78" i="124"/>
  <c r="P77" i="124"/>
  <c r="O222" i="127"/>
  <c r="O222" i="126"/>
  <c r="O222" i="125"/>
  <c r="O222" i="119"/>
  <c r="O215" i="127"/>
  <c r="O215" i="126"/>
  <c r="O215" i="120"/>
  <c r="O215" i="119"/>
  <c r="O207" i="127"/>
  <c r="O207" i="125"/>
  <c r="O207" i="119"/>
  <c r="O206" i="118"/>
  <c r="O205" i="127"/>
  <c r="O205" i="126"/>
  <c r="O205" i="125"/>
  <c r="O205" i="120"/>
  <c r="O205" i="119"/>
  <c r="O205" i="118"/>
  <c r="O204" i="127"/>
  <c r="O204" i="126"/>
  <c r="O204" i="125"/>
  <c r="O204" i="120"/>
  <c r="O204" i="118"/>
  <c r="O203" i="127"/>
  <c r="O203" i="126"/>
  <c r="O203" i="125"/>
  <c r="O203" i="120"/>
  <c r="O203" i="119"/>
  <c r="O203" i="118"/>
  <c r="O202" i="126"/>
  <c r="O202" i="125"/>
  <c r="O202" i="120"/>
  <c r="O202" i="118"/>
  <c r="O201" i="127"/>
  <c r="O201" i="126"/>
  <c r="O201" i="120"/>
  <c r="O201" i="119"/>
  <c r="O201" i="118"/>
  <c r="O199" i="127"/>
  <c r="O199" i="126"/>
  <c r="O199" i="125"/>
  <c r="O199" i="120"/>
  <c r="O199" i="118"/>
  <c r="O197" i="127"/>
  <c r="O197" i="126"/>
  <c r="O197" i="125"/>
  <c r="O197" i="120"/>
  <c r="O197" i="119"/>
  <c r="O197" i="118"/>
  <c r="O196" i="127"/>
  <c r="O196" i="126"/>
  <c r="O196" i="125"/>
  <c r="O196" i="120"/>
  <c r="O196" i="119"/>
  <c r="O196" i="118"/>
  <c r="O195" i="127"/>
  <c r="O195" i="126"/>
  <c r="O195" i="125"/>
  <c r="O195" i="120"/>
  <c r="O195" i="119"/>
  <c r="O195" i="118"/>
  <c r="O194" i="127"/>
  <c r="O194" i="126"/>
  <c r="O194" i="125"/>
  <c r="O194" i="120"/>
  <c r="O194" i="118"/>
  <c r="O193" i="127"/>
  <c r="O193" i="126"/>
  <c r="O193" i="125"/>
  <c r="O193" i="120"/>
  <c r="O193" i="119"/>
  <c r="O193" i="118"/>
  <c r="O191" i="127"/>
  <c r="O191" i="126"/>
  <c r="O191" i="125"/>
  <c r="O191" i="120"/>
  <c r="O191" i="118"/>
  <c r="O189" i="127"/>
  <c r="O189" i="126"/>
  <c r="O189" i="125"/>
  <c r="O189" i="120"/>
  <c r="O189" i="119"/>
  <c r="O189" i="118"/>
  <c r="O188" i="127"/>
  <c r="O188" i="126"/>
  <c r="O188" i="125"/>
  <c r="O188" i="120"/>
  <c r="O188" i="118"/>
  <c r="O187" i="127"/>
  <c r="O187" i="126"/>
  <c r="O187" i="125"/>
  <c r="O187" i="120"/>
  <c r="O187" i="119"/>
  <c r="O187" i="118"/>
  <c r="O186" i="127"/>
  <c r="O186" i="126"/>
  <c r="O186" i="125"/>
  <c r="O186" i="120"/>
  <c r="O186" i="118"/>
  <c r="O185" i="127"/>
  <c r="O185" i="126"/>
  <c r="O185" i="125"/>
  <c r="O185" i="120"/>
  <c r="O185" i="119"/>
  <c r="O185" i="118"/>
  <c r="O183" i="127"/>
  <c r="O183" i="126"/>
  <c r="O183" i="125"/>
  <c r="O183" i="120"/>
  <c r="O183" i="118"/>
  <c r="O181" i="127"/>
  <c r="O181" i="126"/>
  <c r="O181" i="125"/>
  <c r="O181" i="120"/>
  <c r="O181" i="119"/>
  <c r="O181" i="118"/>
  <c r="O180" i="127"/>
  <c r="O180" i="126"/>
  <c r="O180" i="125"/>
  <c r="O180" i="120"/>
  <c r="O180" i="118"/>
  <c r="O179" i="127"/>
  <c r="O179" i="126"/>
  <c r="O179" i="125"/>
  <c r="O179" i="120"/>
  <c r="O179" i="119"/>
  <c r="O179" i="118"/>
  <c r="O178" i="127"/>
  <c r="O178" i="126"/>
  <c r="O178" i="125"/>
  <c r="O178" i="120"/>
  <c r="O178" i="118"/>
  <c r="O177" i="127"/>
  <c r="O177" i="126"/>
  <c r="O176" i="126" s="1"/>
  <c r="O177" i="125"/>
  <c r="O176" i="125" s="1"/>
  <c r="O177" i="120"/>
  <c r="O177" i="119"/>
  <c r="O177" i="118"/>
  <c r="O175" i="127"/>
  <c r="O175" i="126"/>
  <c r="O175" i="125"/>
  <c r="O175" i="120"/>
  <c r="O175" i="119"/>
  <c r="O175" i="118"/>
  <c r="O173" i="127"/>
  <c r="O173" i="126"/>
  <c r="O173" i="125"/>
  <c r="O173" i="120"/>
  <c r="O173" i="119"/>
  <c r="O173" i="118"/>
  <c r="O172" i="127"/>
  <c r="O172" i="126"/>
  <c r="O172" i="125"/>
  <c r="O172" i="120"/>
  <c r="O172" i="118"/>
  <c r="O171" i="127"/>
  <c r="O171" i="126"/>
  <c r="O171" i="125"/>
  <c r="O171" i="120"/>
  <c r="O171" i="119"/>
  <c r="O171" i="118"/>
  <c r="O170" i="127"/>
  <c r="O170" i="126"/>
  <c r="O170" i="125"/>
  <c r="O170" i="120"/>
  <c r="O170" i="118"/>
  <c r="O169" i="127"/>
  <c r="O169" i="126"/>
  <c r="O169" i="125"/>
  <c r="O169" i="120"/>
  <c r="O169" i="119"/>
  <c r="O169" i="118"/>
  <c r="O167" i="127"/>
  <c r="O167" i="126"/>
  <c r="O167" i="125"/>
  <c r="O167" i="120"/>
  <c r="O167" i="118"/>
  <c r="O165" i="127"/>
  <c r="O165" i="126"/>
  <c r="O165" i="125"/>
  <c r="O165" i="120"/>
  <c r="O165" i="119"/>
  <c r="O165" i="118"/>
  <c r="O164" i="127"/>
  <c r="O164" i="126"/>
  <c r="O164" i="125"/>
  <c r="O164" i="120"/>
  <c r="O164" i="118"/>
  <c r="O163" i="127"/>
  <c r="O163" i="126"/>
  <c r="O163" i="125"/>
  <c r="O163" i="120"/>
  <c r="O163" i="119"/>
  <c r="O163" i="118"/>
  <c r="O162" i="127"/>
  <c r="O162" i="126"/>
  <c r="O162" i="125"/>
  <c r="O162" i="120"/>
  <c r="O162" i="118"/>
  <c r="O161" i="127"/>
  <c r="O161" i="126"/>
  <c r="O161" i="125"/>
  <c r="O161" i="120"/>
  <c r="O161" i="119"/>
  <c r="O161" i="118"/>
  <c r="O159" i="127"/>
  <c r="O159" i="126"/>
  <c r="O159" i="125"/>
  <c r="O159" i="120"/>
  <c r="O159" i="118"/>
  <c r="O149" i="127"/>
  <c r="O149" i="126"/>
  <c r="O149" i="125"/>
  <c r="O149" i="119"/>
  <c r="O148" i="127"/>
  <c r="O148" i="126"/>
  <c r="O148" i="125"/>
  <c r="O148" i="120"/>
  <c r="O148" i="119"/>
  <c r="O147" i="127"/>
  <c r="O147" i="126"/>
  <c r="O147" i="125"/>
  <c r="O147" i="120"/>
  <c r="O147" i="119"/>
  <c r="O94" i="124"/>
  <c r="O93" i="124"/>
  <c r="O90" i="124"/>
  <c r="O88" i="124"/>
  <c r="O87" i="124"/>
  <c r="O86" i="124"/>
  <c r="O85" i="124"/>
  <c r="O84" i="124"/>
  <c r="O81" i="124"/>
  <c r="O80" i="124"/>
  <c r="O79" i="124"/>
  <c r="O78" i="124"/>
  <c r="O77" i="124"/>
  <c r="O71" i="124"/>
  <c r="O64" i="124" s="1"/>
  <c r="I53" i="108"/>
  <c r="I255" i="108" s="1"/>
  <c r="N233" i="117"/>
  <c r="N222" i="127"/>
  <c r="N222" i="126"/>
  <c r="N222" i="125"/>
  <c r="N222" i="120"/>
  <c r="N215" i="127"/>
  <c r="N215" i="126"/>
  <c r="N215" i="125"/>
  <c r="N215" i="120"/>
  <c r="N215" i="119"/>
  <c r="N207" i="127"/>
  <c r="N207" i="126"/>
  <c r="N207" i="120"/>
  <c r="N207" i="119"/>
  <c r="N207" i="118"/>
  <c r="N205" i="127"/>
  <c r="N205" i="126"/>
  <c r="N205" i="125"/>
  <c r="N205" i="120"/>
  <c r="N205" i="119"/>
  <c r="N205" i="118"/>
  <c r="N204" i="127"/>
  <c r="N204" i="126"/>
  <c r="N204" i="125"/>
  <c r="N204" i="120"/>
  <c r="N204" i="119"/>
  <c r="N203" i="127"/>
  <c r="N203" i="126"/>
  <c r="N203" i="125"/>
  <c r="N203" i="120"/>
  <c r="N203" i="119"/>
  <c r="N203" i="118"/>
  <c r="N202" i="127"/>
  <c r="N202" i="125"/>
  <c r="N202" i="120"/>
  <c r="N202" i="119"/>
  <c r="N202" i="118"/>
  <c r="N201" i="127"/>
  <c r="N201" i="126"/>
  <c r="N201" i="125"/>
  <c r="N201" i="119"/>
  <c r="N201" i="118"/>
  <c r="N199" i="127"/>
  <c r="N199" i="125"/>
  <c r="N199" i="120"/>
  <c r="N199" i="119"/>
  <c r="N197" i="127"/>
  <c r="N197" i="126"/>
  <c r="N197" i="125"/>
  <c r="N197" i="119"/>
  <c r="N197" i="118"/>
  <c r="N196" i="127"/>
  <c r="N196" i="126"/>
  <c r="N196" i="125"/>
  <c r="N196" i="120"/>
  <c r="N196" i="119"/>
  <c r="N195" i="127"/>
  <c r="N195" i="126"/>
  <c r="N195" i="125"/>
  <c r="N195" i="120"/>
  <c r="N195" i="119"/>
  <c r="N195" i="118"/>
  <c r="N194" i="127"/>
  <c r="N194" i="125"/>
  <c r="N194" i="120"/>
  <c r="N194" i="119"/>
  <c r="N194" i="118"/>
  <c r="N193" i="127"/>
  <c r="N193" i="126"/>
  <c r="N193" i="125"/>
  <c r="N193" i="119"/>
  <c r="N193" i="118"/>
  <c r="N191" i="127"/>
  <c r="N191" i="126"/>
  <c r="N191" i="125"/>
  <c r="N191" i="120"/>
  <c r="N191" i="119"/>
  <c r="N189" i="127"/>
  <c r="N189" i="126"/>
  <c r="N189" i="125"/>
  <c r="N189" i="120"/>
  <c r="N189" i="119"/>
  <c r="N189" i="118"/>
  <c r="N188" i="127"/>
  <c r="N188" i="126"/>
  <c r="N188" i="125"/>
  <c r="N188" i="120"/>
  <c r="N188" i="119"/>
  <c r="N187" i="127"/>
  <c r="N187" i="126"/>
  <c r="N187" i="125"/>
  <c r="N187" i="120"/>
  <c r="N187" i="119"/>
  <c r="N187" i="118"/>
  <c r="N186" i="127"/>
  <c r="N186" i="125"/>
  <c r="N186" i="120"/>
  <c r="N186" i="119"/>
  <c r="N186" i="118"/>
  <c r="N185" i="127"/>
  <c r="N185" i="126"/>
  <c r="N185" i="125"/>
  <c r="N185" i="119"/>
  <c r="N185" i="118"/>
  <c r="N183" i="127"/>
  <c r="N183" i="126"/>
  <c r="N183" i="125"/>
  <c r="N183" i="120"/>
  <c r="N183" i="119"/>
  <c r="N181" i="127"/>
  <c r="N181" i="126"/>
  <c r="N181" i="125"/>
  <c r="N181" i="120"/>
  <c r="N181" i="119"/>
  <c r="N181" i="118"/>
  <c r="N180" i="127"/>
  <c r="N180" i="126"/>
  <c r="N180" i="125"/>
  <c r="N180" i="120"/>
  <c r="N180" i="119"/>
  <c r="N179" i="127"/>
  <c r="N179" i="126"/>
  <c r="N179" i="125"/>
  <c r="N179" i="120"/>
  <c r="N179" i="119"/>
  <c r="N179" i="118"/>
  <c r="N178" i="127"/>
  <c r="N178" i="125"/>
  <c r="N178" i="120"/>
  <c r="N178" i="119"/>
  <c r="N178" i="118"/>
  <c r="N177" i="127"/>
  <c r="N177" i="126"/>
  <c r="N177" i="125"/>
  <c r="N177" i="120"/>
  <c r="N176" i="120" s="1"/>
  <c r="N177" i="119"/>
  <c r="N177" i="118"/>
  <c r="N175" i="127"/>
  <c r="N175" i="126"/>
  <c r="N175" i="125"/>
  <c r="N175" i="120"/>
  <c r="N175" i="119"/>
  <c r="N173" i="127"/>
  <c r="N173" i="126"/>
  <c r="N173" i="125"/>
  <c r="N173" i="120"/>
  <c r="N173" i="119"/>
  <c r="N173" i="118"/>
  <c r="N172" i="127"/>
  <c r="N172" i="126"/>
  <c r="N172" i="125"/>
  <c r="N172" i="120"/>
  <c r="N172" i="119"/>
  <c r="N171" i="127"/>
  <c r="N171" i="126"/>
  <c r="N171" i="125"/>
  <c r="N171" i="120"/>
  <c r="N171" i="119"/>
  <c r="N171" i="118"/>
  <c r="N170" i="127"/>
  <c r="N170" i="125"/>
  <c r="N170" i="120"/>
  <c r="N170" i="119"/>
  <c r="N170" i="118"/>
  <c r="N169" i="127"/>
  <c r="N169" i="126"/>
  <c r="N169" i="125"/>
  <c r="N169" i="120"/>
  <c r="N169" i="119"/>
  <c r="N169" i="118"/>
  <c r="N167" i="127"/>
  <c r="N167" i="126"/>
  <c r="N167" i="125"/>
  <c r="N167" i="120"/>
  <c r="N167" i="119"/>
  <c r="N165" i="127"/>
  <c r="N165" i="126"/>
  <c r="N165" i="125"/>
  <c r="N165" i="120"/>
  <c r="N165" i="119"/>
  <c r="N165" i="118"/>
  <c r="N164" i="127"/>
  <c r="N164" i="126"/>
  <c r="N164" i="125"/>
  <c r="N164" i="120"/>
  <c r="N164" i="119"/>
  <c r="N163" i="127"/>
  <c r="N163" i="126"/>
  <c r="N163" i="125"/>
  <c r="N163" i="119"/>
  <c r="N163" i="118"/>
  <c r="N162" i="127"/>
  <c r="N162" i="125"/>
  <c r="N162" i="120"/>
  <c r="N162" i="119"/>
  <c r="N162" i="118"/>
  <c r="N161" i="127"/>
  <c r="N161" i="126"/>
  <c r="N161" i="125"/>
  <c r="N161" i="119"/>
  <c r="N161" i="118"/>
  <c r="N159" i="127"/>
  <c r="N159" i="126"/>
  <c r="N159" i="125"/>
  <c r="N159" i="120"/>
  <c r="N159" i="119"/>
  <c r="N149" i="127"/>
  <c r="N149" i="126"/>
  <c r="N149" i="125"/>
  <c r="N149" i="120"/>
  <c r="N149" i="119"/>
  <c r="N148" i="127"/>
  <c r="N148" i="126"/>
  <c r="N148" i="125"/>
  <c r="N148" i="120"/>
  <c r="N148" i="119"/>
  <c r="N147" i="127"/>
  <c r="N147" i="126"/>
  <c r="N147" i="125"/>
  <c r="N147" i="120"/>
  <c r="N147" i="119"/>
  <c r="N93" i="124"/>
  <c r="N90" i="124"/>
  <c r="N88" i="124"/>
  <c r="N87" i="124"/>
  <c r="N86" i="124"/>
  <c r="N85" i="124"/>
  <c r="N84" i="124"/>
  <c r="N83" i="124"/>
  <c r="N81" i="124"/>
  <c r="N80" i="124"/>
  <c r="N79" i="124"/>
  <c r="N78" i="124"/>
  <c r="N71" i="124"/>
  <c r="M222" i="127"/>
  <c r="M222" i="126"/>
  <c r="M222" i="125"/>
  <c r="M222" i="120"/>
  <c r="M222" i="119"/>
  <c r="M215" i="126"/>
  <c r="M215" i="125"/>
  <c r="M215" i="120"/>
  <c r="M215" i="119"/>
  <c r="M207" i="127"/>
  <c r="M207" i="126"/>
  <c r="M207" i="125"/>
  <c r="M207" i="119"/>
  <c r="M207" i="118"/>
  <c r="M206" i="118"/>
  <c r="M205" i="127"/>
  <c r="M205" i="126"/>
  <c r="M205" i="125"/>
  <c r="M205" i="120"/>
  <c r="M205" i="119"/>
  <c r="M205" i="118"/>
  <c r="M204" i="127"/>
  <c r="M204" i="126"/>
  <c r="M204" i="125"/>
  <c r="M204" i="120"/>
  <c r="M204" i="119"/>
  <c r="M204" i="118"/>
  <c r="M203" i="127"/>
  <c r="M203" i="126"/>
  <c r="M203" i="125"/>
  <c r="M203" i="120"/>
  <c r="M203" i="118"/>
  <c r="M202" i="127"/>
  <c r="M202" i="126"/>
  <c r="M202" i="120"/>
  <c r="M202" i="119"/>
  <c r="M202" i="118"/>
  <c r="M201" i="126"/>
  <c r="M201" i="125"/>
  <c r="M201" i="120"/>
  <c r="M201" i="118"/>
  <c r="M199" i="127"/>
  <c r="M199" i="126"/>
  <c r="M199" i="125"/>
  <c r="M199" i="120"/>
  <c r="M199" i="119"/>
  <c r="M199" i="118"/>
  <c r="M197" i="127"/>
  <c r="M197" i="126"/>
  <c r="M197" i="125"/>
  <c r="M197" i="120"/>
  <c r="M197" i="118"/>
  <c r="M196" i="127"/>
  <c r="M196" i="126"/>
  <c r="M196" i="125"/>
  <c r="M196" i="120"/>
  <c r="M196" i="119"/>
  <c r="M196" i="118"/>
  <c r="M195" i="127"/>
  <c r="M195" i="126"/>
  <c r="M195" i="125"/>
  <c r="M195" i="120"/>
  <c r="M195" i="119"/>
  <c r="M195" i="118"/>
  <c r="M194" i="127"/>
  <c r="M194" i="126"/>
  <c r="M194" i="125"/>
  <c r="M194" i="120"/>
  <c r="M194" i="119"/>
  <c r="M194" i="118"/>
  <c r="M193" i="126"/>
  <c r="M193" i="125"/>
  <c r="M193" i="120"/>
  <c r="M193" i="118"/>
  <c r="M191" i="127"/>
  <c r="M191" i="126"/>
  <c r="M191" i="125"/>
  <c r="M191" i="120"/>
  <c r="M191" i="119"/>
  <c r="M191" i="118"/>
  <c r="M189" i="127"/>
  <c r="M189" i="126"/>
  <c r="M189" i="125"/>
  <c r="M189" i="120"/>
  <c r="M189" i="119"/>
  <c r="M189" i="118"/>
  <c r="M188" i="127"/>
  <c r="M188" i="126"/>
  <c r="M188" i="125"/>
  <c r="M188" i="120"/>
  <c r="M188" i="119"/>
  <c r="M188" i="118"/>
  <c r="M187" i="127"/>
  <c r="M187" i="126"/>
  <c r="M187" i="125"/>
  <c r="M187" i="120"/>
  <c r="M187" i="118"/>
  <c r="M186" i="127"/>
  <c r="M186" i="126"/>
  <c r="M186" i="125"/>
  <c r="M186" i="120"/>
  <c r="M186" i="119"/>
  <c r="M186" i="118"/>
  <c r="M185" i="126"/>
  <c r="M185" i="125"/>
  <c r="M185" i="120"/>
  <c r="M185" i="118"/>
  <c r="M183" i="127"/>
  <c r="M183" i="126"/>
  <c r="M183" i="125"/>
  <c r="M183" i="120"/>
  <c r="M183" i="119"/>
  <c r="M183" i="118"/>
  <c r="M181" i="127"/>
  <c r="M181" i="126"/>
  <c r="M181" i="125"/>
  <c r="M181" i="120"/>
  <c r="M181" i="118"/>
  <c r="M180" i="127"/>
  <c r="M180" i="126"/>
  <c r="M180" i="125"/>
  <c r="M180" i="120"/>
  <c r="M180" i="119"/>
  <c r="M180" i="118"/>
  <c r="M179" i="127"/>
  <c r="M179" i="126"/>
  <c r="M179" i="125"/>
  <c r="M179" i="120"/>
  <c r="M179" i="118"/>
  <c r="M178" i="127"/>
  <c r="M178" i="126"/>
  <c r="M178" i="120"/>
  <c r="M178" i="119"/>
  <c r="M178" i="118"/>
  <c r="M177" i="126"/>
  <c r="M177" i="125"/>
  <c r="M177" i="120"/>
  <c r="M177" i="118"/>
  <c r="M175" i="127"/>
  <c r="M175" i="126"/>
  <c r="M175" i="125"/>
  <c r="M175" i="120"/>
  <c r="M175" i="119"/>
  <c r="M175" i="118"/>
  <c r="M173" i="127"/>
  <c r="M173" i="126"/>
  <c r="M173" i="125"/>
  <c r="M173" i="120"/>
  <c r="M173" i="118"/>
  <c r="M172" i="127"/>
  <c r="M172" i="126"/>
  <c r="M172" i="125"/>
  <c r="M172" i="120"/>
  <c r="M172" i="119"/>
  <c r="M172" i="118"/>
  <c r="M171" i="127"/>
  <c r="M171" i="126"/>
  <c r="M171" i="125"/>
  <c r="M171" i="120"/>
  <c r="M171" i="118"/>
  <c r="M170" i="127"/>
  <c r="M170" i="126"/>
  <c r="M170" i="120"/>
  <c r="M170" i="119"/>
  <c r="M170" i="118"/>
  <c r="M169" i="126"/>
  <c r="M169" i="125"/>
  <c r="M169" i="120"/>
  <c r="M169" i="118"/>
  <c r="M167" i="127"/>
  <c r="M167" i="126"/>
  <c r="M167" i="125"/>
  <c r="M167" i="120"/>
  <c r="M167" i="119"/>
  <c r="M167" i="118"/>
  <c r="M165" i="127"/>
  <c r="M165" i="126"/>
  <c r="M165" i="125"/>
  <c r="M165" i="120"/>
  <c r="M165" i="118"/>
  <c r="M164" i="127"/>
  <c r="M164" i="126"/>
  <c r="M164" i="125"/>
  <c r="M164" i="120"/>
  <c r="M164" i="119"/>
  <c r="M164" i="118"/>
  <c r="M163" i="127"/>
  <c r="M163" i="126"/>
  <c r="M163" i="125"/>
  <c r="M163" i="120"/>
  <c r="M163" i="118"/>
  <c r="M162" i="127"/>
  <c r="M162" i="126"/>
  <c r="M162" i="120"/>
  <c r="M162" i="119"/>
  <c r="M162" i="118"/>
  <c r="M161" i="126"/>
  <c r="M161" i="125"/>
  <c r="M161" i="120"/>
  <c r="M161" i="118"/>
  <c r="M159" i="127"/>
  <c r="M159" i="126"/>
  <c r="M159" i="125"/>
  <c r="M159" i="120"/>
  <c r="M159" i="119"/>
  <c r="M159" i="118"/>
  <c r="M149" i="127"/>
  <c r="M149" i="126"/>
  <c r="M149" i="125"/>
  <c r="M149" i="120"/>
  <c r="M149" i="119"/>
  <c r="M148" i="127"/>
  <c r="M148" i="126"/>
  <c r="M148" i="125"/>
  <c r="M148" i="120"/>
  <c r="M148" i="119"/>
  <c r="M147" i="127"/>
  <c r="M147" i="126"/>
  <c r="M147" i="125"/>
  <c r="M147" i="120"/>
  <c r="M147" i="119"/>
  <c r="M94" i="124"/>
  <c r="M93" i="124"/>
  <c r="M90" i="124"/>
  <c r="M79" i="124"/>
  <c r="M71" i="124"/>
  <c r="I53" i="106"/>
  <c r="I255" i="106" s="1"/>
  <c r="L222" i="127"/>
  <c r="L222" i="126"/>
  <c r="L222" i="120"/>
  <c r="L222" i="119"/>
  <c r="L215" i="127"/>
  <c r="L215" i="125"/>
  <c r="L215" i="120"/>
  <c r="L207" i="127"/>
  <c r="L207" i="126"/>
  <c r="L207" i="125"/>
  <c r="L207" i="119"/>
  <c r="L207" i="118"/>
  <c r="L206" i="118"/>
  <c r="L205" i="127"/>
  <c r="L205" i="126"/>
  <c r="L205" i="125"/>
  <c r="L205" i="120"/>
  <c r="L205" i="119"/>
  <c r="L205" i="118"/>
  <c r="L204" i="127"/>
  <c r="L204" i="126"/>
  <c r="L204" i="125"/>
  <c r="L204" i="119"/>
  <c r="L204" i="118"/>
  <c r="L203" i="127"/>
  <c r="L203" i="126"/>
  <c r="L203" i="125"/>
  <c r="L203" i="120"/>
  <c r="L203" i="119"/>
  <c r="L202" i="127"/>
  <c r="L202" i="126"/>
  <c r="L202" i="119"/>
  <c r="L202" i="118"/>
  <c r="L201" i="125"/>
  <c r="L201" i="120"/>
  <c r="L201" i="118"/>
  <c r="L199" i="127"/>
  <c r="L199" i="126"/>
  <c r="L199" i="125"/>
  <c r="L199" i="120"/>
  <c r="L199" i="119"/>
  <c r="L199" i="118"/>
  <c r="L197" i="127"/>
  <c r="L197" i="126"/>
  <c r="L197" i="125"/>
  <c r="L197" i="120"/>
  <c r="L197" i="119"/>
  <c r="L196" i="127"/>
  <c r="L196" i="126"/>
  <c r="L196" i="125"/>
  <c r="L196" i="119"/>
  <c r="L196" i="118"/>
  <c r="L195" i="127"/>
  <c r="L195" i="126"/>
  <c r="L195" i="125"/>
  <c r="L195" i="120"/>
  <c r="L195" i="119"/>
  <c r="L195" i="118"/>
  <c r="L194" i="127"/>
  <c r="L194" i="126"/>
  <c r="L194" i="119"/>
  <c r="L194" i="118"/>
  <c r="L193" i="125"/>
  <c r="L193" i="120"/>
  <c r="L193" i="119"/>
  <c r="L191" i="127"/>
  <c r="L191" i="126"/>
  <c r="L191" i="125"/>
  <c r="L191" i="120"/>
  <c r="L191" i="119"/>
  <c r="L191" i="118"/>
  <c r="L189" i="127"/>
  <c r="L189" i="126"/>
  <c r="L189" i="125"/>
  <c r="L189" i="120"/>
  <c r="L189" i="119"/>
  <c r="L189" i="118"/>
  <c r="L188" i="127"/>
  <c r="L188" i="126"/>
  <c r="L188" i="125"/>
  <c r="L188" i="119"/>
  <c r="L188" i="118"/>
  <c r="L187" i="127"/>
  <c r="L187" i="126"/>
  <c r="L187" i="125"/>
  <c r="L187" i="120"/>
  <c r="L187" i="119"/>
  <c r="L187" i="118"/>
  <c r="L186" i="127"/>
  <c r="L186" i="126"/>
  <c r="L186" i="125"/>
  <c r="L186" i="119"/>
  <c r="L186" i="118"/>
  <c r="L185" i="125"/>
  <c r="L185" i="120"/>
  <c r="L185" i="118"/>
  <c r="L183" i="127"/>
  <c r="L183" i="126"/>
  <c r="L183" i="125"/>
  <c r="L183" i="120"/>
  <c r="L183" i="119"/>
  <c r="L183" i="118"/>
  <c r="L181" i="127"/>
  <c r="L181" i="126"/>
  <c r="L181" i="125"/>
  <c r="L181" i="120"/>
  <c r="L181" i="119"/>
  <c r="L181" i="118"/>
  <c r="L180" i="127"/>
  <c r="L180" i="126"/>
  <c r="L180" i="125"/>
  <c r="L180" i="120"/>
  <c r="L180" i="119"/>
  <c r="L180" i="118"/>
  <c r="L179" i="127"/>
  <c r="L179" i="126"/>
  <c r="L179" i="125"/>
  <c r="L179" i="120"/>
  <c r="L179" i="119"/>
  <c r="L179" i="118"/>
  <c r="L178" i="127"/>
  <c r="L178" i="126"/>
  <c r="L178" i="120"/>
  <c r="L178" i="119"/>
  <c r="L178" i="118"/>
  <c r="L177" i="127"/>
  <c r="L177" i="125"/>
  <c r="L177" i="120"/>
  <c r="L175" i="127"/>
  <c r="L175" i="126"/>
  <c r="L175" i="125"/>
  <c r="L175" i="120"/>
  <c r="L175" i="119"/>
  <c r="L175" i="118"/>
  <c r="L173" i="127"/>
  <c r="L173" i="126"/>
  <c r="L173" i="125"/>
  <c r="L173" i="120"/>
  <c r="L173" i="119"/>
  <c r="L173" i="118"/>
  <c r="L172" i="127"/>
  <c r="L172" i="126"/>
  <c r="L172" i="125"/>
  <c r="L172" i="119"/>
  <c r="L172" i="118"/>
  <c r="L171" i="127"/>
  <c r="L171" i="126"/>
  <c r="L171" i="125"/>
  <c r="L171" i="120"/>
  <c r="L171" i="119"/>
  <c r="L171" i="118"/>
  <c r="L170" i="127"/>
  <c r="L170" i="126"/>
  <c r="L170" i="119"/>
  <c r="L170" i="118"/>
  <c r="L169" i="125"/>
  <c r="L169" i="120"/>
  <c r="L169" i="119"/>
  <c r="L169" i="118"/>
  <c r="L167" i="127"/>
  <c r="L167" i="126"/>
  <c r="L167" i="125"/>
  <c r="L167" i="120"/>
  <c r="L167" i="119"/>
  <c r="L167" i="118"/>
  <c r="L165" i="127"/>
  <c r="L165" i="126"/>
  <c r="L165" i="125"/>
  <c r="L165" i="120"/>
  <c r="L165" i="119"/>
  <c r="L164" i="127"/>
  <c r="L164" i="126"/>
  <c r="L164" i="125"/>
  <c r="L164" i="120"/>
  <c r="L164" i="119"/>
  <c r="L164" i="118"/>
  <c r="L163" i="127"/>
  <c r="L163" i="126"/>
  <c r="L163" i="125"/>
  <c r="L163" i="120"/>
  <c r="L163" i="119"/>
  <c r="L163" i="118"/>
  <c r="L162" i="127"/>
  <c r="L162" i="126"/>
  <c r="L162" i="125"/>
  <c r="L162" i="120"/>
  <c r="L162" i="119"/>
  <c r="L162" i="118"/>
  <c r="L161" i="125"/>
  <c r="L161" i="120"/>
  <c r="L161" i="119"/>
  <c r="L161" i="118"/>
  <c r="L159" i="127"/>
  <c r="L159" i="126"/>
  <c r="L159" i="125"/>
  <c r="L159" i="120"/>
  <c r="L159" i="119"/>
  <c r="L159" i="118"/>
  <c r="L149" i="127"/>
  <c r="L149" i="126"/>
  <c r="L149" i="125"/>
  <c r="L149" i="120"/>
  <c r="L149" i="119"/>
  <c r="L148" i="127"/>
  <c r="L148" i="126"/>
  <c r="L148" i="125"/>
  <c r="L148" i="120"/>
  <c r="L148" i="119"/>
  <c r="L147" i="127"/>
  <c r="L147" i="126"/>
  <c r="L147" i="125"/>
  <c r="L147" i="120"/>
  <c r="L147" i="119"/>
  <c r="L94" i="124"/>
  <c r="L93" i="124"/>
  <c r="L90" i="124"/>
  <c r="L88" i="124"/>
  <c r="L87" i="124"/>
  <c r="L86" i="124"/>
  <c r="L85" i="124"/>
  <c r="L84" i="124"/>
  <c r="L81" i="124"/>
  <c r="L80" i="124"/>
  <c r="L79" i="124"/>
  <c r="L78" i="124"/>
  <c r="I53" i="105"/>
  <c r="K233" i="117"/>
  <c r="K222" i="127"/>
  <c r="K222" i="126"/>
  <c r="K222" i="125"/>
  <c r="K222" i="119"/>
  <c r="K215" i="127"/>
  <c r="K215" i="126"/>
  <c r="K215" i="120"/>
  <c r="K207" i="127"/>
  <c r="K207" i="125"/>
  <c r="K207" i="120"/>
  <c r="K207" i="119"/>
  <c r="K206" i="118"/>
  <c r="K205" i="127"/>
  <c r="K205" i="126"/>
  <c r="K205" i="125"/>
  <c r="K205" i="120"/>
  <c r="K205" i="119"/>
  <c r="K205" i="118"/>
  <c r="K204" i="127"/>
  <c r="K204" i="126"/>
  <c r="K204" i="125"/>
  <c r="K204" i="120"/>
  <c r="K204" i="118"/>
  <c r="K203" i="127"/>
  <c r="K203" i="126"/>
  <c r="K203" i="125"/>
  <c r="K203" i="120"/>
  <c r="K203" i="119"/>
  <c r="K203" i="118"/>
  <c r="K202" i="126"/>
  <c r="K202" i="125"/>
  <c r="K202" i="120"/>
  <c r="K202" i="119"/>
  <c r="K202" i="118"/>
  <c r="K201" i="127"/>
  <c r="K201" i="126"/>
  <c r="K201" i="125"/>
  <c r="K201" i="120"/>
  <c r="K200" i="120" s="1"/>
  <c r="K201" i="119"/>
  <c r="K201" i="118"/>
  <c r="K199" i="127"/>
  <c r="K199" i="126"/>
  <c r="K199" i="125"/>
  <c r="K199" i="120"/>
  <c r="K199" i="118"/>
  <c r="K197" i="127"/>
  <c r="K197" i="126"/>
  <c r="K197" i="125"/>
  <c r="K197" i="120"/>
  <c r="K197" i="119"/>
  <c r="K197" i="118"/>
  <c r="K196" i="127"/>
  <c r="K196" i="126"/>
  <c r="K196" i="125"/>
  <c r="K196" i="120"/>
  <c r="K196" i="119"/>
  <c r="K196" i="118"/>
  <c r="K195" i="127"/>
  <c r="K195" i="126"/>
  <c r="K195" i="125"/>
  <c r="K195" i="120"/>
  <c r="K195" i="119"/>
  <c r="K195" i="118"/>
  <c r="K194" i="127"/>
  <c r="K194" i="126"/>
  <c r="K194" i="125"/>
  <c r="K194" i="120"/>
  <c r="K194" i="119"/>
  <c r="K194" i="118"/>
  <c r="K193" i="127"/>
  <c r="K193" i="126"/>
  <c r="K193" i="125"/>
  <c r="K193" i="120"/>
  <c r="K193" i="119"/>
  <c r="K193" i="118"/>
  <c r="K191" i="127"/>
  <c r="K191" i="126"/>
  <c r="K191" i="125"/>
  <c r="K191" i="120"/>
  <c r="K191" i="118"/>
  <c r="K189" i="127"/>
  <c r="K189" i="126"/>
  <c r="K189" i="125"/>
  <c r="K189" i="120"/>
  <c r="K189" i="119"/>
  <c r="K189" i="118"/>
  <c r="K188" i="127"/>
  <c r="K188" i="126"/>
  <c r="K188" i="125"/>
  <c r="K188" i="120"/>
  <c r="K188" i="118"/>
  <c r="K187" i="127"/>
  <c r="K187" i="126"/>
  <c r="K187" i="125"/>
  <c r="K187" i="120"/>
  <c r="K187" i="119"/>
  <c r="K187" i="118"/>
  <c r="K186" i="126"/>
  <c r="K186" i="125"/>
  <c r="K186" i="120"/>
  <c r="K186" i="119"/>
  <c r="K186" i="118"/>
  <c r="K185" i="127"/>
  <c r="K185" i="126"/>
  <c r="K185" i="125"/>
  <c r="K185" i="120"/>
  <c r="K185" i="119"/>
  <c r="K185" i="118"/>
  <c r="K183" i="127"/>
  <c r="K183" i="126"/>
  <c r="K183" i="125"/>
  <c r="K183" i="120"/>
  <c r="K183" i="118"/>
  <c r="K181" i="127"/>
  <c r="K181" i="126"/>
  <c r="K181" i="125"/>
  <c r="K181" i="120"/>
  <c r="K181" i="119"/>
  <c r="K181" i="118"/>
  <c r="K180" i="127"/>
  <c r="K180" i="126"/>
  <c r="K180" i="125"/>
  <c r="K180" i="120"/>
  <c r="K180" i="118"/>
  <c r="K179" i="127"/>
  <c r="K179" i="126"/>
  <c r="K179" i="125"/>
  <c r="K179" i="120"/>
  <c r="K179" i="119"/>
  <c r="K179" i="118"/>
  <c r="K178" i="127"/>
  <c r="K178" i="126"/>
  <c r="K178" i="125"/>
  <c r="K178" i="120"/>
  <c r="K178" i="119"/>
  <c r="K178" i="118"/>
  <c r="K177" i="127"/>
  <c r="K177" i="126"/>
  <c r="K177" i="125"/>
  <c r="K177" i="120"/>
  <c r="K177" i="119"/>
  <c r="K177" i="118"/>
  <c r="K175" i="127"/>
  <c r="K175" i="126"/>
  <c r="K175" i="125"/>
  <c r="K175" i="120"/>
  <c r="K175" i="119"/>
  <c r="K175" i="118"/>
  <c r="K173" i="127"/>
  <c r="K173" i="126"/>
  <c r="K173" i="125"/>
  <c r="K173" i="120"/>
  <c r="K173" i="119"/>
  <c r="K173" i="118"/>
  <c r="K172" i="127"/>
  <c r="K172" i="126"/>
  <c r="K172" i="125"/>
  <c r="K172" i="120"/>
  <c r="K172" i="118"/>
  <c r="K171" i="127"/>
  <c r="K171" i="126"/>
  <c r="K171" i="125"/>
  <c r="K171" i="120"/>
  <c r="K171" i="119"/>
  <c r="K171" i="118"/>
  <c r="K170" i="126"/>
  <c r="K170" i="125"/>
  <c r="K170" i="120"/>
  <c r="K170" i="119"/>
  <c r="K170" i="118"/>
  <c r="K169" i="127"/>
  <c r="K169" i="126"/>
  <c r="K169" i="125"/>
  <c r="K169" i="120"/>
  <c r="K169" i="119"/>
  <c r="K169" i="118"/>
  <c r="K167" i="127"/>
  <c r="K167" i="126"/>
  <c r="K167" i="125"/>
  <c r="K167" i="120"/>
  <c r="K167" i="118"/>
  <c r="K165" i="127"/>
  <c r="K165" i="126"/>
  <c r="K165" i="125"/>
  <c r="K165" i="120"/>
  <c r="K165" i="119"/>
  <c r="K165" i="118"/>
  <c r="K164" i="127"/>
  <c r="K164" i="126"/>
  <c r="K164" i="125"/>
  <c r="K164" i="120"/>
  <c r="K164" i="118"/>
  <c r="K163" i="127"/>
  <c r="K163" i="126"/>
  <c r="K163" i="125"/>
  <c r="K163" i="120"/>
  <c r="K163" i="119"/>
  <c r="K163" i="118"/>
  <c r="K162" i="127"/>
  <c r="K162" i="126"/>
  <c r="K162" i="125"/>
  <c r="K162" i="120"/>
  <c r="K162" i="119"/>
  <c r="K162" i="118"/>
  <c r="K161" i="127"/>
  <c r="K161" i="126"/>
  <c r="K161" i="125"/>
  <c r="K161" i="120"/>
  <c r="K161" i="119"/>
  <c r="K161" i="118"/>
  <c r="K159" i="127"/>
  <c r="K159" i="126"/>
  <c r="K159" i="125"/>
  <c r="K159" i="120"/>
  <c r="K159" i="118"/>
  <c r="K149" i="127"/>
  <c r="K149" i="126"/>
  <c r="K149" i="125"/>
  <c r="K149" i="119"/>
  <c r="K148" i="127"/>
  <c r="K148" i="126"/>
  <c r="K148" i="125"/>
  <c r="K148" i="120"/>
  <c r="K147" i="127"/>
  <c r="K147" i="126"/>
  <c r="K147" i="125"/>
  <c r="K147" i="120"/>
  <c r="K147" i="119"/>
  <c r="K94" i="124"/>
  <c r="K93" i="124"/>
  <c r="K90" i="124"/>
  <c r="K88" i="124"/>
  <c r="K87" i="124"/>
  <c r="K86" i="124"/>
  <c r="K85" i="124"/>
  <c r="K84" i="124"/>
  <c r="K83" i="124"/>
  <c r="K81" i="124"/>
  <c r="K80" i="124"/>
  <c r="K79" i="124"/>
  <c r="K78" i="124"/>
  <c r="K71" i="124"/>
  <c r="I53" i="104"/>
  <c r="I255" i="104" s="1"/>
  <c r="K255" i="124" s="1"/>
  <c r="J222" i="127"/>
  <c r="J222" i="126"/>
  <c r="J222" i="125"/>
  <c r="J222" i="120"/>
  <c r="J222" i="119"/>
  <c r="J215" i="127"/>
  <c r="J215" i="126"/>
  <c r="J215" i="125"/>
  <c r="J215" i="120"/>
  <c r="J215" i="119"/>
  <c r="J207" i="127"/>
  <c r="J207" i="126"/>
  <c r="J207" i="120"/>
  <c r="J207" i="119"/>
  <c r="J207" i="118"/>
  <c r="J205" i="127"/>
  <c r="J205" i="126"/>
  <c r="J205" i="125"/>
  <c r="J205" i="120"/>
  <c r="J205" i="119"/>
  <c r="J205" i="118"/>
  <c r="J204" i="127"/>
  <c r="J204" i="126"/>
  <c r="J204" i="125"/>
  <c r="J204" i="120"/>
  <c r="J204" i="119"/>
  <c r="J203" i="127"/>
  <c r="J203" i="126"/>
  <c r="J203" i="125"/>
  <c r="J203" i="119"/>
  <c r="J203" i="118"/>
  <c r="J202" i="127"/>
  <c r="J202" i="125"/>
  <c r="J202" i="120"/>
  <c r="J202" i="119"/>
  <c r="J201" i="127"/>
  <c r="J201" i="126"/>
  <c r="J201" i="125"/>
  <c r="J201" i="119"/>
  <c r="J201" i="118"/>
  <c r="J199" i="127"/>
  <c r="J199" i="125"/>
  <c r="J199" i="120"/>
  <c r="J199" i="119"/>
  <c r="J199" i="118"/>
  <c r="J197" i="127"/>
  <c r="J197" i="126"/>
  <c r="J197" i="125"/>
  <c r="J197" i="119"/>
  <c r="J197" i="118"/>
  <c r="J196" i="127"/>
  <c r="J196" i="126"/>
  <c r="J196" i="125"/>
  <c r="J196" i="120"/>
  <c r="J196" i="119"/>
  <c r="J195" i="127"/>
  <c r="J195" i="126"/>
  <c r="J195" i="125"/>
  <c r="J195" i="120"/>
  <c r="J195" i="119"/>
  <c r="J195" i="118"/>
  <c r="J194" i="127"/>
  <c r="J194" i="126"/>
  <c r="J194" i="125"/>
  <c r="J194" i="120"/>
  <c r="J194" i="119"/>
  <c r="J193" i="127"/>
  <c r="J193" i="126"/>
  <c r="J193" i="125"/>
  <c r="J193" i="119"/>
  <c r="J193" i="118"/>
  <c r="J191" i="127"/>
  <c r="J191" i="126"/>
  <c r="J191" i="125"/>
  <c r="J191" i="120"/>
  <c r="J191" i="119"/>
  <c r="J189" i="127"/>
  <c r="J189" i="126"/>
  <c r="J189" i="125"/>
  <c r="J189" i="120"/>
  <c r="J189" i="119"/>
  <c r="J189" i="118"/>
  <c r="J188" i="127"/>
  <c r="J188" i="126"/>
  <c r="J188" i="125"/>
  <c r="J188" i="120"/>
  <c r="J188" i="119"/>
  <c r="J187" i="127"/>
  <c r="J187" i="126"/>
  <c r="J187" i="125"/>
  <c r="J187" i="120"/>
  <c r="J187" i="119"/>
  <c r="J187" i="118"/>
  <c r="J186" i="127"/>
  <c r="J186" i="125"/>
  <c r="J186" i="120"/>
  <c r="J186" i="119"/>
  <c r="J185" i="127"/>
  <c r="J185" i="126"/>
  <c r="J185" i="125"/>
  <c r="J185" i="119"/>
  <c r="J185" i="118"/>
  <c r="J183" i="127"/>
  <c r="J183" i="126"/>
  <c r="J183" i="125"/>
  <c r="J183" i="120"/>
  <c r="J183" i="119"/>
  <c r="J181" i="127"/>
  <c r="J181" i="126"/>
  <c r="J181" i="125"/>
  <c r="J181" i="120"/>
  <c r="J181" i="119"/>
  <c r="J181" i="118"/>
  <c r="J180" i="127"/>
  <c r="J180" i="126"/>
  <c r="J180" i="125"/>
  <c r="J180" i="120"/>
  <c r="J180" i="119"/>
  <c r="J179" i="127"/>
  <c r="J179" i="126"/>
  <c r="J179" i="125"/>
  <c r="J179" i="119"/>
  <c r="J179" i="118"/>
  <c r="J178" i="127"/>
  <c r="J178" i="125"/>
  <c r="J178" i="120"/>
  <c r="J178" i="119"/>
  <c r="J178" i="118"/>
  <c r="J177" i="127"/>
  <c r="J177" i="126"/>
  <c r="J177" i="125"/>
  <c r="J177" i="119"/>
  <c r="J177" i="118"/>
  <c r="J175" i="127"/>
  <c r="J175" i="126"/>
  <c r="J175" i="125"/>
  <c r="J175" i="120"/>
  <c r="J175" i="119"/>
  <c r="J173" i="127"/>
  <c r="J173" i="126"/>
  <c r="J173" i="125"/>
  <c r="J173" i="120"/>
  <c r="J173" i="119"/>
  <c r="J173" i="118"/>
  <c r="J172" i="127"/>
  <c r="J172" i="126"/>
  <c r="J172" i="125"/>
  <c r="J172" i="120"/>
  <c r="J172" i="119"/>
  <c r="J171" i="127"/>
  <c r="J171" i="126"/>
  <c r="J171" i="125"/>
  <c r="J171" i="120"/>
  <c r="J171" i="119"/>
  <c r="J171" i="118"/>
  <c r="J170" i="127"/>
  <c r="J170" i="125"/>
  <c r="J170" i="120"/>
  <c r="J170" i="119"/>
  <c r="J169" i="127"/>
  <c r="J169" i="126"/>
  <c r="J169" i="125"/>
  <c r="J169" i="119"/>
  <c r="J169" i="118"/>
  <c r="J167" i="127"/>
  <c r="J167" i="126"/>
  <c r="J167" i="125"/>
  <c r="J167" i="120"/>
  <c r="J167" i="119"/>
  <c r="J165" i="127"/>
  <c r="J165" i="126"/>
  <c r="J165" i="125"/>
  <c r="J165" i="119"/>
  <c r="J165" i="118"/>
  <c r="J164" i="127"/>
  <c r="J164" i="126"/>
  <c r="J164" i="125"/>
  <c r="J164" i="120"/>
  <c r="J164" i="119"/>
  <c r="J163" i="127"/>
  <c r="J163" i="126"/>
  <c r="J163" i="125"/>
  <c r="J163" i="120"/>
  <c r="J163" i="119"/>
  <c r="J163" i="118"/>
  <c r="J162" i="127"/>
  <c r="J162" i="125"/>
  <c r="J162" i="120"/>
  <c r="J162" i="119"/>
  <c r="J162" i="118"/>
  <c r="J161" i="127"/>
  <c r="J161" i="126"/>
  <c r="J161" i="125"/>
  <c r="J160" i="125" s="1"/>
  <c r="J161" i="119"/>
  <c r="J160" i="119" s="1"/>
  <c r="J161" i="118"/>
  <c r="J159" i="127"/>
  <c r="J159" i="126"/>
  <c r="J159" i="125"/>
  <c r="J159" i="120"/>
  <c r="J159" i="119"/>
  <c r="J149" i="127"/>
  <c r="J149" i="126"/>
  <c r="J149" i="125"/>
  <c r="J149" i="120"/>
  <c r="J148" i="127"/>
  <c r="J148" i="126"/>
  <c r="J148" i="125"/>
  <c r="J148" i="120"/>
  <c r="J148" i="119"/>
  <c r="J147" i="127"/>
  <c r="J147" i="126"/>
  <c r="J147" i="125"/>
  <c r="J147" i="120"/>
  <c r="J147" i="119"/>
  <c r="J93" i="124"/>
  <c r="J90" i="124"/>
  <c r="J88" i="124"/>
  <c r="J87" i="124"/>
  <c r="J86" i="124"/>
  <c r="J85" i="124"/>
  <c r="J84" i="124"/>
  <c r="J81" i="124"/>
  <c r="J80" i="124"/>
  <c r="J79" i="124"/>
  <c r="J78" i="124"/>
  <c r="J71" i="124"/>
  <c r="I222" i="127"/>
  <c r="I222" i="126"/>
  <c r="I222" i="125"/>
  <c r="I222" i="120"/>
  <c r="I222" i="119"/>
  <c r="I215" i="126"/>
  <c r="I215" i="125"/>
  <c r="I215" i="120"/>
  <c r="I207" i="127"/>
  <c r="I207" i="126"/>
  <c r="I207" i="125"/>
  <c r="I207" i="119"/>
  <c r="I207" i="118"/>
  <c r="I206" i="118"/>
  <c r="I205" i="127"/>
  <c r="I205" i="126"/>
  <c r="I205" i="125"/>
  <c r="I205" i="120"/>
  <c r="I205" i="118"/>
  <c r="I204" i="127"/>
  <c r="I204" i="126"/>
  <c r="I204" i="125"/>
  <c r="I204" i="120"/>
  <c r="I204" i="119"/>
  <c r="I204" i="118"/>
  <c r="I203" i="127"/>
  <c r="I203" i="126"/>
  <c r="I203" i="125"/>
  <c r="I203" i="120"/>
  <c r="I203" i="119"/>
  <c r="I203" i="118"/>
  <c r="I202" i="127"/>
  <c r="I202" i="126"/>
  <c r="I202" i="125"/>
  <c r="I202" i="120"/>
  <c r="I202" i="119"/>
  <c r="I202" i="118"/>
  <c r="I201" i="126"/>
  <c r="I201" i="125"/>
  <c r="I200" i="125" s="1"/>
  <c r="I201" i="120"/>
  <c r="I201" i="119"/>
  <c r="I201" i="118"/>
  <c r="I199" i="127"/>
  <c r="I199" i="126"/>
  <c r="I199" i="125"/>
  <c r="I199" i="120"/>
  <c r="I199" i="119"/>
  <c r="I199" i="118"/>
  <c r="I197" i="127"/>
  <c r="I197" i="126"/>
  <c r="I197" i="125"/>
  <c r="I197" i="120"/>
  <c r="I197" i="118"/>
  <c r="I196" i="127"/>
  <c r="I196" i="126"/>
  <c r="I196" i="125"/>
  <c r="I196" i="120"/>
  <c r="I196" i="119"/>
  <c r="I196" i="118"/>
  <c r="I195" i="127"/>
  <c r="I195" i="126"/>
  <c r="I195" i="125"/>
  <c r="I195" i="120"/>
  <c r="I195" i="119"/>
  <c r="I195" i="118"/>
  <c r="I194" i="127"/>
  <c r="I194" i="126"/>
  <c r="I194" i="125"/>
  <c r="I194" i="120"/>
  <c r="I194" i="119"/>
  <c r="I194" i="118"/>
  <c r="I193" i="126"/>
  <c r="I193" i="125"/>
  <c r="I193" i="120"/>
  <c r="I193" i="119"/>
  <c r="I193" i="118"/>
  <c r="I191" i="127"/>
  <c r="I191" i="126"/>
  <c r="I191" i="125"/>
  <c r="I191" i="120"/>
  <c r="I191" i="119"/>
  <c r="I191" i="118"/>
  <c r="I189" i="127"/>
  <c r="I189" i="126"/>
  <c r="I189" i="125"/>
  <c r="I189" i="120"/>
  <c r="I189" i="118"/>
  <c r="I188" i="127"/>
  <c r="I188" i="126"/>
  <c r="I188" i="125"/>
  <c r="I188" i="120"/>
  <c r="I188" i="119"/>
  <c r="I188" i="118"/>
  <c r="I187" i="127"/>
  <c r="I187" i="126"/>
  <c r="I187" i="125"/>
  <c r="I187" i="120"/>
  <c r="I187" i="119"/>
  <c r="I187" i="118"/>
  <c r="I186" i="127"/>
  <c r="I186" i="126"/>
  <c r="I186" i="120"/>
  <c r="I186" i="119"/>
  <c r="I186" i="118"/>
  <c r="I185" i="126"/>
  <c r="I185" i="125"/>
  <c r="I185" i="120"/>
  <c r="I185" i="119"/>
  <c r="I185" i="118"/>
  <c r="I183" i="127"/>
  <c r="I183" i="126"/>
  <c r="I183" i="125"/>
  <c r="I183" i="120"/>
  <c r="I183" i="119"/>
  <c r="I183" i="118"/>
  <c r="I181" i="127"/>
  <c r="I181" i="126"/>
  <c r="I181" i="125"/>
  <c r="I181" i="120"/>
  <c r="I181" i="118"/>
  <c r="I180" i="127"/>
  <c r="I180" i="126"/>
  <c r="I180" i="125"/>
  <c r="I180" i="120"/>
  <c r="I180" i="119"/>
  <c r="I180" i="118"/>
  <c r="I179" i="127"/>
  <c r="I179" i="126"/>
  <c r="I179" i="125"/>
  <c r="I179" i="120"/>
  <c r="I179" i="118"/>
  <c r="I178" i="127"/>
  <c r="I178" i="126"/>
  <c r="I178" i="125"/>
  <c r="I178" i="120"/>
  <c r="I178" i="119"/>
  <c r="I178" i="118"/>
  <c r="I177" i="126"/>
  <c r="I176" i="126" s="1"/>
  <c r="I177" i="125"/>
  <c r="I176" i="125" s="1"/>
  <c r="I177" i="120"/>
  <c r="I177" i="119"/>
  <c r="I177" i="118"/>
  <c r="I175" i="127"/>
  <c r="I175" i="126"/>
  <c r="I175" i="125"/>
  <c r="I175" i="120"/>
  <c r="I175" i="119"/>
  <c r="I175" i="118"/>
  <c r="I173" i="127"/>
  <c r="I173" i="126"/>
  <c r="I173" i="125"/>
  <c r="I173" i="120"/>
  <c r="I173" i="118"/>
  <c r="I172" i="127"/>
  <c r="I172" i="126"/>
  <c r="I172" i="125"/>
  <c r="I172" i="120"/>
  <c r="I172" i="119"/>
  <c r="I172" i="118"/>
  <c r="I171" i="127"/>
  <c r="I171" i="126"/>
  <c r="I171" i="125"/>
  <c r="I171" i="120"/>
  <c r="I171" i="119"/>
  <c r="I171" i="118"/>
  <c r="I170" i="127"/>
  <c r="I170" i="126"/>
  <c r="I170" i="125"/>
  <c r="I170" i="120"/>
  <c r="I170" i="119"/>
  <c r="I170" i="118"/>
  <c r="I169" i="126"/>
  <c r="I169" i="125"/>
  <c r="I169" i="120"/>
  <c r="I169" i="119"/>
  <c r="I169" i="118"/>
  <c r="I167" i="127"/>
  <c r="I167" i="126"/>
  <c r="I167" i="125"/>
  <c r="I167" i="120"/>
  <c r="I167" i="119"/>
  <c r="I167" i="118"/>
  <c r="I165" i="127"/>
  <c r="I165" i="126"/>
  <c r="I165" i="125"/>
  <c r="I165" i="120"/>
  <c r="I165" i="118"/>
  <c r="I164" i="127"/>
  <c r="I164" i="126"/>
  <c r="I164" i="125"/>
  <c r="I164" i="120"/>
  <c r="I164" i="119"/>
  <c r="I164" i="118"/>
  <c r="I163" i="127"/>
  <c r="I163" i="126"/>
  <c r="I163" i="125"/>
  <c r="I163" i="120"/>
  <c r="I163" i="119"/>
  <c r="I163" i="118"/>
  <c r="I162" i="127"/>
  <c r="I162" i="126"/>
  <c r="I162" i="125"/>
  <c r="I162" i="120"/>
  <c r="I162" i="119"/>
  <c r="I162" i="118"/>
  <c r="I161" i="126"/>
  <c r="I160" i="126" s="1"/>
  <c r="I161" i="125"/>
  <c r="I160" i="125" s="1"/>
  <c r="I161" i="120"/>
  <c r="I161" i="118"/>
  <c r="I159" i="127"/>
  <c r="I159" i="126"/>
  <c r="I159" i="125"/>
  <c r="I159" i="120"/>
  <c r="I159" i="119"/>
  <c r="I159" i="118"/>
  <c r="I149" i="127"/>
  <c r="I149" i="126"/>
  <c r="I149" i="125"/>
  <c r="I149" i="120"/>
  <c r="I149" i="119"/>
  <c r="I148" i="127"/>
  <c r="I148" i="126"/>
  <c r="I148" i="125"/>
  <c r="I148" i="120"/>
  <c r="I147" i="127"/>
  <c r="I147" i="126"/>
  <c r="I147" i="125"/>
  <c r="I147" i="120"/>
  <c r="I147" i="119"/>
  <c r="I94" i="124"/>
  <c r="I93" i="124"/>
  <c r="I86" i="124"/>
  <c r="I85" i="124"/>
  <c r="I78" i="124"/>
  <c r="I71" i="124"/>
  <c r="H222" i="127"/>
  <c r="H222" i="126"/>
  <c r="H222" i="120"/>
  <c r="H222" i="119"/>
  <c r="H215" i="127"/>
  <c r="H215" i="125"/>
  <c r="H215" i="120"/>
  <c r="H207" i="126"/>
  <c r="H207" i="125"/>
  <c r="H207" i="118"/>
  <c r="H206" i="118"/>
  <c r="H205" i="127"/>
  <c r="H205" i="126"/>
  <c r="H205" i="125"/>
  <c r="H205" i="120"/>
  <c r="H205" i="119"/>
  <c r="H205" i="118"/>
  <c r="H204" i="127"/>
  <c r="H204" i="126"/>
  <c r="H204" i="125"/>
  <c r="H204" i="119"/>
  <c r="H204" i="118"/>
  <c r="H203" i="127"/>
  <c r="H203" i="126"/>
  <c r="H203" i="125"/>
  <c r="H203" i="120"/>
  <c r="H203" i="119"/>
  <c r="H203" i="118"/>
  <c r="H202" i="127"/>
  <c r="H202" i="126"/>
  <c r="H202" i="125"/>
  <c r="H202" i="120"/>
  <c r="H202" i="119"/>
  <c r="H202" i="118"/>
  <c r="H201" i="125"/>
  <c r="H201" i="120"/>
  <c r="H199" i="127"/>
  <c r="H199" i="126"/>
  <c r="H199" i="125"/>
  <c r="H199" i="120"/>
  <c r="H199" i="119"/>
  <c r="H199" i="118"/>
  <c r="H197" i="127"/>
  <c r="H197" i="126"/>
  <c r="H197" i="125"/>
  <c r="H197" i="120"/>
  <c r="H197" i="119"/>
  <c r="H197" i="118"/>
  <c r="H196" i="127"/>
  <c r="H196" i="126"/>
  <c r="H196" i="125"/>
  <c r="H196" i="119"/>
  <c r="H196" i="118"/>
  <c r="H195" i="127"/>
  <c r="H195" i="126"/>
  <c r="H195" i="125"/>
  <c r="H195" i="120"/>
  <c r="H195" i="119"/>
  <c r="H194" i="127"/>
  <c r="H194" i="126"/>
  <c r="H194" i="125"/>
  <c r="H194" i="119"/>
  <c r="H194" i="118"/>
  <c r="H193" i="127"/>
  <c r="H193" i="125"/>
  <c r="H193" i="120"/>
  <c r="H193" i="119"/>
  <c r="H193" i="118"/>
  <c r="H191" i="127"/>
  <c r="H191" i="126"/>
  <c r="H191" i="125"/>
  <c r="H191" i="119"/>
  <c r="H191" i="118"/>
  <c r="H189" i="127"/>
  <c r="H189" i="126"/>
  <c r="H189" i="125"/>
  <c r="H189" i="120"/>
  <c r="H189" i="119"/>
  <c r="H189" i="118"/>
  <c r="H188" i="127"/>
  <c r="H188" i="126"/>
  <c r="H188" i="125"/>
  <c r="H188" i="119"/>
  <c r="H188" i="118"/>
  <c r="H187" i="127"/>
  <c r="H187" i="126"/>
  <c r="H187" i="125"/>
  <c r="H187" i="120"/>
  <c r="H187" i="119"/>
  <c r="H187" i="118"/>
  <c r="H186" i="127"/>
  <c r="H186" i="126"/>
  <c r="H186" i="125"/>
  <c r="H186" i="119"/>
  <c r="H186" i="118"/>
  <c r="H185" i="127"/>
  <c r="H185" i="126"/>
  <c r="H185" i="125"/>
  <c r="H185" i="120"/>
  <c r="H185" i="119"/>
  <c r="H185" i="118"/>
  <c r="H183" i="127"/>
  <c r="H183" i="126"/>
  <c r="H183" i="125"/>
  <c r="H183" i="119"/>
  <c r="H183" i="118"/>
  <c r="H181" i="127"/>
  <c r="H181" i="126"/>
  <c r="H181" i="125"/>
  <c r="H181" i="120"/>
  <c r="H181" i="119"/>
  <c r="H181" i="118"/>
  <c r="H180" i="127"/>
  <c r="H180" i="126"/>
  <c r="H180" i="125"/>
  <c r="H180" i="120"/>
  <c r="H180" i="119"/>
  <c r="H180" i="118"/>
  <c r="H179" i="127"/>
  <c r="H179" i="126"/>
  <c r="H179" i="125"/>
  <c r="H179" i="120"/>
  <c r="H179" i="119"/>
  <c r="H179" i="118"/>
  <c r="H178" i="127"/>
  <c r="H178" i="126"/>
  <c r="H178" i="125"/>
  <c r="H178" i="119"/>
  <c r="H178" i="118"/>
  <c r="H177" i="127"/>
  <c r="H177" i="125"/>
  <c r="H177" i="120"/>
  <c r="H177" i="119"/>
  <c r="H175" i="127"/>
  <c r="H175" i="126"/>
  <c r="H175" i="125"/>
  <c r="H175" i="120"/>
  <c r="H175" i="119"/>
  <c r="H175" i="118"/>
  <c r="H173" i="127"/>
  <c r="H173" i="126"/>
  <c r="H173" i="125"/>
  <c r="H173" i="120"/>
  <c r="H173" i="119"/>
  <c r="H173" i="118"/>
  <c r="H172" i="127"/>
  <c r="H172" i="126"/>
  <c r="H172" i="125"/>
  <c r="H172" i="119"/>
  <c r="H172" i="118"/>
  <c r="H171" i="127"/>
  <c r="H171" i="126"/>
  <c r="H171" i="125"/>
  <c r="H171" i="120"/>
  <c r="H171" i="119"/>
  <c r="H171" i="118"/>
  <c r="H170" i="127"/>
  <c r="H170" i="126"/>
  <c r="H170" i="125"/>
  <c r="H170" i="119"/>
  <c r="H170" i="118"/>
  <c r="H169" i="125"/>
  <c r="H169" i="120"/>
  <c r="H167" i="127"/>
  <c r="H167" i="126"/>
  <c r="H167" i="125"/>
  <c r="H167" i="120"/>
  <c r="H167" i="119"/>
  <c r="H167" i="118"/>
  <c r="H165" i="127"/>
  <c r="H165" i="126"/>
  <c r="H165" i="125"/>
  <c r="H165" i="120"/>
  <c r="H165" i="119"/>
  <c r="H165" i="118"/>
  <c r="H164" i="127"/>
  <c r="H164" i="126"/>
  <c r="H164" i="125"/>
  <c r="H164" i="119"/>
  <c r="H164" i="118"/>
  <c r="H163" i="127"/>
  <c r="H163" i="126"/>
  <c r="H163" i="125"/>
  <c r="H163" i="120"/>
  <c r="H163" i="119"/>
  <c r="H162" i="127"/>
  <c r="H162" i="126"/>
  <c r="H162" i="125"/>
  <c r="H162" i="119"/>
  <c r="H162" i="118"/>
  <c r="H161" i="125"/>
  <c r="H161" i="120"/>
  <c r="H159" i="127"/>
  <c r="H159" i="126"/>
  <c r="H159" i="125"/>
  <c r="H159" i="119"/>
  <c r="H159" i="118"/>
  <c r="H149" i="127"/>
  <c r="H149" i="126"/>
  <c r="H149" i="125"/>
  <c r="H149" i="120"/>
  <c r="H149" i="119"/>
  <c r="H148" i="127"/>
  <c r="H148" i="126"/>
  <c r="H148" i="125"/>
  <c r="H148" i="120"/>
  <c r="H148" i="119"/>
  <c r="H147" i="127"/>
  <c r="H147" i="126"/>
  <c r="H147" i="125"/>
  <c r="H147" i="120"/>
  <c r="H147" i="119"/>
  <c r="H94" i="124"/>
  <c r="H93" i="124"/>
  <c r="H88" i="124"/>
  <c r="H87" i="124"/>
  <c r="H86" i="124"/>
  <c r="H85" i="124"/>
  <c r="H84" i="124"/>
  <c r="H83" i="124"/>
  <c r="H81" i="124"/>
  <c r="H80" i="124"/>
  <c r="H79" i="124"/>
  <c r="H78" i="124"/>
  <c r="H77" i="124"/>
  <c r="I53" i="101"/>
  <c r="G222" i="127"/>
  <c r="G222" i="126"/>
  <c r="G222" i="125"/>
  <c r="G222" i="119"/>
  <c r="G215" i="127"/>
  <c r="G215" i="126"/>
  <c r="G215" i="120"/>
  <c r="G215" i="119"/>
  <c r="G207" i="127"/>
  <c r="G207" i="125"/>
  <c r="G207" i="119"/>
  <c r="G207" i="118"/>
  <c r="G206" i="118"/>
  <c r="G205" i="127"/>
  <c r="G205" i="126"/>
  <c r="G205" i="125"/>
  <c r="G205" i="120"/>
  <c r="G205" i="119"/>
  <c r="G205" i="118"/>
  <c r="G204" i="127"/>
  <c r="G204" i="126"/>
  <c r="G204" i="125"/>
  <c r="G204" i="120"/>
  <c r="G204" i="118"/>
  <c r="G203" i="127"/>
  <c r="G203" i="126"/>
  <c r="G203" i="125"/>
  <c r="G203" i="120"/>
  <c r="G203" i="119"/>
  <c r="G203" i="118"/>
  <c r="G202" i="126"/>
  <c r="G202" i="125"/>
  <c r="G202" i="120"/>
  <c r="G202" i="118"/>
  <c r="G201" i="127"/>
  <c r="G201" i="126"/>
  <c r="G201" i="125"/>
  <c r="G201" i="120"/>
  <c r="G201" i="119"/>
  <c r="G201" i="118"/>
  <c r="G199" i="127"/>
  <c r="G199" i="126"/>
  <c r="G199" i="125"/>
  <c r="G199" i="120"/>
  <c r="G199" i="118"/>
  <c r="G197" i="127"/>
  <c r="G197" i="126"/>
  <c r="G197" i="125"/>
  <c r="G197" i="120"/>
  <c r="G197" i="119"/>
  <c r="G197" i="118"/>
  <c r="G196" i="127"/>
  <c r="G196" i="126"/>
  <c r="G196" i="125"/>
  <c r="G196" i="120"/>
  <c r="G196" i="118"/>
  <c r="G195" i="127"/>
  <c r="G195" i="126"/>
  <c r="G195" i="125"/>
  <c r="G195" i="120"/>
  <c r="G195" i="119"/>
  <c r="G195" i="118"/>
  <c r="G194" i="126"/>
  <c r="G194" i="125"/>
  <c r="G194" i="120"/>
  <c r="G194" i="118"/>
  <c r="G193" i="127"/>
  <c r="G193" i="126"/>
  <c r="G193" i="125"/>
  <c r="G193" i="120"/>
  <c r="G193" i="119"/>
  <c r="G193" i="118"/>
  <c r="G191" i="127"/>
  <c r="G191" i="126"/>
  <c r="G191" i="125"/>
  <c r="G191" i="120"/>
  <c r="G191" i="119"/>
  <c r="G191" i="118"/>
  <c r="G189" i="127"/>
  <c r="G189" i="126"/>
  <c r="G189" i="125"/>
  <c r="G189" i="120"/>
  <c r="G189" i="119"/>
  <c r="G189" i="118"/>
  <c r="G188" i="127"/>
  <c r="G188" i="126"/>
  <c r="G188" i="125"/>
  <c r="G188" i="120"/>
  <c r="G188" i="119"/>
  <c r="G188" i="118"/>
  <c r="G187" i="127"/>
  <c r="G187" i="126"/>
  <c r="G187" i="125"/>
  <c r="G187" i="120"/>
  <c r="G187" i="119"/>
  <c r="G187" i="118"/>
  <c r="G186" i="127"/>
  <c r="G186" i="126"/>
  <c r="G186" i="125"/>
  <c r="G186" i="120"/>
  <c r="G186" i="119"/>
  <c r="G186" i="118"/>
  <c r="G185" i="127"/>
  <c r="G185" i="126"/>
  <c r="G185" i="125"/>
  <c r="G185" i="120"/>
  <c r="G185" i="119"/>
  <c r="G184" i="119" s="1"/>
  <c r="G185" i="118"/>
  <c r="G183" i="127"/>
  <c r="G183" i="126"/>
  <c r="G183" i="125"/>
  <c r="G183" i="120"/>
  <c r="G183" i="119"/>
  <c r="G183" i="118"/>
  <c r="G181" i="127"/>
  <c r="G181" i="126"/>
  <c r="G181" i="125"/>
  <c r="G181" i="120"/>
  <c r="G181" i="119"/>
  <c r="G181" i="118"/>
  <c r="G180" i="127"/>
  <c r="G180" i="126"/>
  <c r="G180" i="125"/>
  <c r="G180" i="120"/>
  <c r="G180" i="118"/>
  <c r="G179" i="127"/>
  <c r="G179" i="126"/>
  <c r="G179" i="125"/>
  <c r="G179" i="120"/>
  <c r="G179" i="119"/>
  <c r="G179" i="118"/>
  <c r="G178" i="127"/>
  <c r="G178" i="126"/>
  <c r="G178" i="125"/>
  <c r="G178" i="120"/>
  <c r="G178" i="119"/>
  <c r="G178" i="118"/>
  <c r="G177" i="127"/>
  <c r="G177" i="126"/>
  <c r="G177" i="125"/>
  <c r="G177" i="120"/>
  <c r="G177" i="119"/>
  <c r="G177" i="118"/>
  <c r="G175" i="127"/>
  <c r="G175" i="126"/>
  <c r="G175" i="125"/>
  <c r="G175" i="120"/>
  <c r="G175" i="118"/>
  <c r="G173" i="127"/>
  <c r="G173" i="126"/>
  <c r="G173" i="125"/>
  <c r="G173" i="120"/>
  <c r="G173" i="119"/>
  <c r="G173" i="118"/>
  <c r="G172" i="127"/>
  <c r="G172" i="126"/>
  <c r="G172" i="125"/>
  <c r="G172" i="120"/>
  <c r="G172" i="118"/>
  <c r="G171" i="127"/>
  <c r="G171" i="126"/>
  <c r="G171" i="125"/>
  <c r="G171" i="120"/>
  <c r="G171" i="119"/>
  <c r="G171" i="118"/>
  <c r="G170" i="127"/>
  <c r="G170" i="126"/>
  <c r="G170" i="125"/>
  <c r="G170" i="120"/>
  <c r="G170" i="118"/>
  <c r="G169" i="127"/>
  <c r="G169" i="126"/>
  <c r="G169" i="120"/>
  <c r="G169" i="119"/>
  <c r="G169" i="118"/>
  <c r="G167" i="127"/>
  <c r="G167" i="126"/>
  <c r="G167" i="125"/>
  <c r="G167" i="120"/>
  <c r="G167" i="118"/>
  <c r="G165" i="127"/>
  <c r="G165" i="126"/>
  <c r="G165" i="125"/>
  <c r="G165" i="120"/>
  <c r="G165" i="119"/>
  <c r="G165" i="118"/>
  <c r="G164" i="127"/>
  <c r="G164" i="126"/>
  <c r="G164" i="125"/>
  <c r="G164" i="120"/>
  <c r="G164" i="118"/>
  <c r="G163" i="127"/>
  <c r="G163" i="126"/>
  <c r="G163" i="125"/>
  <c r="G163" i="120"/>
  <c r="G163" i="119"/>
  <c r="G163" i="118"/>
  <c r="G162" i="127"/>
  <c r="G162" i="126"/>
  <c r="G162" i="125"/>
  <c r="G162" i="120"/>
  <c r="G162" i="118"/>
  <c r="G161" i="127"/>
  <c r="G161" i="126"/>
  <c r="G161" i="125"/>
  <c r="G161" i="120"/>
  <c r="G161" i="119"/>
  <c r="G161" i="118"/>
  <c r="G159" i="127"/>
  <c r="G159" i="126"/>
  <c r="G159" i="125"/>
  <c r="G159" i="120"/>
  <c r="G159" i="119"/>
  <c r="G159" i="118"/>
  <c r="G149" i="127"/>
  <c r="G149" i="126"/>
  <c r="G149" i="125"/>
  <c r="G149" i="120"/>
  <c r="G149" i="119"/>
  <c r="G148" i="127"/>
  <c r="G148" i="126"/>
  <c r="G148" i="125"/>
  <c r="G148" i="120"/>
  <c r="G148" i="119"/>
  <c r="G147" i="127"/>
  <c r="G147" i="126"/>
  <c r="G147" i="125"/>
  <c r="G147" i="120"/>
  <c r="G147" i="119"/>
  <c r="G94" i="124"/>
  <c r="G93" i="124"/>
  <c r="G90" i="124"/>
  <c r="G88" i="124"/>
  <c r="G87" i="124"/>
  <c r="G86" i="124"/>
  <c r="G85" i="124"/>
  <c r="G84" i="124"/>
  <c r="G81" i="124"/>
  <c r="G80" i="124"/>
  <c r="G79" i="124"/>
  <c r="G78" i="124"/>
  <c r="G71" i="124"/>
  <c r="I53" i="100"/>
  <c r="I255" i="100" s="1"/>
  <c r="F222" i="126"/>
  <c r="F222" i="125"/>
  <c r="F222" i="120"/>
  <c r="F215" i="127"/>
  <c r="F215" i="126"/>
  <c r="F215" i="125"/>
  <c r="F215" i="120"/>
  <c r="F215" i="119"/>
  <c r="F207" i="127"/>
  <c r="F207" i="126"/>
  <c r="F207" i="120"/>
  <c r="F207" i="119"/>
  <c r="F207" i="118"/>
  <c r="F205" i="127"/>
  <c r="F205" i="126"/>
  <c r="F205" i="125"/>
  <c r="F205" i="120"/>
  <c r="F205" i="119"/>
  <c r="F205" i="118"/>
  <c r="F204" i="127"/>
  <c r="F204" i="126"/>
  <c r="F204" i="125"/>
  <c r="F204" i="120"/>
  <c r="F204" i="119"/>
  <c r="F203" i="127"/>
  <c r="F203" i="126"/>
  <c r="F203" i="125"/>
  <c r="F203" i="120"/>
  <c r="F203" i="119"/>
  <c r="F203" i="118"/>
  <c r="F202" i="127"/>
  <c r="F202" i="125"/>
  <c r="F202" i="120"/>
  <c r="F202" i="119"/>
  <c r="F201" i="127"/>
  <c r="F201" i="126"/>
  <c r="F201" i="125"/>
  <c r="F201" i="119"/>
  <c r="F201" i="118"/>
  <c r="F199" i="127"/>
  <c r="F199" i="126"/>
  <c r="F199" i="125"/>
  <c r="F199" i="120"/>
  <c r="F199" i="119"/>
  <c r="F199" i="118"/>
  <c r="F197" i="127"/>
  <c r="F197" i="126"/>
  <c r="F197" i="125"/>
  <c r="F197" i="120"/>
  <c r="F197" i="119"/>
  <c r="F197" i="118"/>
  <c r="F196" i="127"/>
  <c r="F196" i="126"/>
  <c r="F196" i="125"/>
  <c r="F196" i="120"/>
  <c r="F196" i="119"/>
  <c r="F195" i="127"/>
  <c r="F195" i="126"/>
  <c r="F195" i="125"/>
  <c r="F195" i="120"/>
  <c r="F195" i="119"/>
  <c r="F195" i="118"/>
  <c r="F194" i="127"/>
  <c r="F194" i="125"/>
  <c r="F194" i="120"/>
  <c r="F194" i="119"/>
  <c r="F194" i="118"/>
  <c r="F193" i="127"/>
  <c r="F193" i="126"/>
  <c r="F193" i="125"/>
  <c r="F193" i="119"/>
  <c r="F193" i="118"/>
  <c r="F191" i="127"/>
  <c r="F191" i="125"/>
  <c r="F191" i="120"/>
  <c r="F191" i="119"/>
  <c r="F191" i="118"/>
  <c r="F189" i="127"/>
  <c r="F189" i="126"/>
  <c r="F189" i="125"/>
  <c r="F189" i="120"/>
  <c r="F189" i="119"/>
  <c r="F189" i="118"/>
  <c r="F188" i="127"/>
  <c r="F188" i="126"/>
  <c r="F188" i="125"/>
  <c r="F188" i="120"/>
  <c r="F188" i="119"/>
  <c r="F187" i="127"/>
  <c r="F187" i="126"/>
  <c r="F187" i="125"/>
  <c r="F187" i="120"/>
  <c r="F187" i="119"/>
  <c r="F187" i="118"/>
  <c r="F186" i="127"/>
  <c r="F186" i="125"/>
  <c r="F186" i="120"/>
  <c r="F186" i="119"/>
  <c r="F186" i="118"/>
  <c r="F185" i="127"/>
  <c r="F185" i="126"/>
  <c r="F185" i="125"/>
  <c r="F185" i="119"/>
  <c r="F185" i="118"/>
  <c r="F183" i="127"/>
  <c r="F183" i="125"/>
  <c r="F183" i="120"/>
  <c r="F183" i="119"/>
  <c r="F183" i="118"/>
  <c r="F181" i="127"/>
  <c r="F181" i="126"/>
  <c r="F181" i="125"/>
  <c r="F181" i="120"/>
  <c r="F181" i="119"/>
  <c r="F181" i="118"/>
  <c r="F180" i="127"/>
  <c r="F180" i="126"/>
  <c r="F180" i="125"/>
  <c r="F180" i="120"/>
  <c r="F180" i="119"/>
  <c r="F179" i="127"/>
  <c r="F179" i="126"/>
  <c r="F179" i="125"/>
  <c r="F179" i="120"/>
  <c r="F179" i="119"/>
  <c r="F179" i="118"/>
  <c r="F178" i="127"/>
  <c r="F178" i="126"/>
  <c r="F178" i="125"/>
  <c r="F178" i="120"/>
  <c r="F178" i="119"/>
  <c r="F177" i="127"/>
  <c r="F177" i="126"/>
  <c r="F177" i="125"/>
  <c r="F177" i="119"/>
  <c r="F177" i="118"/>
  <c r="F175" i="127"/>
  <c r="F175" i="126"/>
  <c r="F175" i="125"/>
  <c r="F175" i="120"/>
  <c r="F175" i="119"/>
  <c r="F173" i="127"/>
  <c r="F173" i="126"/>
  <c r="F173" i="125"/>
  <c r="F173" i="120"/>
  <c r="F173" i="119"/>
  <c r="F173" i="118"/>
  <c r="F172" i="127"/>
  <c r="F172" i="126"/>
  <c r="F172" i="125"/>
  <c r="F172" i="120"/>
  <c r="F172" i="119"/>
  <c r="F171" i="127"/>
  <c r="F171" i="126"/>
  <c r="F171" i="125"/>
  <c r="F171" i="120"/>
  <c r="F171" i="119"/>
  <c r="F171" i="118"/>
  <c r="F170" i="127"/>
  <c r="F170" i="125"/>
  <c r="F170" i="120"/>
  <c r="F170" i="119"/>
  <c r="F169" i="127"/>
  <c r="F169" i="126"/>
  <c r="F169" i="125"/>
  <c r="F169" i="119"/>
  <c r="F169" i="118"/>
  <c r="F167" i="127"/>
  <c r="F167" i="126"/>
  <c r="F167" i="125"/>
  <c r="F167" i="120"/>
  <c r="F167" i="119"/>
  <c r="F167" i="118"/>
  <c r="F165" i="127"/>
  <c r="F165" i="126"/>
  <c r="F165" i="125"/>
  <c r="F165" i="120"/>
  <c r="F165" i="119"/>
  <c r="F165" i="118"/>
  <c r="F164" i="127"/>
  <c r="F164" i="126"/>
  <c r="F164" i="125"/>
  <c r="F164" i="120"/>
  <c r="F164" i="119"/>
  <c r="F163" i="127"/>
  <c r="F163" i="126"/>
  <c r="F163" i="125"/>
  <c r="F163" i="120"/>
  <c r="F163" i="119"/>
  <c r="F163" i="118"/>
  <c r="F162" i="127"/>
  <c r="F162" i="125"/>
  <c r="F162" i="120"/>
  <c r="F162" i="119"/>
  <c r="F161" i="127"/>
  <c r="F161" i="126"/>
  <c r="F161" i="125"/>
  <c r="F161" i="120"/>
  <c r="F161" i="119"/>
  <c r="F161" i="118"/>
  <c r="F159" i="127"/>
  <c r="F159" i="126"/>
  <c r="F159" i="125"/>
  <c r="F159" i="120"/>
  <c r="F159" i="119"/>
  <c r="F159" i="118"/>
  <c r="F149" i="127"/>
  <c r="F149" i="126"/>
  <c r="F149" i="125"/>
  <c r="F149" i="120"/>
  <c r="F148" i="127"/>
  <c r="F148" i="126"/>
  <c r="F148" i="125"/>
  <c r="F148" i="120"/>
  <c r="F148" i="119"/>
  <c r="F147" i="127"/>
  <c r="F147" i="126"/>
  <c r="F147" i="125"/>
  <c r="F147" i="120"/>
  <c r="F147" i="119"/>
  <c r="F94" i="124"/>
  <c r="F93" i="124"/>
  <c r="F90" i="124"/>
  <c r="F88" i="124"/>
  <c r="F87" i="124"/>
  <c r="F86" i="124"/>
  <c r="F85" i="124"/>
  <c r="F84" i="124"/>
  <c r="F81" i="124"/>
  <c r="F80" i="124"/>
  <c r="F79" i="124"/>
  <c r="F78" i="124"/>
  <c r="F71" i="124"/>
  <c r="I53" i="99"/>
  <c r="I255" i="99" s="1"/>
  <c r="E222" i="127"/>
  <c r="E222" i="126"/>
  <c r="E222" i="125"/>
  <c r="E222" i="120"/>
  <c r="E222" i="119"/>
  <c r="E215" i="126"/>
  <c r="E215" i="125"/>
  <c r="E215" i="120"/>
  <c r="E207" i="127"/>
  <c r="E207" i="126"/>
  <c r="E207" i="125"/>
  <c r="E207" i="119"/>
  <c r="E207" i="118"/>
  <c r="E206" i="118"/>
  <c r="E205" i="127"/>
  <c r="E205" i="126"/>
  <c r="E205" i="125"/>
  <c r="E205" i="120"/>
  <c r="E205" i="118"/>
  <c r="E204" i="127"/>
  <c r="E204" i="126"/>
  <c r="E204" i="125"/>
  <c r="E204" i="120"/>
  <c r="E204" i="119"/>
  <c r="E204" i="118"/>
  <c r="E203" i="127"/>
  <c r="E203" i="126"/>
  <c r="E203" i="125"/>
  <c r="E203" i="120"/>
  <c r="E203" i="118"/>
  <c r="E202" i="127"/>
  <c r="E202" i="126"/>
  <c r="E202" i="120"/>
  <c r="E202" i="119"/>
  <c r="E202" i="118"/>
  <c r="E201" i="127"/>
  <c r="E201" i="126"/>
  <c r="E201" i="125"/>
  <c r="E201" i="120"/>
  <c r="E200" i="120" s="1"/>
  <c r="E201" i="118"/>
  <c r="E199" i="127"/>
  <c r="E199" i="126"/>
  <c r="E199" i="120"/>
  <c r="E199" i="119"/>
  <c r="E199" i="118"/>
  <c r="E197" i="127"/>
  <c r="E197" i="126"/>
  <c r="E197" i="125"/>
  <c r="E197" i="120"/>
  <c r="E197" i="118"/>
  <c r="E196" i="127"/>
  <c r="E196" i="126"/>
  <c r="E196" i="125"/>
  <c r="E196" i="120"/>
  <c r="E196" i="119"/>
  <c r="E196" i="118"/>
  <c r="E195" i="127"/>
  <c r="E195" i="126"/>
  <c r="E195" i="125"/>
  <c r="E195" i="120"/>
  <c r="E195" i="118"/>
  <c r="E194" i="127"/>
  <c r="E194" i="126"/>
  <c r="E194" i="125"/>
  <c r="E194" i="120"/>
  <c r="E194" i="119"/>
  <c r="E194" i="118"/>
  <c r="E193" i="127"/>
  <c r="E193" i="126"/>
  <c r="E193" i="125"/>
  <c r="E193" i="120"/>
  <c r="E192" i="120" s="1"/>
  <c r="E193" i="119"/>
  <c r="E193" i="118"/>
  <c r="E191" i="127"/>
  <c r="E191" i="126"/>
  <c r="E191" i="125"/>
  <c r="E191" i="120"/>
  <c r="E191" i="119"/>
  <c r="E191" i="118"/>
  <c r="E189" i="127"/>
  <c r="E189" i="126"/>
  <c r="E189" i="125"/>
  <c r="E189" i="120"/>
  <c r="E189" i="119"/>
  <c r="E189" i="118"/>
  <c r="E188" i="127"/>
  <c r="E188" i="126"/>
  <c r="E188" i="125"/>
  <c r="E188" i="120"/>
  <c r="E188" i="119"/>
  <c r="E188" i="118"/>
  <c r="E187" i="127"/>
  <c r="E187" i="126"/>
  <c r="E187" i="125"/>
  <c r="E187" i="120"/>
  <c r="E187" i="118"/>
  <c r="E186" i="127"/>
  <c r="E186" i="126"/>
  <c r="E186" i="120"/>
  <c r="E186" i="119"/>
  <c r="E186" i="118"/>
  <c r="E185" i="126"/>
  <c r="E185" i="125"/>
  <c r="E185" i="120"/>
  <c r="E185" i="118"/>
  <c r="E183" i="127"/>
  <c r="E183" i="126"/>
  <c r="E183" i="125"/>
  <c r="E183" i="120"/>
  <c r="E183" i="119"/>
  <c r="E183" i="118"/>
  <c r="E181" i="127"/>
  <c r="E181" i="126"/>
  <c r="E181" i="125"/>
  <c r="E181" i="120"/>
  <c r="E181" i="119"/>
  <c r="E181" i="118"/>
  <c r="E180" i="127"/>
  <c r="E180" i="126"/>
  <c r="E180" i="125"/>
  <c r="E180" i="120"/>
  <c r="E180" i="119"/>
  <c r="E180" i="118"/>
  <c r="E179" i="127"/>
  <c r="E179" i="126"/>
  <c r="E179" i="125"/>
  <c r="E179" i="120"/>
  <c r="E179" i="118"/>
  <c r="E178" i="127"/>
  <c r="E178" i="126"/>
  <c r="E178" i="120"/>
  <c r="E178" i="119"/>
  <c r="E178" i="118"/>
  <c r="E177" i="126"/>
  <c r="E177" i="125"/>
  <c r="E177" i="120"/>
  <c r="E177" i="118"/>
  <c r="E175" i="127"/>
  <c r="E175" i="126"/>
  <c r="E175" i="125"/>
  <c r="E175" i="120"/>
  <c r="E175" i="119"/>
  <c r="E175" i="118"/>
  <c r="E173" i="127"/>
  <c r="E173" i="126"/>
  <c r="E173" i="125"/>
  <c r="E173" i="120"/>
  <c r="E173" i="119"/>
  <c r="E173" i="118"/>
  <c r="E172" i="127"/>
  <c r="E172" i="126"/>
  <c r="E172" i="125"/>
  <c r="E172" i="120"/>
  <c r="E172" i="119"/>
  <c r="E172" i="118"/>
  <c r="E171" i="127"/>
  <c r="E171" i="126"/>
  <c r="E171" i="125"/>
  <c r="E171" i="120"/>
  <c r="E171" i="118"/>
  <c r="E170" i="127"/>
  <c r="E170" i="126"/>
  <c r="E170" i="125"/>
  <c r="E170" i="120"/>
  <c r="E170" i="119"/>
  <c r="E170" i="118"/>
  <c r="E169" i="127"/>
  <c r="E169" i="126"/>
  <c r="E169" i="125"/>
  <c r="E169" i="120"/>
  <c r="E169" i="119"/>
  <c r="E169" i="118"/>
  <c r="E167" i="127"/>
  <c r="E167" i="126"/>
  <c r="E167" i="125"/>
  <c r="E167" i="120"/>
  <c r="E167" i="119"/>
  <c r="E167" i="118"/>
  <c r="E165" i="127"/>
  <c r="E165" i="126"/>
  <c r="E165" i="125"/>
  <c r="E165" i="120"/>
  <c r="E165" i="118"/>
  <c r="E164" i="127"/>
  <c r="E164" i="126"/>
  <c r="E164" i="125"/>
  <c r="E164" i="120"/>
  <c r="E164" i="119"/>
  <c r="E164" i="118"/>
  <c r="E163" i="127"/>
  <c r="E163" i="126"/>
  <c r="E163" i="125"/>
  <c r="E163" i="120"/>
  <c r="E163" i="118"/>
  <c r="E162" i="127"/>
  <c r="E162" i="126"/>
  <c r="E162" i="120"/>
  <c r="E162" i="119"/>
  <c r="E162" i="118"/>
  <c r="E161" i="127"/>
  <c r="E161" i="126"/>
  <c r="E161" i="125"/>
  <c r="E161" i="120"/>
  <c r="E161" i="119"/>
  <c r="E161" i="118"/>
  <c r="E159" i="127"/>
  <c r="E159" i="126"/>
  <c r="E159" i="125"/>
  <c r="E159" i="120"/>
  <c r="E159" i="119"/>
  <c r="E159" i="118"/>
  <c r="E149" i="127"/>
  <c r="E149" i="126"/>
  <c r="E149" i="125"/>
  <c r="E149" i="120"/>
  <c r="E149" i="119"/>
  <c r="E148" i="127"/>
  <c r="E148" i="126"/>
  <c r="E148" i="125"/>
  <c r="E148" i="120"/>
  <c r="E147" i="127"/>
  <c r="E147" i="126"/>
  <c r="E147" i="125"/>
  <c r="E147" i="119"/>
  <c r="E94" i="124"/>
  <c r="E93" i="124"/>
  <c r="E88" i="124"/>
  <c r="E79" i="124"/>
  <c r="E78" i="124"/>
  <c r="E71" i="124"/>
  <c r="I53" i="98"/>
  <c r="D222" i="127"/>
  <c r="D222" i="126"/>
  <c r="D222" i="120"/>
  <c r="D222" i="119"/>
  <c r="D215" i="127"/>
  <c r="D215" i="125"/>
  <c r="D215" i="120"/>
  <c r="D215" i="119"/>
  <c r="D207" i="126"/>
  <c r="D207" i="125"/>
  <c r="D207" i="120"/>
  <c r="D207" i="118"/>
  <c r="D206" i="118"/>
  <c r="D205" i="127"/>
  <c r="D205" i="126"/>
  <c r="D205" i="125"/>
  <c r="D205" i="120"/>
  <c r="D205" i="119"/>
  <c r="D205" i="118"/>
  <c r="D204" i="127"/>
  <c r="D204" i="126"/>
  <c r="D204" i="125"/>
  <c r="D204" i="119"/>
  <c r="D204" i="118"/>
  <c r="D203" i="127"/>
  <c r="D203" i="126"/>
  <c r="D203" i="125"/>
  <c r="D203" i="120"/>
  <c r="D203" i="119"/>
  <c r="D203" i="118"/>
  <c r="D202" i="127"/>
  <c r="D202" i="126"/>
  <c r="D202" i="125"/>
  <c r="D202" i="119"/>
  <c r="D202" i="118"/>
  <c r="D201" i="127"/>
  <c r="D201" i="125"/>
  <c r="D201" i="120"/>
  <c r="D201" i="119"/>
  <c r="D200" i="119" s="1"/>
  <c r="D199" i="127"/>
  <c r="D199" i="126"/>
  <c r="D199" i="125"/>
  <c r="D199" i="119"/>
  <c r="D199" i="118"/>
  <c r="D197" i="127"/>
  <c r="D197" i="126"/>
  <c r="D197" i="125"/>
  <c r="D197" i="120"/>
  <c r="D197" i="119"/>
  <c r="D197" i="118"/>
  <c r="D196" i="127"/>
  <c r="D196" i="126"/>
  <c r="D196" i="125"/>
  <c r="D196" i="119"/>
  <c r="D196" i="118"/>
  <c r="D195" i="127"/>
  <c r="D195" i="126"/>
  <c r="D195" i="125"/>
  <c r="D195" i="120"/>
  <c r="D195" i="119"/>
  <c r="D194" i="127"/>
  <c r="D194" i="126"/>
  <c r="D194" i="125"/>
  <c r="D194" i="120"/>
  <c r="D194" i="119"/>
  <c r="D194" i="118"/>
  <c r="D193" i="127"/>
  <c r="D193" i="126"/>
  <c r="D193" i="125"/>
  <c r="D193" i="120"/>
  <c r="D193" i="119"/>
  <c r="D193" i="118"/>
  <c r="D191" i="127"/>
  <c r="D191" i="126"/>
  <c r="D191" i="125"/>
  <c r="D191" i="120"/>
  <c r="D191" i="119"/>
  <c r="D191" i="118"/>
  <c r="D189" i="127"/>
  <c r="D189" i="126"/>
  <c r="D189" i="125"/>
  <c r="D189" i="120"/>
  <c r="D189" i="119"/>
  <c r="D188" i="127"/>
  <c r="D188" i="126"/>
  <c r="D188" i="125"/>
  <c r="D188" i="119"/>
  <c r="D188" i="118"/>
  <c r="D187" i="127"/>
  <c r="D187" i="126"/>
  <c r="D187" i="125"/>
  <c r="D187" i="120"/>
  <c r="D187" i="119"/>
  <c r="D187" i="118"/>
  <c r="D186" i="127"/>
  <c r="D186" i="126"/>
  <c r="D186" i="125"/>
  <c r="D186" i="119"/>
  <c r="D186" i="118"/>
  <c r="D185" i="127"/>
  <c r="D185" i="125"/>
  <c r="D185" i="120"/>
  <c r="D185" i="119"/>
  <c r="D184" i="119" s="1"/>
  <c r="D183" i="127"/>
  <c r="D183" i="126"/>
  <c r="D183" i="125"/>
  <c r="D183" i="120"/>
  <c r="D183" i="119"/>
  <c r="D183" i="118"/>
  <c r="D181" i="127"/>
  <c r="D181" i="126"/>
  <c r="D181" i="125"/>
  <c r="D181" i="120"/>
  <c r="D181" i="119"/>
  <c r="D181" i="118"/>
  <c r="D180" i="127"/>
  <c r="D180" i="126"/>
  <c r="D180" i="125"/>
  <c r="D180" i="119"/>
  <c r="D180" i="118"/>
  <c r="D179" i="127"/>
  <c r="D179" i="126"/>
  <c r="D179" i="125"/>
  <c r="D179" i="120"/>
  <c r="D179" i="119"/>
  <c r="D179" i="118"/>
  <c r="D178" i="127"/>
  <c r="D178" i="126"/>
  <c r="D178" i="125"/>
  <c r="D178" i="120"/>
  <c r="D178" i="119"/>
  <c r="D178" i="118"/>
  <c r="D177" i="127"/>
  <c r="D177" i="125"/>
  <c r="D177" i="120"/>
  <c r="D177" i="119"/>
  <c r="D177" i="118"/>
  <c r="D175" i="127"/>
  <c r="D175" i="126"/>
  <c r="D175" i="125"/>
  <c r="D175" i="120"/>
  <c r="D175" i="119"/>
  <c r="D175" i="118"/>
  <c r="D173" i="127"/>
  <c r="D173" i="126"/>
  <c r="D173" i="125"/>
  <c r="D173" i="120"/>
  <c r="D173" i="119"/>
  <c r="D172" i="127"/>
  <c r="D172" i="126"/>
  <c r="D172" i="125"/>
  <c r="D172" i="119"/>
  <c r="D172" i="118"/>
  <c r="D171" i="127"/>
  <c r="D171" i="126"/>
  <c r="D171" i="125"/>
  <c r="D171" i="120"/>
  <c r="D171" i="119"/>
  <c r="D171" i="118"/>
  <c r="D170" i="127"/>
  <c r="D170" i="126"/>
  <c r="D170" i="125"/>
  <c r="D170" i="119"/>
  <c r="D170" i="118"/>
  <c r="D169" i="127"/>
  <c r="D169" i="125"/>
  <c r="D169" i="120"/>
  <c r="D169" i="119"/>
  <c r="D169" i="118"/>
  <c r="D167" i="127"/>
  <c r="D167" i="126"/>
  <c r="D167" i="125"/>
  <c r="D167" i="119"/>
  <c r="D167" i="118"/>
  <c r="D165" i="127"/>
  <c r="D165" i="126"/>
  <c r="D165" i="125"/>
  <c r="D165" i="120"/>
  <c r="D165" i="119"/>
  <c r="D165" i="118"/>
  <c r="D164" i="127"/>
  <c r="D164" i="126"/>
  <c r="D164" i="125"/>
  <c r="D164" i="119"/>
  <c r="D164" i="118"/>
  <c r="D163" i="127"/>
  <c r="D163" i="126"/>
  <c r="D163" i="125"/>
  <c r="D163" i="120"/>
  <c r="D163" i="119"/>
  <c r="D163" i="118"/>
  <c r="D162" i="127"/>
  <c r="D162" i="126"/>
  <c r="D162" i="125"/>
  <c r="D162" i="120"/>
  <c r="D162" i="119"/>
  <c r="D162" i="118"/>
  <c r="D161" i="127"/>
  <c r="D161" i="125"/>
  <c r="D161" i="120"/>
  <c r="D161" i="119"/>
  <c r="D161" i="118"/>
  <c r="D159" i="127"/>
  <c r="D159" i="126"/>
  <c r="D159" i="125"/>
  <c r="D159" i="120"/>
  <c r="D159" i="119"/>
  <c r="D159" i="118"/>
  <c r="D149" i="127"/>
  <c r="D149" i="126"/>
  <c r="D149" i="125"/>
  <c r="D149" i="120"/>
  <c r="D149" i="119"/>
  <c r="D148" i="127"/>
  <c r="D148" i="126"/>
  <c r="D148" i="125"/>
  <c r="D148" i="120"/>
  <c r="D148" i="119"/>
  <c r="D147" i="127"/>
  <c r="D147" i="126"/>
  <c r="D147" i="125"/>
  <c r="D147" i="120"/>
  <c r="D147" i="119"/>
  <c r="D94" i="124"/>
  <c r="D93" i="124"/>
  <c r="D90" i="124"/>
  <c r="D88" i="124"/>
  <c r="D87" i="124"/>
  <c r="D86" i="124"/>
  <c r="D85" i="124"/>
  <c r="D84" i="124"/>
  <c r="D83" i="124"/>
  <c r="D81" i="124"/>
  <c r="D80" i="124"/>
  <c r="D79" i="124"/>
  <c r="D78" i="124"/>
  <c r="D77" i="124"/>
  <c r="I53" i="97"/>
  <c r="I255" i="97" s="1"/>
  <c r="C222" i="127"/>
  <c r="X222" i="127" s="1"/>
  <c r="C222" i="126"/>
  <c r="X222" i="126" s="1"/>
  <c r="C222" i="125"/>
  <c r="X222" i="125" s="1"/>
  <c r="C222" i="119"/>
  <c r="Y222" i="119" s="1"/>
  <c r="C215" i="127"/>
  <c r="X215" i="127" s="1"/>
  <c r="C215" i="126"/>
  <c r="X215" i="126" s="1"/>
  <c r="C215" i="120"/>
  <c r="X215" i="120" s="1"/>
  <c r="C215" i="119"/>
  <c r="Y215" i="119" s="1"/>
  <c r="C207" i="127"/>
  <c r="X207" i="127" s="1"/>
  <c r="C207" i="125"/>
  <c r="X207" i="125" s="1"/>
  <c r="C207" i="119"/>
  <c r="Y207" i="119" s="1"/>
  <c r="C206" i="118"/>
  <c r="X206" i="118" s="1"/>
  <c r="C205" i="127"/>
  <c r="X205" i="127" s="1"/>
  <c r="C205" i="126"/>
  <c r="X205" i="126" s="1"/>
  <c r="C205" i="125"/>
  <c r="X205" i="125" s="1"/>
  <c r="C205" i="120"/>
  <c r="X205" i="120" s="1"/>
  <c r="C205" i="119"/>
  <c r="Y205" i="119" s="1"/>
  <c r="C205" i="118"/>
  <c r="X205" i="118" s="1"/>
  <c r="C204" i="127"/>
  <c r="X204" i="127" s="1"/>
  <c r="C204" i="126"/>
  <c r="X204" i="126" s="1"/>
  <c r="C204" i="125"/>
  <c r="X204" i="125" s="1"/>
  <c r="C204" i="120"/>
  <c r="X204" i="120" s="1"/>
  <c r="C204" i="118"/>
  <c r="X204" i="118" s="1"/>
  <c r="C203" i="127"/>
  <c r="X203" i="127" s="1"/>
  <c r="C203" i="126"/>
  <c r="X203" i="126" s="1"/>
  <c r="C203" i="125"/>
  <c r="X203" i="125" s="1"/>
  <c r="C203" i="120"/>
  <c r="X203" i="120" s="1"/>
  <c r="C203" i="119"/>
  <c r="Y203" i="119" s="1"/>
  <c r="C203" i="118"/>
  <c r="X203" i="118" s="1"/>
  <c r="C202" i="127"/>
  <c r="X202" i="127" s="1"/>
  <c r="C202" i="126"/>
  <c r="X202" i="126" s="1"/>
  <c r="C202" i="125"/>
  <c r="X202" i="125" s="1"/>
  <c r="C202" i="120"/>
  <c r="X202" i="120" s="1"/>
  <c r="C202" i="118"/>
  <c r="X202" i="118" s="1"/>
  <c r="C201" i="127"/>
  <c r="X201" i="127" s="1"/>
  <c r="C201" i="126"/>
  <c r="X201" i="126" s="1"/>
  <c r="C201" i="125"/>
  <c r="X201" i="125" s="1"/>
  <c r="C201" i="120"/>
  <c r="X201" i="120" s="1"/>
  <c r="C201" i="119"/>
  <c r="Y201" i="119" s="1"/>
  <c r="C201" i="118"/>
  <c r="X201" i="118" s="1"/>
  <c r="C199" i="127"/>
  <c r="X199" i="127" s="1"/>
  <c r="C199" i="126"/>
  <c r="X199" i="126" s="1"/>
  <c r="C199" i="125"/>
  <c r="X199" i="125" s="1"/>
  <c r="C199" i="120"/>
  <c r="X199" i="120" s="1"/>
  <c r="C199" i="119"/>
  <c r="Y199" i="119" s="1"/>
  <c r="C199" i="118"/>
  <c r="X199" i="118" s="1"/>
  <c r="C197" i="127"/>
  <c r="X197" i="127" s="1"/>
  <c r="C197" i="126"/>
  <c r="X197" i="126" s="1"/>
  <c r="C197" i="125"/>
  <c r="X197" i="125" s="1"/>
  <c r="C197" i="120"/>
  <c r="X197" i="120" s="1"/>
  <c r="C197" i="119"/>
  <c r="Y197" i="119" s="1"/>
  <c r="C197" i="118"/>
  <c r="X197" i="118" s="1"/>
  <c r="C196" i="127"/>
  <c r="X196" i="127" s="1"/>
  <c r="C196" i="126"/>
  <c r="X196" i="126" s="1"/>
  <c r="C196" i="125"/>
  <c r="X196" i="125" s="1"/>
  <c r="C196" i="120"/>
  <c r="X196" i="120" s="1"/>
  <c r="C196" i="118"/>
  <c r="X196" i="118" s="1"/>
  <c r="C195" i="127"/>
  <c r="X195" i="127" s="1"/>
  <c r="C195" i="126"/>
  <c r="X195" i="126" s="1"/>
  <c r="C195" i="125"/>
  <c r="X195" i="125" s="1"/>
  <c r="C195" i="120"/>
  <c r="X195" i="120" s="1"/>
  <c r="C195" i="119"/>
  <c r="Y195" i="119" s="1"/>
  <c r="C195" i="118"/>
  <c r="X195" i="118" s="1"/>
  <c r="C194" i="127"/>
  <c r="X194" i="127" s="1"/>
  <c r="C194" i="126"/>
  <c r="X194" i="126" s="1"/>
  <c r="C194" i="125"/>
  <c r="X194" i="125" s="1"/>
  <c r="C194" i="120"/>
  <c r="X194" i="120" s="1"/>
  <c r="C194" i="119"/>
  <c r="Y194" i="119" s="1"/>
  <c r="C194" i="118"/>
  <c r="X194" i="118" s="1"/>
  <c r="C193" i="127"/>
  <c r="X193" i="127" s="1"/>
  <c r="C193" i="126"/>
  <c r="X193" i="126" s="1"/>
  <c r="C193" i="125"/>
  <c r="X193" i="125" s="1"/>
  <c r="C193" i="120"/>
  <c r="X193" i="120" s="1"/>
  <c r="C193" i="119"/>
  <c r="Y193" i="119" s="1"/>
  <c r="C193" i="118"/>
  <c r="X193" i="118" s="1"/>
  <c r="C191" i="127"/>
  <c r="X191" i="127" s="1"/>
  <c r="C191" i="126"/>
  <c r="X191" i="126" s="1"/>
  <c r="C191" i="125"/>
  <c r="X191" i="125" s="1"/>
  <c r="C191" i="120"/>
  <c r="X191" i="120" s="1"/>
  <c r="C191" i="118"/>
  <c r="X191" i="118" s="1"/>
  <c r="C189" i="127"/>
  <c r="X189" i="127" s="1"/>
  <c r="C189" i="126"/>
  <c r="X189" i="126" s="1"/>
  <c r="C189" i="125"/>
  <c r="X189" i="125" s="1"/>
  <c r="C189" i="120"/>
  <c r="X189" i="120" s="1"/>
  <c r="C189" i="119"/>
  <c r="Y189" i="119" s="1"/>
  <c r="C189" i="118"/>
  <c r="X189" i="118" s="1"/>
  <c r="C188" i="127"/>
  <c r="X188" i="127" s="1"/>
  <c r="C188" i="126"/>
  <c r="X188" i="126" s="1"/>
  <c r="C188" i="125"/>
  <c r="X188" i="125" s="1"/>
  <c r="C188" i="120"/>
  <c r="X188" i="120" s="1"/>
  <c r="C188" i="118"/>
  <c r="X188" i="118" s="1"/>
  <c r="C187" i="127"/>
  <c r="X187" i="127" s="1"/>
  <c r="C187" i="126"/>
  <c r="X187" i="126" s="1"/>
  <c r="C187" i="125"/>
  <c r="X187" i="125" s="1"/>
  <c r="C187" i="120"/>
  <c r="X187" i="120" s="1"/>
  <c r="C187" i="119"/>
  <c r="Y187" i="119" s="1"/>
  <c r="C187" i="118"/>
  <c r="X187" i="118" s="1"/>
  <c r="C186" i="127"/>
  <c r="X186" i="127" s="1"/>
  <c r="C186" i="126"/>
  <c r="X186" i="126" s="1"/>
  <c r="C186" i="125"/>
  <c r="X186" i="125" s="1"/>
  <c r="C186" i="120"/>
  <c r="X186" i="120" s="1"/>
  <c r="C186" i="118"/>
  <c r="X186" i="118" s="1"/>
  <c r="C185" i="127"/>
  <c r="X185" i="127" s="1"/>
  <c r="C185" i="126"/>
  <c r="X185" i="126" s="1"/>
  <c r="C185" i="125"/>
  <c r="X185" i="125" s="1"/>
  <c r="C185" i="120"/>
  <c r="X185" i="120" s="1"/>
  <c r="C185" i="119"/>
  <c r="Y185" i="119" s="1"/>
  <c r="C185" i="118"/>
  <c r="X185" i="118" s="1"/>
  <c r="C183" i="127"/>
  <c r="X183" i="127" s="1"/>
  <c r="C183" i="126"/>
  <c r="X183" i="126" s="1"/>
  <c r="C183" i="125"/>
  <c r="X183" i="125" s="1"/>
  <c r="C183" i="120"/>
  <c r="X183" i="120" s="1"/>
  <c r="C183" i="119"/>
  <c r="Y183" i="119" s="1"/>
  <c r="C183" i="118"/>
  <c r="X183" i="118" s="1"/>
  <c r="C181" i="127"/>
  <c r="X181" i="127" s="1"/>
  <c r="C181" i="126"/>
  <c r="X181" i="126" s="1"/>
  <c r="C181" i="125"/>
  <c r="X181" i="125" s="1"/>
  <c r="C181" i="120"/>
  <c r="X181" i="120" s="1"/>
  <c r="C181" i="119"/>
  <c r="Y181" i="119" s="1"/>
  <c r="C181" i="118"/>
  <c r="X181" i="118" s="1"/>
  <c r="C180" i="127"/>
  <c r="X180" i="127" s="1"/>
  <c r="C180" i="126"/>
  <c r="X180" i="126" s="1"/>
  <c r="C180" i="125"/>
  <c r="X180" i="125" s="1"/>
  <c r="C180" i="120"/>
  <c r="X180" i="120" s="1"/>
  <c r="C180" i="119"/>
  <c r="Y180" i="119" s="1"/>
  <c r="C180" i="118"/>
  <c r="X180" i="118" s="1"/>
  <c r="C179" i="127"/>
  <c r="X179" i="127" s="1"/>
  <c r="C179" i="126"/>
  <c r="X179" i="126" s="1"/>
  <c r="C179" i="125"/>
  <c r="X179" i="125" s="1"/>
  <c r="C179" i="120"/>
  <c r="X179" i="120" s="1"/>
  <c r="C179" i="119"/>
  <c r="Y179" i="119" s="1"/>
  <c r="C179" i="118"/>
  <c r="X179" i="118" s="1"/>
  <c r="C178" i="127"/>
  <c r="X178" i="127" s="1"/>
  <c r="C178" i="126"/>
  <c r="X178" i="126" s="1"/>
  <c r="C178" i="125"/>
  <c r="X178" i="125" s="1"/>
  <c r="C178" i="120"/>
  <c r="X178" i="120" s="1"/>
  <c r="C178" i="119"/>
  <c r="Y178" i="119" s="1"/>
  <c r="C178" i="118"/>
  <c r="X178" i="118" s="1"/>
  <c r="C177" i="127"/>
  <c r="X177" i="127" s="1"/>
  <c r="C177" i="126"/>
  <c r="X177" i="126" s="1"/>
  <c r="C177" i="125"/>
  <c r="X177" i="125" s="1"/>
  <c r="C177" i="120"/>
  <c r="X177" i="120" s="1"/>
  <c r="C177" i="119"/>
  <c r="Y177" i="119" s="1"/>
  <c r="C177" i="118"/>
  <c r="X177" i="118" s="1"/>
  <c r="C175" i="127"/>
  <c r="X175" i="127" s="1"/>
  <c r="C175" i="126"/>
  <c r="X175" i="126" s="1"/>
  <c r="C175" i="125"/>
  <c r="X175" i="125" s="1"/>
  <c r="C175" i="120"/>
  <c r="X175" i="120" s="1"/>
  <c r="C175" i="119"/>
  <c r="Y175" i="119" s="1"/>
  <c r="C175" i="118"/>
  <c r="X175" i="118" s="1"/>
  <c r="C173" i="127"/>
  <c r="X173" i="127" s="1"/>
  <c r="C173" i="126"/>
  <c r="X173" i="126" s="1"/>
  <c r="C173" i="125"/>
  <c r="X173" i="125" s="1"/>
  <c r="C173" i="120"/>
  <c r="X173" i="120" s="1"/>
  <c r="C173" i="119"/>
  <c r="Y173" i="119" s="1"/>
  <c r="C173" i="118"/>
  <c r="X173" i="118" s="1"/>
  <c r="C172" i="127"/>
  <c r="X172" i="127" s="1"/>
  <c r="C172" i="126"/>
  <c r="X172" i="126" s="1"/>
  <c r="C172" i="125"/>
  <c r="X172" i="125" s="1"/>
  <c r="C172" i="120"/>
  <c r="X172" i="120" s="1"/>
  <c r="C172" i="118"/>
  <c r="X172" i="118" s="1"/>
  <c r="C171" i="127"/>
  <c r="X171" i="127" s="1"/>
  <c r="C171" i="126"/>
  <c r="X171" i="126" s="1"/>
  <c r="C171" i="125"/>
  <c r="X171" i="125" s="1"/>
  <c r="C171" i="120"/>
  <c r="X171" i="120" s="1"/>
  <c r="C171" i="119"/>
  <c r="Y171" i="119" s="1"/>
  <c r="C171" i="118"/>
  <c r="X171" i="118" s="1"/>
  <c r="C170" i="127"/>
  <c r="X170" i="127" s="1"/>
  <c r="C170" i="126"/>
  <c r="X170" i="126" s="1"/>
  <c r="C170" i="125"/>
  <c r="X170" i="125" s="1"/>
  <c r="C170" i="120"/>
  <c r="X170" i="120" s="1"/>
  <c r="C170" i="119"/>
  <c r="Y170" i="119" s="1"/>
  <c r="C170" i="118"/>
  <c r="X170" i="118" s="1"/>
  <c r="C169" i="127"/>
  <c r="X169" i="127" s="1"/>
  <c r="C169" i="126"/>
  <c r="X169" i="126" s="1"/>
  <c r="C169" i="125"/>
  <c r="X169" i="125" s="1"/>
  <c r="C169" i="120"/>
  <c r="X169" i="120" s="1"/>
  <c r="C169" i="119"/>
  <c r="Y169" i="119" s="1"/>
  <c r="C169" i="118"/>
  <c r="X169" i="118" s="1"/>
  <c r="C167" i="127"/>
  <c r="X167" i="127" s="1"/>
  <c r="C167" i="126"/>
  <c r="X167" i="126" s="1"/>
  <c r="C167" i="125"/>
  <c r="X167" i="125" s="1"/>
  <c r="C167" i="120"/>
  <c r="X167" i="120" s="1"/>
  <c r="C167" i="119"/>
  <c r="Y167" i="119" s="1"/>
  <c r="C167" i="118"/>
  <c r="X167" i="118" s="1"/>
  <c r="C165" i="127"/>
  <c r="X165" i="127" s="1"/>
  <c r="C165" i="126"/>
  <c r="X165" i="126" s="1"/>
  <c r="C165" i="125"/>
  <c r="X165" i="125" s="1"/>
  <c r="C165" i="120"/>
  <c r="X165" i="120" s="1"/>
  <c r="C165" i="119"/>
  <c r="Y165" i="119" s="1"/>
  <c r="C165" i="118"/>
  <c r="X165" i="118" s="1"/>
  <c r="C164" i="127"/>
  <c r="X164" i="127" s="1"/>
  <c r="C164" i="126"/>
  <c r="X164" i="126" s="1"/>
  <c r="C164" i="125"/>
  <c r="X164" i="125" s="1"/>
  <c r="C164" i="120"/>
  <c r="X164" i="120" s="1"/>
  <c r="C164" i="118"/>
  <c r="X164" i="118" s="1"/>
  <c r="C163" i="127"/>
  <c r="X163" i="127" s="1"/>
  <c r="C163" i="126"/>
  <c r="X163" i="126" s="1"/>
  <c r="C163" i="125"/>
  <c r="X163" i="125" s="1"/>
  <c r="C163" i="120"/>
  <c r="X163" i="120" s="1"/>
  <c r="C163" i="119"/>
  <c r="Y163" i="119" s="1"/>
  <c r="C163" i="118"/>
  <c r="X163" i="118" s="1"/>
  <c r="C162" i="127"/>
  <c r="X162" i="127" s="1"/>
  <c r="C162" i="126"/>
  <c r="X162" i="126" s="1"/>
  <c r="C162" i="125"/>
  <c r="X162" i="125" s="1"/>
  <c r="C162" i="120"/>
  <c r="X162" i="120" s="1"/>
  <c r="C162" i="118"/>
  <c r="X162" i="118" s="1"/>
  <c r="C161" i="127"/>
  <c r="X161" i="127" s="1"/>
  <c r="C161" i="126"/>
  <c r="X161" i="126" s="1"/>
  <c r="C161" i="125"/>
  <c r="X161" i="125" s="1"/>
  <c r="C161" i="120"/>
  <c r="X161" i="120" s="1"/>
  <c r="C161" i="119"/>
  <c r="Y161" i="119" s="1"/>
  <c r="C161" i="118"/>
  <c r="X161" i="118" s="1"/>
  <c r="C159" i="127"/>
  <c r="X159" i="127" s="1"/>
  <c r="C159" i="126"/>
  <c r="X159" i="126" s="1"/>
  <c r="C159" i="125"/>
  <c r="X159" i="125" s="1"/>
  <c r="C159" i="120"/>
  <c r="X159" i="120" s="1"/>
  <c r="C159" i="118"/>
  <c r="X159" i="118" s="1"/>
  <c r="C149" i="127"/>
  <c r="X149" i="127" s="1"/>
  <c r="C149" i="126"/>
  <c r="X149" i="126" s="1"/>
  <c r="C149" i="125"/>
  <c r="X149" i="125" s="1"/>
  <c r="C149" i="120"/>
  <c r="X149" i="120" s="1"/>
  <c r="C149" i="119"/>
  <c r="Y149" i="119" s="1"/>
  <c r="C148" i="127"/>
  <c r="X148" i="127" s="1"/>
  <c r="C148" i="126"/>
  <c r="X148" i="126" s="1"/>
  <c r="C148" i="125"/>
  <c r="X148" i="125" s="1"/>
  <c r="C148" i="120"/>
  <c r="X148" i="120" s="1"/>
  <c r="C148" i="119"/>
  <c r="Y148" i="119" s="1"/>
  <c r="C147" i="127"/>
  <c r="X147" i="127" s="1"/>
  <c r="C147" i="126"/>
  <c r="X147" i="126" s="1"/>
  <c r="C147" i="125"/>
  <c r="X147" i="125" s="1"/>
  <c r="C147" i="120"/>
  <c r="X147" i="120" s="1"/>
  <c r="C147" i="119"/>
  <c r="Y147" i="119" s="1"/>
  <c r="C94" i="124"/>
  <c r="X94" i="124" s="1"/>
  <c r="C93" i="124"/>
  <c r="X93" i="124" s="1"/>
  <c r="C90" i="124"/>
  <c r="X90" i="124" s="1"/>
  <c r="C88" i="124"/>
  <c r="X88" i="124" s="1"/>
  <c r="C87" i="124"/>
  <c r="X87" i="124" s="1"/>
  <c r="C86" i="124"/>
  <c r="X86" i="124" s="1"/>
  <c r="C85" i="124"/>
  <c r="X85" i="124" s="1"/>
  <c r="C84" i="124"/>
  <c r="X84" i="124" s="1"/>
  <c r="C81" i="124"/>
  <c r="X81" i="124" s="1"/>
  <c r="C80" i="124"/>
  <c r="X80" i="124" s="1"/>
  <c r="C79" i="124"/>
  <c r="X79" i="124" s="1"/>
  <c r="C78" i="124"/>
  <c r="X78" i="124" s="1"/>
  <c r="C77" i="124"/>
  <c r="X77" i="124" s="1"/>
  <c r="C71" i="124"/>
  <c r="X71" i="124" s="1"/>
  <c r="I53" i="96"/>
  <c r="C234" i="117"/>
  <c r="X234" i="117" s="1"/>
  <c r="C296" i="96"/>
  <c r="L281" i="96"/>
  <c r="D281" i="96"/>
  <c r="C296" i="97"/>
  <c r="D235" i="117"/>
  <c r="E297" i="97"/>
  <c r="D234" i="117"/>
  <c r="K281" i="97"/>
  <c r="J281" i="97"/>
  <c r="J281" i="98"/>
  <c r="E236" i="117"/>
  <c r="C298" i="98"/>
  <c r="L281" i="98"/>
  <c r="K281" i="98"/>
  <c r="E167" i="117"/>
  <c r="C298" i="99"/>
  <c r="F236" i="117"/>
  <c r="F232" i="117"/>
  <c r="E281" i="99"/>
  <c r="F205" i="117"/>
  <c r="I261" i="99"/>
  <c r="C296" i="100"/>
  <c r="L281" i="100"/>
  <c r="C280" i="100"/>
  <c r="G234" i="117"/>
  <c r="G233" i="117"/>
  <c r="J281" i="100"/>
  <c r="G206" i="117"/>
  <c r="K192" i="100"/>
  <c r="K190" i="100" s="1"/>
  <c r="K278" i="100" s="1"/>
  <c r="K176" i="100"/>
  <c r="K174" i="100" s="1"/>
  <c r="K276" i="100" s="1"/>
  <c r="C275" i="100"/>
  <c r="G275" i="118" s="1"/>
  <c r="H235" i="117"/>
  <c r="E297" i="101"/>
  <c r="H234" i="117"/>
  <c r="C296" i="101"/>
  <c r="O296" i="101" s="1"/>
  <c r="H296" i="117"/>
  <c r="K281" i="101"/>
  <c r="J168" i="101"/>
  <c r="J166" i="101" s="1"/>
  <c r="I236" i="117"/>
  <c r="C298" i="102"/>
  <c r="I235" i="117"/>
  <c r="I232" i="117"/>
  <c r="I222" i="117"/>
  <c r="K281" i="102"/>
  <c r="J281" i="102"/>
  <c r="C281" i="102"/>
  <c r="I206" i="117"/>
  <c r="K200" i="102"/>
  <c r="K198" i="102" s="1"/>
  <c r="K279" i="102" s="1"/>
  <c r="I279" i="126" s="1"/>
  <c r="I149" i="117"/>
  <c r="I261" i="102"/>
  <c r="I53" i="102"/>
  <c r="I255" i="102" s="1"/>
  <c r="J236" i="117"/>
  <c r="J233" i="117"/>
  <c r="J232" i="117"/>
  <c r="E281" i="103"/>
  <c r="D200" i="103"/>
  <c r="D198" i="103" s="1"/>
  <c r="D279" i="103" s="1"/>
  <c r="J279" i="119" s="1"/>
  <c r="I53" i="103"/>
  <c r="K234" i="117"/>
  <c r="C296" i="104"/>
  <c r="I261" i="104"/>
  <c r="L235" i="117"/>
  <c r="L234" i="117"/>
  <c r="J281" i="105"/>
  <c r="C281" i="105"/>
  <c r="L281" i="118" s="1"/>
  <c r="L206" i="117"/>
  <c r="C280" i="105"/>
  <c r="I261" i="105"/>
  <c r="M235" i="117"/>
  <c r="E297" i="106"/>
  <c r="L281" i="106"/>
  <c r="D281" i="106"/>
  <c r="M196" i="117"/>
  <c r="E184" i="106"/>
  <c r="C184" i="106"/>
  <c r="C182" i="106" s="1"/>
  <c r="C277" i="106" s="1"/>
  <c r="K176" i="106"/>
  <c r="K174" i="106" s="1"/>
  <c r="K276" i="106" s="1"/>
  <c r="M276" i="126" s="1"/>
  <c r="M170" i="117"/>
  <c r="I261" i="106"/>
  <c r="I64" i="106"/>
  <c r="I256" i="106" s="1"/>
  <c r="M256" i="124" s="1"/>
  <c r="N236" i="117"/>
  <c r="K281" i="107"/>
  <c r="L200" i="107"/>
  <c r="L198" i="107"/>
  <c r="L279" i="107"/>
  <c r="I53" i="107"/>
  <c r="O234" i="117"/>
  <c r="C296" i="108"/>
  <c r="O296" i="108" s="1"/>
  <c r="O233" i="117"/>
  <c r="J281" i="108"/>
  <c r="O206" i="117"/>
  <c r="E200" i="108"/>
  <c r="E198" i="108" s="1"/>
  <c r="E279" i="108" s="1"/>
  <c r="E184" i="108"/>
  <c r="E182" i="108" s="1"/>
  <c r="E277" i="108" s="1"/>
  <c r="K168" i="108"/>
  <c r="K166" i="108" s="1"/>
  <c r="K275" i="108" s="1"/>
  <c r="E160" i="108"/>
  <c r="E158" i="108" s="1"/>
  <c r="E274" i="108" s="1"/>
  <c r="O274" i="120" s="1"/>
  <c r="I261" i="108"/>
  <c r="P235" i="117"/>
  <c r="E297" i="109"/>
  <c r="P234" i="117"/>
  <c r="J200" i="109"/>
  <c r="I53" i="109"/>
  <c r="C280" i="110"/>
  <c r="O280" i="110" s="1"/>
  <c r="Q280" i="117" s="1"/>
  <c r="Q236" i="117"/>
  <c r="C298" i="110"/>
  <c r="Q235" i="117"/>
  <c r="Q222" i="117"/>
  <c r="K281" i="110"/>
  <c r="J281" i="110"/>
  <c r="C281" i="110"/>
  <c r="Q281" i="118" s="1"/>
  <c r="Q206" i="117"/>
  <c r="I261" i="110"/>
  <c r="I53" i="110"/>
  <c r="I255" i="110" s="1"/>
  <c r="R236" i="117"/>
  <c r="E297" i="111"/>
  <c r="O297" i="111" s="1"/>
  <c r="R232" i="117"/>
  <c r="R231" i="117" s="1"/>
  <c r="R222" i="117"/>
  <c r="K281" i="111"/>
  <c r="J281" i="111"/>
  <c r="C280" i="111"/>
  <c r="O280" i="111" s="1"/>
  <c r="R280" i="117" s="1"/>
  <c r="E192" i="111"/>
  <c r="E190" i="111" s="1"/>
  <c r="E278" i="111" s="1"/>
  <c r="I64" i="111"/>
  <c r="I256" i="111" s="1"/>
  <c r="I53" i="111"/>
  <c r="S234" i="117"/>
  <c r="C296" i="112"/>
  <c r="S233" i="117"/>
  <c r="L281" i="112"/>
  <c r="D281" i="112"/>
  <c r="L176" i="112"/>
  <c r="L174" i="112" s="1"/>
  <c r="L276" i="112" s="1"/>
  <c r="S276" i="127" s="1"/>
  <c r="K160" i="112"/>
  <c r="K158" i="112" s="1"/>
  <c r="K274" i="112" s="1"/>
  <c r="S274" i="126" s="1"/>
  <c r="I64" i="112"/>
  <c r="I256" i="112" s="1"/>
  <c r="I53" i="112"/>
  <c r="T235" i="117"/>
  <c r="E297" i="113"/>
  <c r="O297" i="113" s="1"/>
  <c r="T234" i="117"/>
  <c r="D281" i="113"/>
  <c r="T206" i="117"/>
  <c r="T180" i="117"/>
  <c r="C298" i="114"/>
  <c r="U235" i="117"/>
  <c r="U232" i="117"/>
  <c r="L281" i="114"/>
  <c r="K281" i="114"/>
  <c r="J281" i="114"/>
  <c r="C281" i="114"/>
  <c r="U206" i="117"/>
  <c r="U196" i="117"/>
  <c r="U188" i="117"/>
  <c r="U172" i="117"/>
  <c r="I64" i="114"/>
  <c r="I256" i="114" s="1"/>
  <c r="I53" i="114"/>
  <c r="I255" i="114" s="1"/>
  <c r="I82" i="113"/>
  <c r="I259" i="113" s="1"/>
  <c r="J192" i="113"/>
  <c r="J190" i="113"/>
  <c r="J278" i="113"/>
  <c r="I76" i="112"/>
  <c r="L160" i="109"/>
  <c r="L158" i="109" s="1"/>
  <c r="L274" i="109" s="1"/>
  <c r="I64" i="108"/>
  <c r="I256" i="108" s="1"/>
  <c r="E176" i="108"/>
  <c r="E174" i="108" s="1"/>
  <c r="E192" i="108"/>
  <c r="E190" i="108" s="1"/>
  <c r="E278" i="108" s="1"/>
  <c r="M159" i="117"/>
  <c r="I76" i="101"/>
  <c r="I64" i="100"/>
  <c r="I256" i="100"/>
  <c r="E184" i="100"/>
  <c r="E182" i="100" s="1"/>
  <c r="E277" i="100" s="1"/>
  <c r="D281" i="100"/>
  <c r="D194" i="117"/>
  <c r="I76" i="96"/>
  <c r="I258" i="96" s="1"/>
  <c r="C258" i="124" s="1"/>
  <c r="X258" i="124" s="1"/>
  <c r="L200" i="114"/>
  <c r="L168" i="113"/>
  <c r="L166" i="113" s="1"/>
  <c r="L275" i="113" s="1"/>
  <c r="T275" i="127" s="1"/>
  <c r="C281" i="113"/>
  <c r="T281" i="118" s="1"/>
  <c r="K281" i="112"/>
  <c r="L176" i="110"/>
  <c r="L174" i="110" s="1"/>
  <c r="L276" i="110" s="1"/>
  <c r="Q276" i="127" s="1"/>
  <c r="J176" i="109"/>
  <c r="J174" i="109" s="1"/>
  <c r="E168" i="108"/>
  <c r="E166" i="108" s="1"/>
  <c r="E275" i="108" s="1"/>
  <c r="O275" i="120" s="1"/>
  <c r="K176" i="108"/>
  <c r="K174" i="108" s="1"/>
  <c r="K276" i="108" s="1"/>
  <c r="K192" i="108"/>
  <c r="K190" i="108" s="1"/>
  <c r="K278" i="108" s="1"/>
  <c r="O278" i="126" s="1"/>
  <c r="D281" i="108"/>
  <c r="M164" i="117"/>
  <c r="K281" i="106"/>
  <c r="I82" i="101"/>
  <c r="I259" i="101" s="1"/>
  <c r="H259" i="124" s="1"/>
  <c r="C281" i="101"/>
  <c r="H281" i="118" s="1"/>
  <c r="K160" i="100"/>
  <c r="K158" i="100" s="1"/>
  <c r="K274" i="100" s="1"/>
  <c r="G274" i="126" s="1"/>
  <c r="E176" i="100"/>
  <c r="E174" i="100" s="1"/>
  <c r="C278" i="100"/>
  <c r="G278" i="118" s="1"/>
  <c r="L281" i="99"/>
  <c r="D206" i="117"/>
  <c r="I76" i="114"/>
  <c r="I258" i="114" s="1"/>
  <c r="U258" i="124" s="1"/>
  <c r="L184" i="114"/>
  <c r="D192" i="113"/>
  <c r="D190" i="113" s="1"/>
  <c r="D278" i="113" s="1"/>
  <c r="K281" i="113"/>
  <c r="D184" i="112"/>
  <c r="D182" i="112" s="1"/>
  <c r="D277" i="112" s="1"/>
  <c r="I76" i="109"/>
  <c r="I258" i="109" s="1"/>
  <c r="P258" i="124" s="1"/>
  <c r="K281" i="109"/>
  <c r="C281" i="109"/>
  <c r="P281" i="118" s="1"/>
  <c r="K160" i="108"/>
  <c r="K158" i="108" s="1"/>
  <c r="K274" i="108" s="1"/>
  <c r="O274" i="126" s="1"/>
  <c r="O175" i="117"/>
  <c r="K184" i="108"/>
  <c r="K182" i="108" s="1"/>
  <c r="K277" i="108" s="1"/>
  <c r="K200" i="108"/>
  <c r="K198" i="108" s="1"/>
  <c r="K279" i="108" s="1"/>
  <c r="O279" i="126" s="1"/>
  <c r="L281" i="108"/>
  <c r="I82" i="107"/>
  <c r="I259" i="107" s="1"/>
  <c r="N259" i="124" s="1"/>
  <c r="C281" i="106"/>
  <c r="M281" i="118" s="1"/>
  <c r="M222" i="117"/>
  <c r="D160" i="105"/>
  <c r="D158" i="105" s="1"/>
  <c r="D274" i="105" s="1"/>
  <c r="L274" i="119" s="1"/>
  <c r="J184" i="101"/>
  <c r="E168" i="100"/>
  <c r="E166" i="100" s="1"/>
  <c r="E275" i="100" s="1"/>
  <c r="K184" i="100"/>
  <c r="D281" i="99"/>
  <c r="J168" i="111"/>
  <c r="Q149" i="117"/>
  <c r="O165" i="117"/>
  <c r="J184" i="105"/>
  <c r="J182" i="105" s="1"/>
  <c r="J277" i="105" s="1"/>
  <c r="K196" i="117"/>
  <c r="I89" i="103"/>
  <c r="I260" i="103" s="1"/>
  <c r="J260" i="124" s="1"/>
  <c r="J200" i="101"/>
  <c r="K168" i="100"/>
  <c r="K166" i="100" s="1"/>
  <c r="K275" i="100" s="1"/>
  <c r="U178" i="117"/>
  <c r="E160" i="113"/>
  <c r="E158" i="113" s="1"/>
  <c r="E274" i="113" s="1"/>
  <c r="T274" i="120" s="1"/>
  <c r="E168" i="112"/>
  <c r="E166" i="112" s="1"/>
  <c r="E275" i="112" s="1"/>
  <c r="S275" i="120" s="1"/>
  <c r="S193" i="117"/>
  <c r="R175" i="117"/>
  <c r="K200" i="111"/>
  <c r="K198" i="111" s="1"/>
  <c r="K279" i="111" s="1"/>
  <c r="Q183" i="117"/>
  <c r="K200" i="109"/>
  <c r="K198" i="109" s="1"/>
  <c r="K279" i="109" s="1"/>
  <c r="P279" i="126" s="1"/>
  <c r="E160" i="106"/>
  <c r="E158" i="106" s="1"/>
  <c r="M167" i="117"/>
  <c r="M172" i="117"/>
  <c r="M178" i="117"/>
  <c r="K184" i="106"/>
  <c r="K182" i="106" s="1"/>
  <c r="K277" i="106" s="1"/>
  <c r="M191" i="117"/>
  <c r="M199" i="117"/>
  <c r="K206" i="117"/>
  <c r="C279" i="98"/>
  <c r="C165" i="117"/>
  <c r="X165" i="117" s="1"/>
  <c r="E176" i="112"/>
  <c r="E174" i="112" s="1"/>
  <c r="E276" i="112" s="1"/>
  <c r="S276" i="120" s="1"/>
  <c r="K200" i="112"/>
  <c r="K198" i="112" s="1"/>
  <c r="K279" i="112" s="1"/>
  <c r="R180" i="117"/>
  <c r="L281" i="111"/>
  <c r="K192" i="110"/>
  <c r="K190" i="110" s="1"/>
  <c r="K278" i="110" s="1"/>
  <c r="Q278" i="126" s="1"/>
  <c r="D281" i="110"/>
  <c r="J168" i="107"/>
  <c r="J166" i="107" s="1"/>
  <c r="K160" i="106"/>
  <c r="K158" i="106" s="1"/>
  <c r="K274" i="106" s="1"/>
  <c r="M274" i="126" s="1"/>
  <c r="E168" i="106"/>
  <c r="E166" i="106" s="1"/>
  <c r="M175" i="117"/>
  <c r="M180" i="117"/>
  <c r="M186" i="117"/>
  <c r="E192" i="106"/>
  <c r="E190" i="106" s="1"/>
  <c r="E278" i="106" s="1"/>
  <c r="M204" i="117"/>
  <c r="J281" i="106"/>
  <c r="J281" i="104"/>
  <c r="K281" i="103"/>
  <c r="D281" i="98"/>
  <c r="K160" i="114"/>
  <c r="K158" i="114" s="1"/>
  <c r="K274" i="114" s="1"/>
  <c r="E184" i="114"/>
  <c r="E182" i="114" s="1"/>
  <c r="E277" i="114" s="1"/>
  <c r="E200" i="114"/>
  <c r="E198" i="114" s="1"/>
  <c r="E279" i="114" s="1"/>
  <c r="D281" i="114"/>
  <c r="T175" i="117"/>
  <c r="C280" i="113"/>
  <c r="O280" i="113" s="1"/>
  <c r="T280" i="117" s="1"/>
  <c r="R159" i="117"/>
  <c r="K184" i="111"/>
  <c r="K182" i="111" s="1"/>
  <c r="D281" i="111"/>
  <c r="Q164" i="117"/>
  <c r="K200" i="110"/>
  <c r="K198" i="110" s="1"/>
  <c r="K279" i="110" s="1"/>
  <c r="J281" i="109"/>
  <c r="O196" i="117"/>
  <c r="J174" i="107"/>
  <c r="J276" i="107" s="1"/>
  <c r="N276" i="125" s="1"/>
  <c r="M162" i="117"/>
  <c r="K168" i="106"/>
  <c r="K166" i="106" s="1"/>
  <c r="K275" i="106" s="1"/>
  <c r="M275" i="126" s="1"/>
  <c r="E176" i="106"/>
  <c r="E174" i="106" s="1"/>
  <c r="E276" i="106" s="1"/>
  <c r="M183" i="117"/>
  <c r="M188" i="117"/>
  <c r="K192" i="106"/>
  <c r="K190" i="106" s="1"/>
  <c r="K278" i="106" s="1"/>
  <c r="E200" i="106"/>
  <c r="E198" i="106" s="1"/>
  <c r="E279" i="106" s="1"/>
  <c r="M279" i="120" s="1"/>
  <c r="L281" i="105"/>
  <c r="E160" i="104"/>
  <c r="E158" i="104" s="1"/>
  <c r="E274" i="104" s="1"/>
  <c r="K274" i="120" s="1"/>
  <c r="J168" i="103"/>
  <c r="J166" i="103" s="1"/>
  <c r="E192" i="102"/>
  <c r="E190" i="102" s="1"/>
  <c r="E278" i="102" s="1"/>
  <c r="L160" i="97"/>
  <c r="D222" i="117"/>
  <c r="M149" i="117"/>
  <c r="I64" i="99"/>
  <c r="I256" i="99" s="1"/>
  <c r="I261" i="97"/>
  <c r="I261" i="114"/>
  <c r="I261" i="100"/>
  <c r="G261" i="124" s="1"/>
  <c r="E206" i="117"/>
  <c r="C179" i="117"/>
  <c r="X179" i="117" s="1"/>
  <c r="L281" i="103"/>
  <c r="K168" i="102"/>
  <c r="K166" i="102" s="1"/>
  <c r="L281" i="102"/>
  <c r="K184" i="101"/>
  <c r="K182" i="101"/>
  <c r="K277" i="101" s="1"/>
  <c r="E186" i="117"/>
  <c r="C278" i="96"/>
  <c r="C278" i="118" s="1"/>
  <c r="X278" i="118" s="1"/>
  <c r="C280" i="96"/>
  <c r="O280" i="96" s="1"/>
  <c r="C280" i="117" s="1"/>
  <c r="X280" i="117" s="1"/>
  <c r="E176" i="98"/>
  <c r="E174" i="98" s="1"/>
  <c r="E276" i="98" s="1"/>
  <c r="E276" i="120" s="1"/>
  <c r="J202" i="117"/>
  <c r="E176" i="102"/>
  <c r="E174" i="102" s="1"/>
  <c r="E276" i="102" s="1"/>
  <c r="I276" i="120" s="1"/>
  <c r="K192" i="98"/>
  <c r="K190" i="98" s="1"/>
  <c r="C206" i="117"/>
  <c r="X206" i="117" s="1"/>
  <c r="I64" i="103"/>
  <c r="I256" i="103" s="1"/>
  <c r="I261" i="98"/>
  <c r="I64" i="96"/>
  <c r="I261" i="112"/>
  <c r="I64" i="98"/>
  <c r="I256" i="98" s="1"/>
  <c r="S148" i="117"/>
  <c r="T149" i="117"/>
  <c r="H148" i="117"/>
  <c r="D149" i="117"/>
  <c r="P222" i="117"/>
  <c r="L222" i="117"/>
  <c r="I82" i="100"/>
  <c r="I259" i="100" s="1"/>
  <c r="G259" i="124" s="1"/>
  <c r="G83" i="124"/>
  <c r="E281" i="100"/>
  <c r="G207" i="120"/>
  <c r="I82" i="106"/>
  <c r="M83" i="124"/>
  <c r="M87" i="124"/>
  <c r="D160" i="106"/>
  <c r="D158" i="106" s="1"/>
  <c r="M161" i="119"/>
  <c r="M165" i="117"/>
  <c r="M165" i="119"/>
  <c r="D168" i="106"/>
  <c r="D166" i="106" s="1"/>
  <c r="D275" i="106" s="1"/>
  <c r="M275" i="119" s="1"/>
  <c r="M169" i="119"/>
  <c r="M173" i="117"/>
  <c r="M173" i="119"/>
  <c r="D176" i="106"/>
  <c r="D174" i="106" s="1"/>
  <c r="D276" i="106" s="1"/>
  <c r="M276" i="119" s="1"/>
  <c r="M177" i="119"/>
  <c r="L184" i="106"/>
  <c r="L182" i="106" s="1"/>
  <c r="L277" i="106" s="1"/>
  <c r="M185" i="127"/>
  <c r="M187" i="117"/>
  <c r="M187" i="119"/>
  <c r="D192" i="106"/>
  <c r="M193" i="119"/>
  <c r="L200" i="106"/>
  <c r="L198" i="106" s="1"/>
  <c r="L279" i="106" s="1"/>
  <c r="M201" i="127"/>
  <c r="M203" i="117"/>
  <c r="M203" i="119"/>
  <c r="I82" i="108"/>
  <c r="O83" i="124"/>
  <c r="E281" i="108"/>
  <c r="O207" i="120"/>
  <c r="I82" i="111"/>
  <c r="I259" i="111" s="1"/>
  <c r="R83" i="124"/>
  <c r="U164" i="117"/>
  <c r="U202" i="117"/>
  <c r="U222" i="117"/>
  <c r="K168" i="113"/>
  <c r="K166" i="113" s="1"/>
  <c r="K275" i="113" s="1"/>
  <c r="T275" i="126" s="1"/>
  <c r="E184" i="113"/>
  <c r="E182" i="113" s="1"/>
  <c r="E277" i="113" s="1"/>
  <c r="T277" i="120" s="1"/>
  <c r="T196" i="117"/>
  <c r="T222" i="117"/>
  <c r="S163" i="117"/>
  <c r="K168" i="112"/>
  <c r="K166" i="112" s="1"/>
  <c r="K275" i="112" s="1"/>
  <c r="S275" i="126" s="1"/>
  <c r="S177" i="117"/>
  <c r="K184" i="112"/>
  <c r="K182" i="112" s="1"/>
  <c r="K277" i="112" s="1"/>
  <c r="K192" i="112"/>
  <c r="K190" i="112" s="1"/>
  <c r="S206" i="117"/>
  <c r="J184" i="111"/>
  <c r="J182" i="111" s="1"/>
  <c r="J277" i="111" s="1"/>
  <c r="E168" i="110"/>
  <c r="E166" i="110" s="1"/>
  <c r="K176" i="110"/>
  <c r="K174" i="110" s="1"/>
  <c r="K276" i="110" s="1"/>
  <c r="K184" i="110"/>
  <c r="K182" i="110" s="1"/>
  <c r="K277" i="110" s="1"/>
  <c r="Q196" i="117"/>
  <c r="Q204" i="117"/>
  <c r="P162" i="117"/>
  <c r="P180" i="117"/>
  <c r="O161" i="117"/>
  <c r="O195" i="117"/>
  <c r="I64" i="107"/>
  <c r="I256" i="107" s="1"/>
  <c r="N189" i="117"/>
  <c r="L281" i="107"/>
  <c r="L149" i="117"/>
  <c r="L164" i="117"/>
  <c r="D192" i="105"/>
  <c r="D190" i="105" s="1"/>
  <c r="D278" i="105" s="1"/>
  <c r="K175" i="117"/>
  <c r="K200" i="104"/>
  <c r="K198" i="104" s="1"/>
  <c r="K279" i="104" s="1"/>
  <c r="L281" i="104"/>
  <c r="D281" i="103"/>
  <c r="I64" i="102"/>
  <c r="I256" i="102" s="1"/>
  <c r="I256" i="124" s="1"/>
  <c r="E160" i="102"/>
  <c r="E158" i="102" s="1"/>
  <c r="E274" i="102" s="1"/>
  <c r="I172" i="117"/>
  <c r="E184" i="102"/>
  <c r="E182" i="102" s="1"/>
  <c r="E277" i="102" s="1"/>
  <c r="I194" i="117"/>
  <c r="I202" i="117"/>
  <c r="D281" i="102"/>
  <c r="I261" i="101"/>
  <c r="H149" i="117"/>
  <c r="D176" i="99"/>
  <c r="D174" i="99" s="1"/>
  <c r="D276" i="99" s="1"/>
  <c r="F276" i="119" s="1"/>
  <c r="K281" i="99"/>
  <c r="C274" i="98"/>
  <c r="K168" i="98"/>
  <c r="K166" i="98" s="1"/>
  <c r="K275" i="98" s="1"/>
  <c r="E275" i="126" s="1"/>
  <c r="E178" i="117"/>
  <c r="E184" i="98"/>
  <c r="E194" i="117"/>
  <c r="E200" i="98"/>
  <c r="E198" i="98" s="1"/>
  <c r="E279" i="98" s="1"/>
  <c r="J168" i="97"/>
  <c r="E281" i="97"/>
  <c r="K168" i="96"/>
  <c r="K166" i="96" s="1"/>
  <c r="K275" i="96" s="1"/>
  <c r="C275" i="126" s="1"/>
  <c r="X275" i="126" s="1"/>
  <c r="E176" i="96"/>
  <c r="E174" i="96" s="1"/>
  <c r="E276" i="96" s="1"/>
  <c r="C276" i="120" s="1"/>
  <c r="X276" i="120" s="1"/>
  <c r="E192" i="96"/>
  <c r="E190" i="96" s="1"/>
  <c r="E278" i="96" s="1"/>
  <c r="J281" i="96"/>
  <c r="C159" i="117"/>
  <c r="X159" i="117" s="1"/>
  <c r="C159" i="119"/>
  <c r="Y159" i="119" s="1"/>
  <c r="C162" i="117"/>
  <c r="X162" i="117" s="1"/>
  <c r="C162" i="119"/>
  <c r="Y162" i="119" s="1"/>
  <c r="C164" i="117"/>
  <c r="X164" i="117" s="1"/>
  <c r="C164" i="119"/>
  <c r="Y164" i="119" s="1"/>
  <c r="C172" i="117"/>
  <c r="X172" i="117" s="1"/>
  <c r="C172" i="119"/>
  <c r="Y172" i="119" s="1"/>
  <c r="C186" i="117"/>
  <c r="X186" i="117" s="1"/>
  <c r="C186" i="119"/>
  <c r="Y186" i="119" s="1"/>
  <c r="C188" i="117"/>
  <c r="X188" i="117" s="1"/>
  <c r="C188" i="119"/>
  <c r="Y188" i="119" s="1"/>
  <c r="C191" i="117"/>
  <c r="X191" i="117" s="1"/>
  <c r="C191" i="119"/>
  <c r="Y191" i="119" s="1"/>
  <c r="C196" i="117"/>
  <c r="X196" i="117" s="1"/>
  <c r="C196" i="119"/>
  <c r="Y196" i="119" s="1"/>
  <c r="C202" i="117"/>
  <c r="X202" i="117" s="1"/>
  <c r="C202" i="119"/>
  <c r="Y202" i="119" s="1"/>
  <c r="C204" i="117"/>
  <c r="X204" i="117" s="1"/>
  <c r="C204" i="119"/>
  <c r="Y204" i="119" s="1"/>
  <c r="C281" i="96"/>
  <c r="C207" i="118"/>
  <c r="X207" i="118" s="1"/>
  <c r="K281" i="96"/>
  <c r="C207" i="126"/>
  <c r="X207" i="126" s="1"/>
  <c r="C215" i="125"/>
  <c r="X215" i="125" s="1"/>
  <c r="C222" i="117"/>
  <c r="X222" i="117" s="1"/>
  <c r="C222" i="120"/>
  <c r="X222" i="120" s="1"/>
  <c r="I76" i="102"/>
  <c r="I258" i="102" s="1"/>
  <c r="I77" i="124"/>
  <c r="I79" i="124"/>
  <c r="I80" i="124"/>
  <c r="I81" i="124"/>
  <c r="I82" i="102"/>
  <c r="I259" i="102" s="1"/>
  <c r="I83" i="124"/>
  <c r="I84" i="124"/>
  <c r="I87" i="124"/>
  <c r="I88" i="124"/>
  <c r="I90" i="124"/>
  <c r="I148" i="117"/>
  <c r="I148" i="119"/>
  <c r="D160" i="102"/>
  <c r="D158" i="102" s="1"/>
  <c r="D274" i="102" s="1"/>
  <c r="I274" i="119" s="1"/>
  <c r="I161" i="119"/>
  <c r="L160" i="102"/>
  <c r="L158" i="102" s="1"/>
  <c r="L274" i="102" s="1"/>
  <c r="I161" i="127"/>
  <c r="I165" i="117"/>
  <c r="I165" i="119"/>
  <c r="L168" i="102"/>
  <c r="L166" i="102" s="1"/>
  <c r="L275" i="102" s="1"/>
  <c r="I169" i="127"/>
  <c r="I173" i="117"/>
  <c r="I173" i="119"/>
  <c r="L176" i="102"/>
  <c r="L174" i="102" s="1"/>
  <c r="L276" i="102" s="1"/>
  <c r="I177" i="127"/>
  <c r="I179" i="117"/>
  <c r="I179" i="119"/>
  <c r="I181" i="117"/>
  <c r="I181" i="119"/>
  <c r="L184" i="102"/>
  <c r="L182" i="102" s="1"/>
  <c r="L277" i="102" s="1"/>
  <c r="I185" i="127"/>
  <c r="J184" i="102"/>
  <c r="J182" i="102" s="1"/>
  <c r="J277" i="102" s="1"/>
  <c r="I186" i="125"/>
  <c r="I189" i="117"/>
  <c r="I189" i="119"/>
  <c r="I184" i="119" s="1"/>
  <c r="I182" i="119" s="1"/>
  <c r="L192" i="102"/>
  <c r="L190" i="102" s="1"/>
  <c r="L278" i="102" s="1"/>
  <c r="I193" i="127"/>
  <c r="I197" i="117"/>
  <c r="I197" i="119"/>
  <c r="L200" i="102"/>
  <c r="L198" i="102" s="1"/>
  <c r="L279" i="102" s="1"/>
  <c r="I201" i="127"/>
  <c r="I205" i="117"/>
  <c r="I205" i="119"/>
  <c r="E281" i="102"/>
  <c r="I207" i="120"/>
  <c r="I215" i="119"/>
  <c r="I215" i="127"/>
  <c r="I76" i="103"/>
  <c r="I258" i="103" s="1"/>
  <c r="J258" i="124" s="1"/>
  <c r="J77" i="124"/>
  <c r="I82" i="103"/>
  <c r="I259" i="103" s="1"/>
  <c r="J83" i="124"/>
  <c r="I76" i="104"/>
  <c r="I258" i="104" s="1"/>
  <c r="K77" i="124"/>
  <c r="K148" i="117"/>
  <c r="K148" i="119"/>
  <c r="K215" i="117"/>
  <c r="K215" i="119"/>
  <c r="I64" i="105"/>
  <c r="I256" i="105" s="1"/>
  <c r="L71" i="124"/>
  <c r="L64" i="124" s="1"/>
  <c r="K160" i="105"/>
  <c r="K158" i="105" s="1"/>
  <c r="K274" i="105" s="1"/>
  <c r="L274" i="126" s="1"/>
  <c r="L161" i="126"/>
  <c r="L165" i="117"/>
  <c r="L165" i="118"/>
  <c r="K168" i="105"/>
  <c r="K166" i="105" s="1"/>
  <c r="L169" i="126"/>
  <c r="L170" i="117"/>
  <c r="L170" i="120"/>
  <c r="L172" i="117"/>
  <c r="L172" i="120"/>
  <c r="L177" i="117"/>
  <c r="L177" i="118"/>
  <c r="K176" i="105"/>
  <c r="K174" i="105" s="1"/>
  <c r="K276" i="105" s="1"/>
  <c r="L276" i="126" s="1"/>
  <c r="L177" i="126"/>
  <c r="K184" i="105"/>
  <c r="L185" i="126"/>
  <c r="E184" i="105"/>
  <c r="E182" i="105" s="1"/>
  <c r="E277" i="105" s="1"/>
  <c r="L186" i="120"/>
  <c r="L188" i="117"/>
  <c r="L188" i="120"/>
  <c r="L193" i="117"/>
  <c r="L193" i="118"/>
  <c r="K192" i="105"/>
  <c r="K190" i="105" s="1"/>
  <c r="K278" i="105" s="1"/>
  <c r="L278" i="126" s="1"/>
  <c r="L193" i="126"/>
  <c r="L194" i="117"/>
  <c r="L194" i="120"/>
  <c r="L196" i="117"/>
  <c r="L196" i="120"/>
  <c r="L197" i="117"/>
  <c r="L197" i="118"/>
  <c r="K200" i="105"/>
  <c r="L201" i="126"/>
  <c r="E200" i="105"/>
  <c r="E198" i="105" s="1"/>
  <c r="E279" i="105" s="1"/>
  <c r="L279" i="120" s="1"/>
  <c r="L202" i="120"/>
  <c r="L203" i="117"/>
  <c r="L203" i="118"/>
  <c r="L204" i="117"/>
  <c r="L204" i="120"/>
  <c r="L215" i="126"/>
  <c r="L222" i="125"/>
  <c r="I76" i="107"/>
  <c r="I258" i="107" s="1"/>
  <c r="N258" i="124" s="1"/>
  <c r="N77" i="124"/>
  <c r="I76" i="110"/>
  <c r="I258" i="110" s="1"/>
  <c r="Q77" i="124"/>
  <c r="Q78" i="124"/>
  <c r="Q79" i="124"/>
  <c r="Q84" i="124"/>
  <c r="Q85" i="124"/>
  <c r="Q86" i="124"/>
  <c r="Q87" i="124"/>
  <c r="I89" i="110"/>
  <c r="I260" i="110" s="1"/>
  <c r="Q260" i="124" s="1"/>
  <c r="Q90" i="124"/>
  <c r="Q148" i="117"/>
  <c r="Q148" i="119"/>
  <c r="Q161" i="117"/>
  <c r="Q161" i="119"/>
  <c r="L160" i="110"/>
  <c r="L158" i="110" s="1"/>
  <c r="L274" i="110" s="1"/>
  <c r="Q161" i="127"/>
  <c r="J160" i="110"/>
  <c r="J158" i="110" s="1"/>
  <c r="J274" i="110" s="1"/>
  <c r="Q162" i="125"/>
  <c r="Q163" i="117"/>
  <c r="Q163" i="119"/>
  <c r="Q165" i="117"/>
  <c r="Q165" i="119"/>
  <c r="Q169" i="117"/>
  <c r="Q169" i="119"/>
  <c r="L168" i="110"/>
  <c r="L166" i="110" s="1"/>
  <c r="Q169" i="127"/>
  <c r="J168" i="110"/>
  <c r="J166" i="110" s="1"/>
  <c r="Q170" i="125"/>
  <c r="Q173" i="117"/>
  <c r="Q173" i="119"/>
  <c r="D176" i="110"/>
  <c r="D174" i="110" s="1"/>
  <c r="D276" i="110" s="1"/>
  <c r="Q276" i="119" s="1"/>
  <c r="Q177" i="119"/>
  <c r="Q181" i="117"/>
  <c r="Q181" i="119"/>
  <c r="Q185" i="117"/>
  <c r="Q185" i="119"/>
  <c r="L184" i="110"/>
  <c r="L182" i="110" s="1"/>
  <c r="L277" i="110" s="1"/>
  <c r="Q277" i="127" s="1"/>
  <c r="Q185" i="127"/>
  <c r="Q187" i="117"/>
  <c r="Q187" i="119"/>
  <c r="Q189" i="117"/>
  <c r="Q189" i="119"/>
  <c r="Q193" i="117"/>
  <c r="Q193" i="119"/>
  <c r="L192" i="110"/>
  <c r="L190" i="110" s="1"/>
  <c r="L278" i="110" s="1"/>
  <c r="Q193" i="127"/>
  <c r="J192" i="110"/>
  <c r="J190" i="110" s="1"/>
  <c r="J278" i="110" s="1"/>
  <c r="Q194" i="125"/>
  <c r="D200" i="110"/>
  <c r="D198" i="110" s="1"/>
  <c r="D279" i="110" s="1"/>
  <c r="Q201" i="119"/>
  <c r="L200" i="110"/>
  <c r="L198" i="110" s="1"/>
  <c r="L279" i="110" s="1"/>
  <c r="Q201" i="127"/>
  <c r="Q205" i="117"/>
  <c r="Q205" i="119"/>
  <c r="Q200" i="119" s="1"/>
  <c r="Q198" i="119" s="1"/>
  <c r="E281" i="110"/>
  <c r="Q207" i="120"/>
  <c r="Q215" i="119"/>
  <c r="Q215" i="127"/>
  <c r="Q222" i="126"/>
  <c r="I261" i="111"/>
  <c r="R94" i="124"/>
  <c r="R149" i="117"/>
  <c r="R149" i="119"/>
  <c r="E160" i="111"/>
  <c r="E158" i="111" s="1"/>
  <c r="E274" i="111" s="1"/>
  <c r="R274" i="120" s="1"/>
  <c r="R161" i="120"/>
  <c r="C160" i="111"/>
  <c r="C158" i="111" s="1"/>
  <c r="C274" i="111" s="1"/>
  <c r="R274" i="118" s="1"/>
  <c r="R162" i="118"/>
  <c r="K160" i="111"/>
  <c r="R162" i="126"/>
  <c r="R160" i="126" s="1"/>
  <c r="R164" i="117"/>
  <c r="R164" i="118"/>
  <c r="R167" i="117"/>
  <c r="R167" i="118"/>
  <c r="E168" i="111"/>
  <c r="E166" i="111" s="1"/>
  <c r="E275" i="111" s="1"/>
  <c r="R275" i="120" s="1"/>
  <c r="R169" i="120"/>
  <c r="K168" i="111"/>
  <c r="K166" i="111" s="1"/>
  <c r="K275" i="111" s="1"/>
  <c r="R275" i="126" s="1"/>
  <c r="R170" i="126"/>
  <c r="R172" i="117"/>
  <c r="R172" i="118"/>
  <c r="E176" i="111"/>
  <c r="E174" i="111" s="1"/>
  <c r="E276" i="111" s="1"/>
  <c r="R276" i="120" s="1"/>
  <c r="R177" i="120"/>
  <c r="K176" i="111"/>
  <c r="K174" i="111" s="1"/>
  <c r="K276" i="111" s="1"/>
  <c r="R276" i="126" s="1"/>
  <c r="R178" i="126"/>
  <c r="R183" i="117"/>
  <c r="R183" i="118"/>
  <c r="E184" i="111"/>
  <c r="E182" i="111" s="1"/>
  <c r="E277" i="111" s="1"/>
  <c r="R185" i="120"/>
  <c r="R188" i="117"/>
  <c r="R188" i="118"/>
  <c r="R191" i="117"/>
  <c r="R191" i="118"/>
  <c r="C192" i="111"/>
  <c r="C190" i="111" s="1"/>
  <c r="C278" i="111" s="1"/>
  <c r="R278" i="118" s="1"/>
  <c r="R194" i="118"/>
  <c r="K192" i="111"/>
  <c r="K190" i="111" s="1"/>
  <c r="K278" i="111" s="1"/>
  <c r="R194" i="126"/>
  <c r="R196" i="117"/>
  <c r="R196" i="118"/>
  <c r="R199" i="117"/>
  <c r="R199" i="118"/>
  <c r="R202" i="117"/>
  <c r="R202" i="118"/>
  <c r="R203" i="117"/>
  <c r="R203" i="120"/>
  <c r="R204" i="117"/>
  <c r="R204" i="118"/>
  <c r="R206" i="117"/>
  <c r="R206" i="118"/>
  <c r="R222" i="127"/>
  <c r="S159" i="117"/>
  <c r="S159" i="119"/>
  <c r="S172" i="117"/>
  <c r="S172" i="119"/>
  <c r="S180" i="117"/>
  <c r="S180" i="119"/>
  <c r="S188" i="117"/>
  <c r="S188" i="119"/>
  <c r="S191" i="117"/>
  <c r="S191" i="119"/>
  <c r="L192" i="112"/>
  <c r="S194" i="127"/>
  <c r="J200" i="112"/>
  <c r="J198" i="112" s="1"/>
  <c r="J279" i="112" s="1"/>
  <c r="S201" i="125"/>
  <c r="S204" i="117"/>
  <c r="S204" i="119"/>
  <c r="C281" i="112"/>
  <c r="S207" i="118"/>
  <c r="S215" i="125"/>
  <c r="S222" i="117"/>
  <c r="S222" i="120"/>
  <c r="I76" i="100"/>
  <c r="I258" i="100" s="1"/>
  <c r="G77" i="124"/>
  <c r="M78" i="124"/>
  <c r="M81" i="124"/>
  <c r="M85" i="124"/>
  <c r="M86" i="124"/>
  <c r="M88" i="124"/>
  <c r="L160" i="106"/>
  <c r="L158" i="106" s="1"/>
  <c r="L274" i="106" s="1"/>
  <c r="M161" i="127"/>
  <c r="L168" i="106"/>
  <c r="M169" i="127"/>
  <c r="M171" i="117"/>
  <c r="M171" i="119"/>
  <c r="L176" i="106"/>
  <c r="M177" i="127"/>
  <c r="M197" i="117"/>
  <c r="M197" i="119"/>
  <c r="M201" i="117"/>
  <c r="M201" i="119"/>
  <c r="U149" i="117"/>
  <c r="E168" i="114"/>
  <c r="E166" i="114" s="1"/>
  <c r="U180" i="117"/>
  <c r="U194" i="117"/>
  <c r="U204" i="117"/>
  <c r="I261" i="113"/>
  <c r="K192" i="113"/>
  <c r="K190" i="113" s="1"/>
  <c r="K278" i="113" s="1"/>
  <c r="T204" i="117"/>
  <c r="J281" i="113"/>
  <c r="E160" i="112"/>
  <c r="E158" i="112" s="1"/>
  <c r="S171" i="117"/>
  <c r="K176" i="112"/>
  <c r="K174" i="112" s="1"/>
  <c r="K276" i="112" s="1"/>
  <c r="S276" i="126" s="1"/>
  <c r="E192" i="112"/>
  <c r="E190" i="112" s="1"/>
  <c r="E278" i="112" s="1"/>
  <c r="J160" i="111"/>
  <c r="J176" i="111"/>
  <c r="J174" i="111" s="1"/>
  <c r="J276" i="111" s="1"/>
  <c r="R276" i="125" s="1"/>
  <c r="K168" i="110"/>
  <c r="K166" i="110" s="1"/>
  <c r="K275" i="110" s="1"/>
  <c r="Q275" i="126" s="1"/>
  <c r="E184" i="110"/>
  <c r="E182" i="110" s="1"/>
  <c r="E277" i="110" s="1"/>
  <c r="Q197" i="117"/>
  <c r="P148" i="117"/>
  <c r="P170" i="117"/>
  <c r="P188" i="117"/>
  <c r="P204" i="117"/>
  <c r="O147" i="117"/>
  <c r="O179" i="117"/>
  <c r="O187" i="117"/>
  <c r="O215" i="117"/>
  <c r="L176" i="105"/>
  <c r="L174" i="105" s="1"/>
  <c r="L276" i="105" s="1"/>
  <c r="K281" i="105"/>
  <c r="E176" i="104"/>
  <c r="E174" i="104" s="1"/>
  <c r="E276" i="104" s="1"/>
  <c r="K276" i="120" s="1"/>
  <c r="K192" i="103"/>
  <c r="K190" i="103" s="1"/>
  <c r="K278" i="103" s="1"/>
  <c r="K160" i="102"/>
  <c r="K158" i="102" s="1"/>
  <c r="K274" i="102" s="1"/>
  <c r="I274" i="126" s="1"/>
  <c r="I175" i="117"/>
  <c r="I186" i="117"/>
  <c r="I196" i="117"/>
  <c r="I204" i="117"/>
  <c r="H170" i="117"/>
  <c r="H222" i="117"/>
  <c r="E149" i="117"/>
  <c r="K160" i="98"/>
  <c r="K158" i="98" s="1"/>
  <c r="K274" i="98" s="1"/>
  <c r="E274" i="126" s="1"/>
  <c r="E168" i="98"/>
  <c r="E166" i="98" s="1"/>
  <c r="E180" i="117"/>
  <c r="E196" i="117"/>
  <c r="E202" i="117"/>
  <c r="E222" i="117"/>
  <c r="I76" i="97"/>
  <c r="I258" i="97" s="1"/>
  <c r="L184" i="97"/>
  <c r="L182" i="97" s="1"/>
  <c r="L277" i="97" s="1"/>
  <c r="D277" i="127" s="1"/>
  <c r="I261" i="96"/>
  <c r="E160" i="96"/>
  <c r="E158" i="96" s="1"/>
  <c r="E274" i="96" s="1"/>
  <c r="C274" i="120" s="1"/>
  <c r="X274" i="120" s="1"/>
  <c r="E168" i="96"/>
  <c r="E166" i="96" s="1"/>
  <c r="E275" i="96" s="1"/>
  <c r="C277" i="96"/>
  <c r="C277" i="118" s="1"/>
  <c r="E200" i="96"/>
  <c r="E198" i="96" s="1"/>
  <c r="E279" i="96" s="1"/>
  <c r="C279" i="120" s="1"/>
  <c r="X279" i="120" s="1"/>
  <c r="I76" i="99"/>
  <c r="I258" i="99" s="1"/>
  <c r="F77" i="124"/>
  <c r="I82" i="99"/>
  <c r="I259" i="99" s="1"/>
  <c r="F83" i="124"/>
  <c r="G162" i="117"/>
  <c r="G162" i="119"/>
  <c r="G164" i="117"/>
  <c r="G164" i="119"/>
  <c r="G167" i="117"/>
  <c r="G167" i="119"/>
  <c r="J168" i="100"/>
  <c r="J166" i="100" s="1"/>
  <c r="G169" i="125"/>
  <c r="G170" i="117"/>
  <c r="G170" i="119"/>
  <c r="G172" i="117"/>
  <c r="G172" i="119"/>
  <c r="G175" i="117"/>
  <c r="G175" i="119"/>
  <c r="G180" i="117"/>
  <c r="G180" i="119"/>
  <c r="G194" i="117"/>
  <c r="G194" i="119"/>
  <c r="L192" i="100"/>
  <c r="L190" i="100" s="1"/>
  <c r="L278" i="100"/>
  <c r="G194" i="127"/>
  <c r="G196" i="117"/>
  <c r="G196" i="119"/>
  <c r="G199" i="117"/>
  <c r="G199" i="119"/>
  <c r="G202" i="117"/>
  <c r="G202" i="119"/>
  <c r="L200" i="100"/>
  <c r="L198" i="100" s="1"/>
  <c r="G202" i="127"/>
  <c r="G204" i="117"/>
  <c r="G204" i="119"/>
  <c r="K281" i="100"/>
  <c r="G207" i="126"/>
  <c r="G215" i="125"/>
  <c r="G222" i="117"/>
  <c r="G222" i="120"/>
  <c r="I64" i="101"/>
  <c r="I256" i="101" s="1"/>
  <c r="H71" i="124"/>
  <c r="H159" i="117"/>
  <c r="H159" i="120"/>
  <c r="C274" i="101"/>
  <c r="H161" i="118"/>
  <c r="K160" i="101"/>
  <c r="K158" i="101" s="1"/>
  <c r="H161" i="126"/>
  <c r="E160" i="101"/>
  <c r="E158" i="101" s="1"/>
  <c r="E274" i="101" s="1"/>
  <c r="H162" i="120"/>
  <c r="H163" i="117"/>
  <c r="H163" i="118"/>
  <c r="H164" i="117"/>
  <c r="H164" i="120"/>
  <c r="H160" i="120" s="1"/>
  <c r="C275" i="101"/>
  <c r="H275" i="118" s="1"/>
  <c r="H169" i="118"/>
  <c r="K168" i="101"/>
  <c r="K166" i="101" s="1"/>
  <c r="K275" i="101" s="1"/>
  <c r="H275" i="126" s="1"/>
  <c r="H169" i="126"/>
  <c r="E168" i="101"/>
  <c r="E166" i="101" s="1"/>
  <c r="E275" i="101" s="1"/>
  <c r="H275" i="120" s="1"/>
  <c r="H170" i="120"/>
  <c r="H172" i="117"/>
  <c r="H172" i="120"/>
  <c r="H177" i="117"/>
  <c r="H177" i="118"/>
  <c r="K176" i="101"/>
  <c r="K174" i="101" s="1"/>
  <c r="K276" i="101" s="1"/>
  <c r="H276" i="126" s="1"/>
  <c r="H177" i="126"/>
  <c r="H176" i="126" s="1"/>
  <c r="E176" i="101"/>
  <c r="E174" i="101" s="1"/>
  <c r="E276" i="101" s="1"/>
  <c r="H276" i="120" s="1"/>
  <c r="H178" i="120"/>
  <c r="H183" i="117"/>
  <c r="H183" i="120"/>
  <c r="E184" i="101"/>
  <c r="E182" i="101" s="1"/>
  <c r="E277" i="101" s="1"/>
  <c r="H277" i="120" s="1"/>
  <c r="H186" i="120"/>
  <c r="H188" i="117"/>
  <c r="H188" i="120"/>
  <c r="H191" i="117"/>
  <c r="H191" i="120"/>
  <c r="K192" i="101"/>
  <c r="K190" i="101" s="1"/>
  <c r="K278" i="101" s="1"/>
  <c r="H193" i="126"/>
  <c r="H194" i="117"/>
  <c r="H194" i="120"/>
  <c r="H195" i="117"/>
  <c r="H195" i="118"/>
  <c r="H196" i="117"/>
  <c r="H196" i="120"/>
  <c r="C279" i="101"/>
  <c r="H201" i="118"/>
  <c r="K200" i="101"/>
  <c r="K198" i="101" s="1"/>
  <c r="K279" i="101" s="1"/>
  <c r="H279" i="126" s="1"/>
  <c r="H201" i="126"/>
  <c r="H204" i="117"/>
  <c r="H204" i="120"/>
  <c r="D281" i="101"/>
  <c r="H207" i="119"/>
  <c r="L281" i="101"/>
  <c r="H207" i="127"/>
  <c r="H215" i="126"/>
  <c r="H222" i="125"/>
  <c r="I261" i="103"/>
  <c r="J94" i="124"/>
  <c r="J149" i="117"/>
  <c r="J149" i="119"/>
  <c r="J159" i="117"/>
  <c r="J159" i="118"/>
  <c r="E160" i="103"/>
  <c r="E158" i="103" s="1"/>
  <c r="E274" i="103" s="1"/>
  <c r="J274" i="120" s="1"/>
  <c r="J161" i="120"/>
  <c r="K160" i="103"/>
  <c r="J162" i="126"/>
  <c r="J164" i="117"/>
  <c r="J164" i="118"/>
  <c r="J165" i="117"/>
  <c r="J165" i="120"/>
  <c r="J167" i="117"/>
  <c r="J167" i="118"/>
  <c r="E168" i="103"/>
  <c r="E166" i="103" s="1"/>
  <c r="J169" i="120"/>
  <c r="C275" i="103"/>
  <c r="J275" i="118" s="1"/>
  <c r="J170" i="118"/>
  <c r="K168" i="103"/>
  <c r="J170" i="126"/>
  <c r="J172" i="117"/>
  <c r="J172" i="118"/>
  <c r="J175" i="117"/>
  <c r="J175" i="118"/>
  <c r="E176" i="103"/>
  <c r="E174" i="103" s="1"/>
  <c r="E276" i="103" s="1"/>
  <c r="J276" i="120" s="1"/>
  <c r="J177" i="120"/>
  <c r="K176" i="103"/>
  <c r="J178" i="126"/>
  <c r="J179" i="117"/>
  <c r="J179" i="120"/>
  <c r="J180" i="117"/>
  <c r="J180" i="118"/>
  <c r="J183" i="117"/>
  <c r="J183" i="118"/>
  <c r="E184" i="103"/>
  <c r="E182" i="103" s="1"/>
  <c r="E277" i="103" s="1"/>
  <c r="J185" i="120"/>
  <c r="J184" i="120" s="1"/>
  <c r="J182" i="120" s="1"/>
  <c r="C277" i="103"/>
  <c r="J277" i="118" s="1"/>
  <c r="J186" i="118"/>
  <c r="K184" i="103"/>
  <c r="J186" i="126"/>
  <c r="J188" i="117"/>
  <c r="J188" i="118"/>
  <c r="J191" i="117"/>
  <c r="J191" i="118"/>
  <c r="E192" i="103"/>
  <c r="E190" i="103" s="1"/>
  <c r="E278" i="103" s="1"/>
  <c r="J193" i="120"/>
  <c r="J194" i="117"/>
  <c r="J194" i="118"/>
  <c r="J196" i="117"/>
  <c r="J196" i="118"/>
  <c r="J197" i="117"/>
  <c r="J197" i="120"/>
  <c r="J199" i="126"/>
  <c r="E200" i="103"/>
  <c r="E198" i="103"/>
  <c r="E279" i="103" s="1"/>
  <c r="J201" i="120"/>
  <c r="C279" i="103"/>
  <c r="J202" i="118"/>
  <c r="K200" i="103"/>
  <c r="K198" i="103" s="1"/>
  <c r="J202" i="126"/>
  <c r="J203" i="117"/>
  <c r="J203" i="120"/>
  <c r="J204" i="117"/>
  <c r="J204" i="118"/>
  <c r="C280" i="103"/>
  <c r="J280" i="118" s="1"/>
  <c r="J206" i="118"/>
  <c r="J281" i="103"/>
  <c r="J207" i="125"/>
  <c r="I76" i="105"/>
  <c r="L77" i="124"/>
  <c r="I82" i="105"/>
  <c r="I259" i="105" s="1"/>
  <c r="L83" i="124"/>
  <c r="L160" i="105"/>
  <c r="L158" i="105" s="1"/>
  <c r="L274" i="105" s="1"/>
  <c r="L274" i="127" s="1"/>
  <c r="L161" i="127"/>
  <c r="L168" i="105"/>
  <c r="L166" i="105" s="1"/>
  <c r="L169" i="127"/>
  <c r="J168" i="105"/>
  <c r="J166" i="105" s="1"/>
  <c r="J275" i="105" s="1"/>
  <c r="L275" i="125" s="1"/>
  <c r="L170" i="125"/>
  <c r="D176" i="105"/>
  <c r="D174" i="105" s="1"/>
  <c r="D276" i="105" s="1"/>
  <c r="L276" i="119" s="1"/>
  <c r="L177" i="119"/>
  <c r="J176" i="105"/>
  <c r="J174" i="105" s="1"/>
  <c r="L178" i="125"/>
  <c r="D184" i="105"/>
  <c r="D182" i="105" s="1"/>
  <c r="D277" i="105" s="1"/>
  <c r="L277" i="119" s="1"/>
  <c r="L185" i="119"/>
  <c r="L184" i="119" s="1"/>
  <c r="L182" i="119" s="1"/>
  <c r="L184" i="105"/>
  <c r="L182" i="105" s="1"/>
  <c r="L277" i="105"/>
  <c r="L185" i="127"/>
  <c r="L192" i="105"/>
  <c r="L190" i="105" s="1"/>
  <c r="L278" i="105" s="1"/>
  <c r="L278" i="127" s="1"/>
  <c r="L193" i="127"/>
  <c r="J192" i="105"/>
  <c r="L194" i="125"/>
  <c r="D200" i="105"/>
  <c r="D198" i="105" s="1"/>
  <c r="D279" i="105" s="1"/>
  <c r="L201" i="119"/>
  <c r="L200" i="105"/>
  <c r="L198" i="105" s="1"/>
  <c r="L279" i="105" s="1"/>
  <c r="L201" i="127"/>
  <c r="J200" i="105"/>
  <c r="J198" i="105" s="1"/>
  <c r="L202" i="125"/>
  <c r="E281" i="105"/>
  <c r="L207" i="120"/>
  <c r="L215" i="117"/>
  <c r="L215" i="119"/>
  <c r="I261" i="107"/>
  <c r="N94" i="124"/>
  <c r="N159" i="117"/>
  <c r="N159" i="118"/>
  <c r="E160" i="107"/>
  <c r="E158" i="107" s="1"/>
  <c r="E274" i="107" s="1"/>
  <c r="N161" i="120"/>
  <c r="K160" i="107"/>
  <c r="K158" i="107" s="1"/>
  <c r="K274" i="107" s="1"/>
  <c r="N274" i="126" s="1"/>
  <c r="N162" i="126"/>
  <c r="N163" i="117"/>
  <c r="N163" i="120"/>
  <c r="N160" i="120" s="1"/>
  <c r="N164" i="117"/>
  <c r="N164" i="118"/>
  <c r="N167" i="117"/>
  <c r="N167" i="118"/>
  <c r="K168" i="107"/>
  <c r="K166" i="107" s="1"/>
  <c r="K275" i="107" s="1"/>
  <c r="N170" i="126"/>
  <c r="N172" i="117"/>
  <c r="N172" i="118"/>
  <c r="N175" i="117"/>
  <c r="N175" i="118"/>
  <c r="K176" i="107"/>
  <c r="K174" i="107" s="1"/>
  <c r="N178" i="126"/>
  <c r="N180" i="117"/>
  <c r="N180" i="118"/>
  <c r="N183" i="117"/>
  <c r="N183" i="118"/>
  <c r="E184" i="107"/>
  <c r="E182" i="107" s="1"/>
  <c r="E277" i="107" s="1"/>
  <c r="N185" i="120"/>
  <c r="K184" i="107"/>
  <c r="K182" i="107" s="1"/>
  <c r="K277" i="107" s="1"/>
  <c r="N186" i="126"/>
  <c r="N188" i="117"/>
  <c r="N188" i="118"/>
  <c r="N191" i="117"/>
  <c r="N191" i="118"/>
  <c r="E192" i="107"/>
  <c r="E190" i="107" s="1"/>
  <c r="E278" i="107" s="1"/>
  <c r="N193" i="120"/>
  <c r="K192" i="107"/>
  <c r="K190" i="107" s="1"/>
  <c r="K278" i="107" s="1"/>
  <c r="N194" i="126"/>
  <c r="N196" i="117"/>
  <c r="N196" i="118"/>
  <c r="N197" i="117"/>
  <c r="N197" i="120"/>
  <c r="N192" i="120" s="1"/>
  <c r="N190" i="120" s="1"/>
  <c r="N199" i="117"/>
  <c r="N199" i="118"/>
  <c r="N199" i="126"/>
  <c r="E200" i="107"/>
  <c r="E198" i="107"/>
  <c r="E279" i="107" s="1"/>
  <c r="N201" i="120"/>
  <c r="K200" i="107"/>
  <c r="K198" i="107" s="1"/>
  <c r="K279" i="107" s="1"/>
  <c r="N279" i="126" s="1"/>
  <c r="N202" i="126"/>
  <c r="N204" i="117"/>
  <c r="N204" i="118"/>
  <c r="N206" i="117"/>
  <c r="N206" i="118"/>
  <c r="J281" i="107"/>
  <c r="N207" i="125"/>
  <c r="N222" i="117"/>
  <c r="N222" i="119"/>
  <c r="O149" i="117"/>
  <c r="O149" i="120"/>
  <c r="O159" i="117"/>
  <c r="O159" i="119"/>
  <c r="O162" i="117"/>
  <c r="O162" i="119"/>
  <c r="O164" i="117"/>
  <c r="O164" i="119"/>
  <c r="O167" i="117"/>
  <c r="O167" i="119"/>
  <c r="O170" i="117"/>
  <c r="O170" i="119"/>
  <c r="O172" i="117"/>
  <c r="O172" i="119"/>
  <c r="O178" i="117"/>
  <c r="O178" i="119"/>
  <c r="O180" i="117"/>
  <c r="O180" i="119"/>
  <c r="O183" i="117"/>
  <c r="O183" i="119"/>
  <c r="O186" i="117"/>
  <c r="O186" i="119"/>
  <c r="O188" i="117"/>
  <c r="O188" i="119"/>
  <c r="O191" i="117"/>
  <c r="O191" i="119"/>
  <c r="O194" i="117"/>
  <c r="O194" i="119"/>
  <c r="O199" i="117"/>
  <c r="O199" i="119"/>
  <c r="J200" i="108"/>
  <c r="J198" i="108" s="1"/>
  <c r="J279" i="108" s="1"/>
  <c r="O279" i="125" s="1"/>
  <c r="O201" i="125"/>
  <c r="O202" i="117"/>
  <c r="O202" i="119"/>
  <c r="L200" i="108"/>
  <c r="O202" i="127"/>
  <c r="O204" i="117"/>
  <c r="O204" i="119"/>
  <c r="C281" i="108"/>
  <c r="O281" i="108" s="1"/>
  <c r="O281" i="117" s="1"/>
  <c r="O207" i="118"/>
  <c r="K281" i="108"/>
  <c r="O207" i="126"/>
  <c r="O215" i="125"/>
  <c r="O222" i="117"/>
  <c r="O222" i="120"/>
  <c r="I64" i="109"/>
  <c r="I256" i="109" s="1"/>
  <c r="P71" i="124"/>
  <c r="K160" i="109"/>
  <c r="K158" i="109" s="1"/>
  <c r="K274" i="109" s="1"/>
  <c r="P161" i="126"/>
  <c r="E160" i="109"/>
  <c r="E158" i="109" s="1"/>
  <c r="E274" i="109" s="1"/>
  <c r="P162" i="120"/>
  <c r="C168" i="109"/>
  <c r="C166" i="109" s="1"/>
  <c r="C275" i="109" s="1"/>
  <c r="P169" i="118"/>
  <c r="K168" i="109"/>
  <c r="K166" i="109" s="1"/>
  <c r="P169" i="126"/>
  <c r="E168" i="109"/>
  <c r="E166" i="109" s="1"/>
  <c r="E275" i="109" s="1"/>
  <c r="P275" i="120" s="1"/>
  <c r="P170" i="120"/>
  <c r="P172" i="117"/>
  <c r="P172" i="120"/>
  <c r="P175" i="117"/>
  <c r="P175" i="120"/>
  <c r="K176" i="109"/>
  <c r="K174" i="109" s="1"/>
  <c r="K276" i="109" s="1"/>
  <c r="P276" i="126" s="1"/>
  <c r="P177" i="126"/>
  <c r="P178" i="117"/>
  <c r="P178" i="120"/>
  <c r="P183" i="117"/>
  <c r="P183" i="120"/>
  <c r="K184" i="109"/>
  <c r="K182" i="109" s="1"/>
  <c r="K277" i="109" s="1"/>
  <c r="P277" i="126" s="1"/>
  <c r="P185" i="126"/>
  <c r="P186" i="117"/>
  <c r="P186" i="120"/>
  <c r="P191" i="117"/>
  <c r="P191" i="120"/>
  <c r="K192" i="109"/>
  <c r="K190" i="109" s="1"/>
  <c r="K278" i="109" s="1"/>
  <c r="P278" i="126" s="1"/>
  <c r="P193" i="126"/>
  <c r="P194" i="117"/>
  <c r="P194" i="120"/>
  <c r="P199" i="117"/>
  <c r="P199" i="120"/>
  <c r="C200" i="109"/>
  <c r="P201" i="118"/>
  <c r="P202" i="117"/>
  <c r="P202" i="120"/>
  <c r="D281" i="109"/>
  <c r="P281" i="119" s="1"/>
  <c r="P207" i="119"/>
  <c r="L281" i="109"/>
  <c r="P207" i="127"/>
  <c r="P215" i="126"/>
  <c r="P222" i="125"/>
  <c r="I64" i="113"/>
  <c r="I256" i="113" s="1"/>
  <c r="T71" i="124"/>
  <c r="T159" i="117"/>
  <c r="T159" i="120"/>
  <c r="C160" i="113"/>
  <c r="C158" i="113" s="1"/>
  <c r="C274" i="113" s="1"/>
  <c r="T274" i="118" s="1"/>
  <c r="T161" i="118"/>
  <c r="K160" i="113"/>
  <c r="K158" i="113" s="1"/>
  <c r="K274" i="113" s="1"/>
  <c r="T274" i="126" s="1"/>
  <c r="T161" i="126"/>
  <c r="T163" i="117"/>
  <c r="T163" i="118"/>
  <c r="T164" i="117"/>
  <c r="T164" i="120"/>
  <c r="T167" i="117"/>
  <c r="T167" i="120"/>
  <c r="E168" i="113"/>
  <c r="E166" i="113" s="1"/>
  <c r="E275" i="113" s="1"/>
  <c r="T275" i="120" s="1"/>
  <c r="T170" i="120"/>
  <c r="T172" i="117"/>
  <c r="T172" i="120"/>
  <c r="K176" i="113"/>
  <c r="K174" i="113" s="1"/>
  <c r="K276" i="113" s="1"/>
  <c r="T177" i="126"/>
  <c r="E176" i="113"/>
  <c r="E174" i="113" s="1"/>
  <c r="T178" i="120"/>
  <c r="T179" i="117"/>
  <c r="T179" i="118"/>
  <c r="T183" i="117"/>
  <c r="T183" i="120"/>
  <c r="C184" i="113"/>
  <c r="C182" i="113" s="1"/>
  <c r="C277" i="113" s="1"/>
  <c r="T277" i="118" s="1"/>
  <c r="T185" i="118"/>
  <c r="K184" i="113"/>
  <c r="K182" i="113"/>
  <c r="K277" i="113" s="1"/>
  <c r="T185" i="126"/>
  <c r="T188" i="117"/>
  <c r="T188" i="120"/>
  <c r="T191" i="117"/>
  <c r="T191" i="120"/>
  <c r="C192" i="113"/>
  <c r="C190" i="113" s="1"/>
  <c r="C278" i="113" s="1"/>
  <c r="T278" i="118" s="1"/>
  <c r="T193" i="118"/>
  <c r="E192" i="113"/>
  <c r="E190" i="113" s="1"/>
  <c r="E278" i="113" s="1"/>
  <c r="T194" i="120"/>
  <c r="T199" i="117"/>
  <c r="T199" i="120"/>
  <c r="K200" i="113"/>
  <c r="K198" i="113" s="1"/>
  <c r="K279" i="113" s="1"/>
  <c r="T279" i="126" s="1"/>
  <c r="T201" i="126"/>
  <c r="E200" i="113"/>
  <c r="E198" i="113" s="1"/>
  <c r="E279" i="113" s="1"/>
  <c r="T202" i="120"/>
  <c r="T205" i="117"/>
  <c r="T205" i="118"/>
  <c r="L281" i="113"/>
  <c r="T207" i="127"/>
  <c r="T215" i="126"/>
  <c r="T222" i="125"/>
  <c r="M77" i="124"/>
  <c r="M80" i="124"/>
  <c r="M84" i="124"/>
  <c r="J160" i="106"/>
  <c r="M162" i="125"/>
  <c r="M163" i="117"/>
  <c r="M163" i="119"/>
  <c r="J168" i="106"/>
  <c r="J166" i="106" s="1"/>
  <c r="J275" i="106" s="1"/>
  <c r="M170" i="125"/>
  <c r="J176" i="106"/>
  <c r="J174" i="106" s="1"/>
  <c r="J276" i="106" s="1"/>
  <c r="M276" i="125" s="1"/>
  <c r="M178" i="125"/>
  <c r="M179" i="117"/>
  <c r="M179" i="119"/>
  <c r="M181" i="117"/>
  <c r="M181" i="119"/>
  <c r="D184" i="106"/>
  <c r="D182" i="106" s="1"/>
  <c r="D277" i="106" s="1"/>
  <c r="M277" i="119" s="1"/>
  <c r="M185" i="119"/>
  <c r="L192" i="106"/>
  <c r="L190" i="106" s="1"/>
  <c r="L278" i="106" s="1"/>
  <c r="M193" i="127"/>
  <c r="J200" i="106"/>
  <c r="M202" i="125"/>
  <c r="E281" i="106"/>
  <c r="M207" i="120"/>
  <c r="M215" i="127"/>
  <c r="S165" i="117"/>
  <c r="S173" i="117"/>
  <c r="E200" i="112"/>
  <c r="E198" i="112" s="1"/>
  <c r="E279" i="112" s="1"/>
  <c r="J281" i="112"/>
  <c r="D168" i="111"/>
  <c r="D166" i="111" s="1"/>
  <c r="D275" i="111" s="1"/>
  <c r="R275" i="119" s="1"/>
  <c r="J192" i="111"/>
  <c r="J190" i="111" s="1"/>
  <c r="J278" i="111" s="1"/>
  <c r="E281" i="111"/>
  <c r="I64" i="110"/>
  <c r="I256" i="110" s="1"/>
  <c r="E160" i="110"/>
  <c r="E158" i="110" s="1"/>
  <c r="E274" i="110" s="1"/>
  <c r="Q172" i="117"/>
  <c r="Q180" i="117"/>
  <c r="E192" i="110"/>
  <c r="E190" i="110" s="1"/>
  <c r="E278" i="110" s="1"/>
  <c r="E200" i="110"/>
  <c r="E198" i="110" s="1"/>
  <c r="E279" i="110" s="1"/>
  <c r="L281" i="110"/>
  <c r="I261" i="109"/>
  <c r="P149" i="117"/>
  <c r="C176" i="109"/>
  <c r="C174" i="109" s="1"/>
  <c r="E192" i="109"/>
  <c r="E190" i="109" s="1"/>
  <c r="E278" i="109" s="1"/>
  <c r="P278" i="120" s="1"/>
  <c r="P206" i="117"/>
  <c r="D160" i="108"/>
  <c r="D281" i="107"/>
  <c r="I89" i="105"/>
  <c r="I260" i="105" s="1"/>
  <c r="J160" i="105"/>
  <c r="J158" i="105"/>
  <c r="J274" i="105" s="1"/>
  <c r="L274" i="125" s="1"/>
  <c r="L180" i="117"/>
  <c r="I64" i="104"/>
  <c r="I256" i="104" s="1"/>
  <c r="E192" i="104"/>
  <c r="E190" i="104" s="1"/>
  <c r="E278" i="104" s="1"/>
  <c r="D281" i="104"/>
  <c r="J147" i="117"/>
  <c r="I164" i="117"/>
  <c r="K176" i="102"/>
  <c r="K174" i="102" s="1"/>
  <c r="K276" i="102" s="1"/>
  <c r="I276" i="126" s="1"/>
  <c r="I188" i="117"/>
  <c r="C279" i="102"/>
  <c r="J281" i="101"/>
  <c r="H281" i="125" s="1"/>
  <c r="C281" i="99"/>
  <c r="O281" i="99" s="1"/>
  <c r="F281" i="117" s="1"/>
  <c r="E164" i="117"/>
  <c r="E172" i="117"/>
  <c r="K184" i="98"/>
  <c r="K182" i="98" s="1"/>
  <c r="K277" i="98" s="1"/>
  <c r="C278" i="98"/>
  <c r="E278" i="118" s="1"/>
  <c r="E199" i="117"/>
  <c r="E204" i="117"/>
  <c r="C280" i="98"/>
  <c r="E280" i="118" s="1"/>
  <c r="C161" i="117"/>
  <c r="X161" i="117" s="1"/>
  <c r="K176" i="96"/>
  <c r="K174" i="96" s="1"/>
  <c r="K276" i="96" s="1"/>
  <c r="C276" i="126" s="1"/>
  <c r="X276" i="126" s="1"/>
  <c r="K184" i="96"/>
  <c r="K182" i="96" s="1"/>
  <c r="K277" i="96" s="1"/>
  <c r="C203" i="117"/>
  <c r="X203" i="117" s="1"/>
  <c r="I82" i="96"/>
  <c r="I259" i="96" s="1"/>
  <c r="C83" i="124"/>
  <c r="X83" i="124" s="1"/>
  <c r="E281" i="96"/>
  <c r="C207" i="120"/>
  <c r="X207" i="120" s="1"/>
  <c r="I64" i="97"/>
  <c r="D71" i="124"/>
  <c r="K160" i="97"/>
  <c r="K158" i="97" s="1"/>
  <c r="K274" i="97" s="1"/>
  <c r="D161" i="126"/>
  <c r="D160" i="126" s="1"/>
  <c r="D164" i="117"/>
  <c r="D164" i="120"/>
  <c r="D167" i="120"/>
  <c r="K168" i="97"/>
  <c r="K166" i="97" s="1"/>
  <c r="K275" i="97" s="1"/>
  <c r="D169" i="126"/>
  <c r="E168" i="97"/>
  <c r="E166" i="97" s="1"/>
  <c r="E275" i="97" s="1"/>
  <c r="D275" i="120" s="1"/>
  <c r="D170" i="120"/>
  <c r="D172" i="117"/>
  <c r="D172" i="120"/>
  <c r="D173" i="117"/>
  <c r="D173" i="118"/>
  <c r="K176" i="97"/>
  <c r="K174" i="97" s="1"/>
  <c r="K276" i="97" s="1"/>
  <c r="D276" i="126" s="1"/>
  <c r="D177" i="126"/>
  <c r="D180" i="117"/>
  <c r="D180" i="120"/>
  <c r="C277" i="97"/>
  <c r="D277" i="118" s="1"/>
  <c r="D185" i="118"/>
  <c r="K184" i="97"/>
  <c r="K182" i="97" s="1"/>
  <c r="K277" i="97" s="1"/>
  <c r="D277" i="126" s="1"/>
  <c r="D185" i="126"/>
  <c r="D186" i="117"/>
  <c r="D186" i="120"/>
  <c r="D188" i="117"/>
  <c r="D188" i="120"/>
  <c r="D189" i="117"/>
  <c r="D189" i="118"/>
  <c r="D195" i="117"/>
  <c r="D195" i="118"/>
  <c r="D196" i="117"/>
  <c r="D196" i="120"/>
  <c r="D199" i="120"/>
  <c r="D201" i="117"/>
  <c r="D201" i="118"/>
  <c r="K200" i="97"/>
  <c r="D201" i="126"/>
  <c r="E200" i="97"/>
  <c r="E198" i="97" s="1"/>
  <c r="E279" i="97" s="1"/>
  <c r="D279" i="120" s="1"/>
  <c r="D202" i="120"/>
  <c r="D204" i="117"/>
  <c r="D204" i="120"/>
  <c r="D281" i="97"/>
  <c r="D207" i="119"/>
  <c r="L281" i="97"/>
  <c r="D207" i="127"/>
  <c r="D215" i="126"/>
  <c r="D222" i="125"/>
  <c r="I76" i="98"/>
  <c r="I258" i="98" s="1"/>
  <c r="E77" i="124"/>
  <c r="E80" i="124"/>
  <c r="E81" i="124"/>
  <c r="I82" i="98"/>
  <c r="I259" i="98" s="1"/>
  <c r="E83" i="124"/>
  <c r="E84" i="124"/>
  <c r="E85" i="124"/>
  <c r="E86" i="124"/>
  <c r="E87" i="124"/>
  <c r="I89" i="98"/>
  <c r="I260" i="98" s="1"/>
  <c r="E260" i="124" s="1"/>
  <c r="E90" i="124"/>
  <c r="E147" i="120"/>
  <c r="E148" i="117"/>
  <c r="E148" i="119"/>
  <c r="J160" i="98"/>
  <c r="E162" i="125"/>
  <c r="E163" i="117"/>
  <c r="E163" i="119"/>
  <c r="E165" i="117"/>
  <c r="E165" i="119"/>
  <c r="E171" i="117"/>
  <c r="E171" i="119"/>
  <c r="D176" i="98"/>
  <c r="D174" i="98" s="1"/>
  <c r="D276" i="98" s="1"/>
  <c r="E276" i="119" s="1"/>
  <c r="E177" i="119"/>
  <c r="L176" i="98"/>
  <c r="L174" i="98" s="1"/>
  <c r="L276" i="98" s="1"/>
  <c r="E177" i="127"/>
  <c r="J176" i="98"/>
  <c r="J174" i="98" s="1"/>
  <c r="J276" i="98" s="1"/>
  <c r="E276" i="125" s="1"/>
  <c r="E178" i="125"/>
  <c r="E176" i="125" s="1"/>
  <c r="E174" i="125" s="1"/>
  <c r="E179" i="117"/>
  <c r="E179" i="119"/>
  <c r="D184" i="98"/>
  <c r="D182" i="98" s="1"/>
  <c r="D277" i="98" s="1"/>
  <c r="E185" i="119"/>
  <c r="L184" i="98"/>
  <c r="L182" i="98" s="1"/>
  <c r="L277" i="98" s="1"/>
  <c r="E277" i="127" s="1"/>
  <c r="E185" i="127"/>
  <c r="J184" i="98"/>
  <c r="E186" i="125"/>
  <c r="E184" i="125" s="1"/>
  <c r="E182" i="125" s="1"/>
  <c r="E187" i="117"/>
  <c r="E187" i="119"/>
  <c r="E195" i="117"/>
  <c r="E195" i="119"/>
  <c r="E197" i="117"/>
  <c r="E197" i="119"/>
  <c r="E199" i="125"/>
  <c r="E201" i="117"/>
  <c r="E201" i="119"/>
  <c r="J200" i="98"/>
  <c r="J198" i="98" s="1"/>
  <c r="J279" i="98" s="1"/>
  <c r="E202" i="125"/>
  <c r="E203" i="117"/>
  <c r="E203" i="119"/>
  <c r="E205" i="117"/>
  <c r="E205" i="119"/>
  <c r="E281" i="98"/>
  <c r="E207" i="120"/>
  <c r="E215" i="117"/>
  <c r="E215" i="119"/>
  <c r="E215" i="127"/>
  <c r="F149" i="117"/>
  <c r="F149" i="119"/>
  <c r="F162" i="117"/>
  <c r="F162" i="118"/>
  <c r="K160" i="99"/>
  <c r="K158" i="99" s="1"/>
  <c r="K274" i="99" s="1"/>
  <c r="F274" i="126" s="1"/>
  <c r="F162" i="126"/>
  <c r="F164" i="117"/>
  <c r="F164" i="118"/>
  <c r="E168" i="99"/>
  <c r="E166" i="99" s="1"/>
  <c r="E275" i="99" s="1"/>
  <c r="F275" i="120" s="1"/>
  <c r="F169" i="120"/>
  <c r="F170" i="117"/>
  <c r="F170" i="118"/>
  <c r="K168" i="99"/>
  <c r="K166" i="99" s="1"/>
  <c r="K275" i="99" s="1"/>
  <c r="F275" i="126" s="1"/>
  <c r="F170" i="126"/>
  <c r="F172" i="117"/>
  <c r="F172" i="118"/>
  <c r="F175" i="117"/>
  <c r="F175" i="118"/>
  <c r="E176" i="99"/>
  <c r="E174" i="99" s="1"/>
  <c r="E276" i="99" s="1"/>
  <c r="F276" i="120" s="1"/>
  <c r="F177" i="120"/>
  <c r="F178" i="117"/>
  <c r="F178" i="118"/>
  <c r="F180" i="117"/>
  <c r="F180" i="118"/>
  <c r="F183" i="126"/>
  <c r="E184" i="99"/>
  <c r="E182" i="99" s="1"/>
  <c r="E277" i="99" s="1"/>
  <c r="F185" i="120"/>
  <c r="K184" i="99"/>
  <c r="K182" i="99" s="1"/>
  <c r="K277" i="99" s="1"/>
  <c r="F186" i="126"/>
  <c r="F188" i="117"/>
  <c r="F188" i="118"/>
  <c r="F191" i="126"/>
  <c r="E192" i="99"/>
  <c r="E190" i="99" s="1"/>
  <c r="E278" i="99" s="1"/>
  <c r="F278" i="120" s="1"/>
  <c r="F193" i="120"/>
  <c r="K192" i="99"/>
  <c r="K190" i="99" s="1"/>
  <c r="K278" i="99" s="1"/>
  <c r="F194" i="126"/>
  <c r="F196" i="117"/>
  <c r="F196" i="118"/>
  <c r="F201" i="117"/>
  <c r="F201" i="120"/>
  <c r="F202" i="117"/>
  <c r="F202" i="118"/>
  <c r="K200" i="99"/>
  <c r="K198" i="99" s="1"/>
  <c r="K279" i="99" s="1"/>
  <c r="F202" i="126"/>
  <c r="F204" i="117"/>
  <c r="F204" i="118"/>
  <c r="F206" i="117"/>
  <c r="F206" i="118"/>
  <c r="J281" i="99"/>
  <c r="F281" i="125" s="1"/>
  <c r="F207" i="125"/>
  <c r="F222" i="117"/>
  <c r="F222" i="119"/>
  <c r="F222" i="127"/>
  <c r="I89" i="101"/>
  <c r="I260" i="101" s="1"/>
  <c r="H260" i="124" s="1"/>
  <c r="H90" i="124"/>
  <c r="D160" i="101"/>
  <c r="H161" i="119"/>
  <c r="L160" i="101"/>
  <c r="L158" i="101" s="1"/>
  <c r="L274" i="101" s="1"/>
  <c r="H161" i="127"/>
  <c r="D168" i="101"/>
  <c r="D166" i="101" s="1"/>
  <c r="D275" i="101" s="1"/>
  <c r="H275" i="119" s="1"/>
  <c r="H169" i="119"/>
  <c r="L168" i="101"/>
  <c r="L166" i="101" s="1"/>
  <c r="H169" i="127"/>
  <c r="D200" i="101"/>
  <c r="H201" i="119"/>
  <c r="L200" i="101"/>
  <c r="L198" i="101" s="1"/>
  <c r="L279" i="101" s="1"/>
  <c r="H201" i="127"/>
  <c r="E281" i="101"/>
  <c r="H207" i="120"/>
  <c r="H215" i="117"/>
  <c r="H215" i="119"/>
  <c r="K149" i="117"/>
  <c r="K149" i="120"/>
  <c r="K159" i="117"/>
  <c r="K159" i="119"/>
  <c r="K164" i="117"/>
  <c r="K164" i="119"/>
  <c r="K167" i="117"/>
  <c r="K167" i="119"/>
  <c r="L168" i="104"/>
  <c r="K170" i="127"/>
  <c r="K168" i="127" s="1"/>
  <c r="K172" i="117"/>
  <c r="K172" i="119"/>
  <c r="K180" i="117"/>
  <c r="K180" i="119"/>
  <c r="K183" i="117"/>
  <c r="K183" i="119"/>
  <c r="L184" i="104"/>
  <c r="L182" i="104" s="1"/>
  <c r="L277" i="104" s="1"/>
  <c r="K186" i="127"/>
  <c r="K184" i="127" s="1"/>
  <c r="K182" i="127" s="1"/>
  <c r="K188" i="117"/>
  <c r="K188" i="119"/>
  <c r="K191" i="117"/>
  <c r="K191" i="119"/>
  <c r="K199" i="117"/>
  <c r="K199" i="119"/>
  <c r="L200" i="104"/>
  <c r="K202" i="127"/>
  <c r="K200" i="127" s="1"/>
  <c r="K204" i="117"/>
  <c r="K204" i="119"/>
  <c r="K200" i="119" s="1"/>
  <c r="K198" i="119" s="1"/>
  <c r="C281" i="104"/>
  <c r="K281" i="118" s="1"/>
  <c r="K207" i="118"/>
  <c r="K281" i="104"/>
  <c r="K207" i="126"/>
  <c r="K215" i="125"/>
  <c r="K222" i="117"/>
  <c r="K222" i="120"/>
  <c r="I82" i="109"/>
  <c r="I259" i="109" s="1"/>
  <c r="P83" i="124"/>
  <c r="I89" i="109"/>
  <c r="I260" i="109" s="1"/>
  <c r="P260" i="124" s="1"/>
  <c r="P90" i="124"/>
  <c r="D160" i="109"/>
  <c r="D158" i="109" s="1"/>
  <c r="D274" i="109" s="1"/>
  <c r="P274" i="119" s="1"/>
  <c r="P161" i="119"/>
  <c r="J160" i="109"/>
  <c r="J158" i="109" s="1"/>
  <c r="J274" i="109" s="1"/>
  <c r="P274" i="125" s="1"/>
  <c r="P162" i="125"/>
  <c r="J168" i="109"/>
  <c r="J166" i="109" s="1"/>
  <c r="J275" i="109" s="1"/>
  <c r="P275" i="125" s="1"/>
  <c r="P170" i="125"/>
  <c r="L176" i="109"/>
  <c r="L174" i="109" s="1"/>
  <c r="L276" i="109" s="1"/>
  <c r="P177" i="127"/>
  <c r="L184" i="109"/>
  <c r="L182" i="109" s="1"/>
  <c r="L277" i="109" s="1"/>
  <c r="P185" i="127"/>
  <c r="E281" i="109"/>
  <c r="P281" i="120" s="1"/>
  <c r="P207" i="120"/>
  <c r="S215" i="117"/>
  <c r="S215" i="119"/>
  <c r="I89" i="113"/>
  <c r="I260" i="113" s="1"/>
  <c r="T90" i="124"/>
  <c r="D160" i="113"/>
  <c r="D158" i="113" s="1"/>
  <c r="D274" i="113" s="1"/>
  <c r="T274" i="119" s="1"/>
  <c r="T161" i="119"/>
  <c r="L160" i="113"/>
  <c r="L158" i="113" s="1"/>
  <c r="L274" i="113" s="1"/>
  <c r="T274" i="127" s="1"/>
  <c r="T161" i="127"/>
  <c r="J160" i="113"/>
  <c r="J158" i="113" s="1"/>
  <c r="J274" i="113" s="1"/>
  <c r="T274" i="125" s="1"/>
  <c r="T162" i="125"/>
  <c r="D168" i="113"/>
  <c r="D166" i="113" s="1"/>
  <c r="T169" i="119"/>
  <c r="J168" i="113"/>
  <c r="J166" i="113" s="1"/>
  <c r="T170" i="125"/>
  <c r="J176" i="113"/>
  <c r="J174" i="113" s="1"/>
  <c r="J276" i="113" s="1"/>
  <c r="T276" i="125" s="1"/>
  <c r="T178" i="125"/>
  <c r="T183" i="125"/>
  <c r="J184" i="113"/>
  <c r="J182" i="113" s="1"/>
  <c r="J277" i="113" s="1"/>
  <c r="T277" i="125" s="1"/>
  <c r="T186" i="125"/>
  <c r="L192" i="113"/>
  <c r="L190" i="113" s="1"/>
  <c r="L278" i="113" s="1"/>
  <c r="T193" i="127"/>
  <c r="D200" i="113"/>
  <c r="D198" i="113" s="1"/>
  <c r="D279" i="113" s="1"/>
  <c r="T279" i="119" s="1"/>
  <c r="T201" i="119"/>
  <c r="L200" i="113"/>
  <c r="L198" i="113" s="1"/>
  <c r="L279" i="113" s="1"/>
  <c r="T279" i="127" s="1"/>
  <c r="T201" i="127"/>
  <c r="J200" i="113"/>
  <c r="T202" i="125"/>
  <c r="U78" i="124"/>
  <c r="U79" i="124"/>
  <c r="U87" i="124"/>
  <c r="U88" i="124"/>
  <c r="I89" i="114"/>
  <c r="I260" i="114" s="1"/>
  <c r="U90" i="124"/>
  <c r="U147" i="117"/>
  <c r="U147" i="120"/>
  <c r="U148" i="117"/>
  <c r="U148" i="119"/>
  <c r="U148" i="127"/>
  <c r="U149" i="126"/>
  <c r="U161" i="117"/>
  <c r="U161" i="119"/>
  <c r="L160" i="114"/>
  <c r="L158" i="114" s="1"/>
  <c r="U161" i="127"/>
  <c r="J160" i="114"/>
  <c r="J158" i="114" s="1"/>
  <c r="J274" i="114" s="1"/>
  <c r="U162" i="125"/>
  <c r="U165" i="117"/>
  <c r="U165" i="119"/>
  <c r="U169" i="117"/>
  <c r="U169" i="119"/>
  <c r="L168" i="114"/>
  <c r="U169" i="127"/>
  <c r="U171" i="117"/>
  <c r="U171" i="119"/>
  <c r="U173" i="117"/>
  <c r="U173" i="119"/>
  <c r="U177" i="117"/>
  <c r="U177" i="119"/>
  <c r="L176" i="114"/>
  <c r="L174" i="114" s="1"/>
  <c r="L276" i="114" s="1"/>
  <c r="U276" i="127" s="1"/>
  <c r="U177" i="127"/>
  <c r="J176" i="114"/>
  <c r="J174" i="114" s="1"/>
  <c r="J276" i="114" s="1"/>
  <c r="U276" i="125" s="1"/>
  <c r="U178" i="125"/>
  <c r="U181" i="117"/>
  <c r="U181" i="119"/>
  <c r="D184" i="114"/>
  <c r="D182" i="114" s="1"/>
  <c r="D277" i="114" s="1"/>
  <c r="U185" i="119"/>
  <c r="U187" i="117"/>
  <c r="U187" i="119"/>
  <c r="U189" i="117"/>
  <c r="U189" i="119"/>
  <c r="D192" i="114"/>
  <c r="U193" i="119"/>
  <c r="L192" i="114"/>
  <c r="L190" i="114" s="1"/>
  <c r="L278" i="114" s="1"/>
  <c r="U193" i="127"/>
  <c r="J192" i="114"/>
  <c r="J190" i="114" s="1"/>
  <c r="J278" i="114" s="1"/>
  <c r="U194" i="125"/>
  <c r="U192" i="125" s="1"/>
  <c r="U190" i="125" s="1"/>
  <c r="U197" i="117"/>
  <c r="U197" i="119"/>
  <c r="D200" i="114"/>
  <c r="D198" i="114" s="1"/>
  <c r="D279" i="114" s="1"/>
  <c r="U279" i="119" s="1"/>
  <c r="U201" i="119"/>
  <c r="U203" i="117"/>
  <c r="U203" i="119"/>
  <c r="U205" i="117"/>
  <c r="U205" i="119"/>
  <c r="E281" i="114"/>
  <c r="U207" i="120"/>
  <c r="U215" i="119"/>
  <c r="U215" i="127"/>
  <c r="U222" i="126"/>
  <c r="K158" i="103"/>
  <c r="K274" i="103" s="1"/>
  <c r="J274" i="126" s="1"/>
  <c r="K174" i="103"/>
  <c r="K276" i="103" s="1"/>
  <c r="J276" i="126" s="1"/>
  <c r="J158" i="106"/>
  <c r="J274" i="106" s="1"/>
  <c r="L198" i="108"/>
  <c r="L279" i="108" s="1"/>
  <c r="K158" i="111"/>
  <c r="K274" i="111" s="1"/>
  <c r="R274" i="126" s="1"/>
  <c r="L190" i="112"/>
  <c r="L278" i="112" s="1"/>
  <c r="D148" i="117"/>
  <c r="L148" i="117"/>
  <c r="T148" i="117"/>
  <c r="E147" i="117"/>
  <c r="G149" i="117"/>
  <c r="I147" i="117"/>
  <c r="N149" i="117"/>
  <c r="Q147" i="117"/>
  <c r="Q295" i="117"/>
  <c r="S149" i="117"/>
  <c r="G148" i="117"/>
  <c r="K166" i="103"/>
  <c r="K275" i="103" s="1"/>
  <c r="J275" i="126" s="1"/>
  <c r="K182" i="103"/>
  <c r="K277" i="103" s="1"/>
  <c r="I89" i="106"/>
  <c r="I260" i="106" s="1"/>
  <c r="M215" i="117"/>
  <c r="N170" i="117"/>
  <c r="C168" i="107"/>
  <c r="C166" i="107" s="1"/>
  <c r="C275" i="107" s="1"/>
  <c r="N275" i="118" s="1"/>
  <c r="C176" i="107"/>
  <c r="C174" i="107" s="1"/>
  <c r="C276" i="107" s="1"/>
  <c r="N276" i="118" s="1"/>
  <c r="U193" i="117"/>
  <c r="U201" i="117"/>
  <c r="E200" i="109"/>
  <c r="E198" i="109" s="1"/>
  <c r="E279" i="109" s="1"/>
  <c r="E168" i="105"/>
  <c r="E166" i="105" s="1"/>
  <c r="E275" i="105" s="1"/>
  <c r="L275" i="120" s="1"/>
  <c r="J206" i="117"/>
  <c r="H178" i="117"/>
  <c r="D199" i="117"/>
  <c r="E200" i="101"/>
  <c r="E198" i="101" s="1"/>
  <c r="E279" i="101" s="1"/>
  <c r="H202" i="117"/>
  <c r="J222" i="117"/>
  <c r="E160" i="105"/>
  <c r="E158" i="105" s="1"/>
  <c r="E274" i="105" s="1"/>
  <c r="L274" i="120" s="1"/>
  <c r="L162" i="117"/>
  <c r="E168" i="107"/>
  <c r="E166" i="107" s="1"/>
  <c r="E275" i="107" s="1"/>
  <c r="N275" i="120" s="1"/>
  <c r="N169" i="117"/>
  <c r="E176" i="107"/>
  <c r="E174" i="107" s="1"/>
  <c r="E276" i="107" s="1"/>
  <c r="N276" i="120" s="1"/>
  <c r="N177" i="117"/>
  <c r="C184" i="107"/>
  <c r="C182" i="107" s="1"/>
  <c r="C277" i="107" s="1"/>
  <c r="N277" i="118" s="1"/>
  <c r="N186" i="117"/>
  <c r="C192" i="107"/>
  <c r="C190" i="107" s="1"/>
  <c r="C278" i="107" s="1"/>
  <c r="N278" i="118" s="1"/>
  <c r="N194" i="117"/>
  <c r="N202" i="117"/>
  <c r="C200" i="107"/>
  <c r="C198" i="107" s="1"/>
  <c r="C279" i="107" s="1"/>
  <c r="N279" i="118" s="1"/>
  <c r="Q201" i="117"/>
  <c r="L186" i="117"/>
  <c r="L202" i="117"/>
  <c r="C178" i="117"/>
  <c r="X178" i="117" s="1"/>
  <c r="D176" i="96"/>
  <c r="D174" i="96" s="1"/>
  <c r="D276" i="96" s="1"/>
  <c r="C276" i="119" s="1"/>
  <c r="Y276" i="119" s="1"/>
  <c r="J199" i="117"/>
  <c r="E176" i="105"/>
  <c r="E174" i="105" s="1"/>
  <c r="E276" i="105" s="1"/>
  <c r="L276" i="120" s="1"/>
  <c r="L178" i="117"/>
  <c r="M147" i="117"/>
  <c r="J198" i="106"/>
  <c r="J279" i="106" s="1"/>
  <c r="C160" i="107"/>
  <c r="C158" i="107" s="1"/>
  <c r="N162" i="117"/>
  <c r="D168" i="114"/>
  <c r="D166" i="114" s="1"/>
  <c r="D275" i="114" s="1"/>
  <c r="U275" i="119" s="1"/>
  <c r="D160" i="110"/>
  <c r="D158" i="110" s="1"/>
  <c r="D274" i="110" s="1"/>
  <c r="Q274" i="119" s="1"/>
  <c r="E192" i="105"/>
  <c r="E190" i="105"/>
  <c r="E278" i="105" s="1"/>
  <c r="L278" i="120" s="1"/>
  <c r="J185" i="117"/>
  <c r="D167" i="117"/>
  <c r="I89" i="97"/>
  <c r="I260" i="97"/>
  <c r="D260" i="124" s="1"/>
  <c r="D160" i="97"/>
  <c r="D158" i="97" s="1"/>
  <c r="J160" i="97"/>
  <c r="J158" i="97" s="1"/>
  <c r="D163" i="117"/>
  <c r="D165" i="117"/>
  <c r="D169" i="117"/>
  <c r="L168" i="97"/>
  <c r="L166" i="97" s="1"/>
  <c r="L275" i="97" s="1"/>
  <c r="D275" i="127" s="1"/>
  <c r="D181" i="117"/>
  <c r="D187" i="117"/>
  <c r="D192" i="97"/>
  <c r="D190" i="97" s="1"/>
  <c r="D278" i="97" s="1"/>
  <c r="D278" i="119" s="1"/>
  <c r="L192" i="97"/>
  <c r="L190" i="97" s="1"/>
  <c r="L278" i="97" s="1"/>
  <c r="D197" i="117"/>
  <c r="D200" i="97"/>
  <c r="L200" i="97"/>
  <c r="L198" i="97"/>
  <c r="L279" i="97" s="1"/>
  <c r="D279" i="127" s="1"/>
  <c r="J200" i="97"/>
  <c r="J198" i="97"/>
  <c r="J279" i="97" s="1"/>
  <c r="D279" i="125" s="1"/>
  <c r="D205" i="117"/>
  <c r="D207" i="117"/>
  <c r="H147" i="117"/>
  <c r="H173" i="117"/>
  <c r="H179" i="117"/>
  <c r="J182" i="101"/>
  <c r="J277" i="101" s="1"/>
  <c r="H189" i="117"/>
  <c r="H205" i="117"/>
  <c r="I89" i="96"/>
  <c r="I260" i="96" s="1"/>
  <c r="C147" i="117"/>
  <c r="X147" i="117" s="1"/>
  <c r="C148" i="117"/>
  <c r="X148" i="117" s="1"/>
  <c r="D168" i="96"/>
  <c r="D166" i="96" s="1"/>
  <c r="D275" i="96" s="1"/>
  <c r="C275" i="119" s="1"/>
  <c r="Y275" i="119" s="1"/>
  <c r="L168" i="96"/>
  <c r="L166" i="96" s="1"/>
  <c r="L275" i="96" s="1"/>
  <c r="C275" i="127" s="1"/>
  <c r="X275" i="127" s="1"/>
  <c r="J168" i="96"/>
  <c r="J166" i="96" s="1"/>
  <c r="C171" i="117"/>
  <c r="X171" i="117" s="1"/>
  <c r="L176" i="96"/>
  <c r="L174" i="96" s="1"/>
  <c r="L276" i="96" s="1"/>
  <c r="J176" i="96"/>
  <c r="J174" i="96" s="1"/>
  <c r="J276" i="96" s="1"/>
  <c r="C276" i="125" s="1"/>
  <c r="X276" i="125" s="1"/>
  <c r="C187" i="117"/>
  <c r="X187" i="117" s="1"/>
  <c r="C189" i="117"/>
  <c r="X189" i="117" s="1"/>
  <c r="C193" i="117"/>
  <c r="X193" i="117" s="1"/>
  <c r="C195" i="117"/>
  <c r="X195" i="117" s="1"/>
  <c r="C197" i="117"/>
  <c r="X197" i="117" s="1"/>
  <c r="J200" i="96"/>
  <c r="J198" i="96" s="1"/>
  <c r="J279" i="96" s="1"/>
  <c r="I89" i="100"/>
  <c r="L160" i="100"/>
  <c r="L158" i="100" s="1"/>
  <c r="L274" i="100" s="1"/>
  <c r="G274" i="127" s="1"/>
  <c r="G163" i="117"/>
  <c r="G165" i="117"/>
  <c r="G169" i="117"/>
  <c r="L168" i="100"/>
  <c r="L166" i="100" s="1"/>
  <c r="L275" i="100" s="1"/>
  <c r="G171" i="117"/>
  <c r="G173" i="117"/>
  <c r="D176" i="100"/>
  <c r="D174" i="100" s="1"/>
  <c r="D276" i="100" s="1"/>
  <c r="G276" i="119" s="1"/>
  <c r="L176" i="100"/>
  <c r="L174" i="100" s="1"/>
  <c r="L276" i="100" s="1"/>
  <c r="J176" i="100"/>
  <c r="J174" i="100" s="1"/>
  <c r="J276" i="100" s="1"/>
  <c r="G276" i="125" s="1"/>
  <c r="G181" i="117"/>
  <c r="G187" i="117"/>
  <c r="G189" i="117"/>
  <c r="D192" i="100"/>
  <c r="D190" i="100" s="1"/>
  <c r="D278" i="100" s="1"/>
  <c r="G278" i="119" s="1"/>
  <c r="G195" i="117"/>
  <c r="G197" i="117"/>
  <c r="D200" i="100"/>
  <c r="D198" i="100" s="1"/>
  <c r="D279" i="100" s="1"/>
  <c r="G279" i="119" s="1"/>
  <c r="G205" i="117"/>
  <c r="I89" i="99"/>
  <c r="I260" i="99" s="1"/>
  <c r="F147" i="117"/>
  <c r="F148" i="117"/>
  <c r="L160" i="99"/>
  <c r="L158" i="99" s="1"/>
  <c r="F165" i="117"/>
  <c r="D168" i="99"/>
  <c r="D166" i="99" s="1"/>
  <c r="D275" i="99" s="1"/>
  <c r="F275" i="119" s="1"/>
  <c r="L168" i="99"/>
  <c r="F173" i="117"/>
  <c r="F177" i="117"/>
  <c r="L176" i="99"/>
  <c r="L174" i="99" s="1"/>
  <c r="L276" i="99" s="1"/>
  <c r="F181" i="117"/>
  <c r="F185" i="117"/>
  <c r="J184" i="99"/>
  <c r="J182" i="99" s="1"/>
  <c r="J277" i="99" s="1"/>
  <c r="F189" i="117"/>
  <c r="D192" i="99"/>
  <c r="D190" i="99" s="1"/>
  <c r="L192" i="99"/>
  <c r="L190" i="99" s="1"/>
  <c r="F197" i="117"/>
  <c r="F203" i="117"/>
  <c r="J148" i="117"/>
  <c r="D160" i="103"/>
  <c r="D158" i="103" s="1"/>
  <c r="D274" i="103" s="1"/>
  <c r="J274" i="119" s="1"/>
  <c r="L160" i="103"/>
  <c r="L158" i="103"/>
  <c r="L274" i="103" s="1"/>
  <c r="J274" i="127" s="1"/>
  <c r="J160" i="103"/>
  <c r="J158" i="103"/>
  <c r="J274" i="103" s="1"/>
  <c r="J163" i="117"/>
  <c r="J169" i="117"/>
  <c r="J171" i="117"/>
  <c r="L147" i="117"/>
  <c r="L161" i="117"/>
  <c r="L173" i="117"/>
  <c r="L181" i="117"/>
  <c r="L187" i="117"/>
  <c r="L189" i="117"/>
  <c r="J190" i="105"/>
  <c r="J278" i="105" s="1"/>
  <c r="L195" i="117"/>
  <c r="L205" i="117"/>
  <c r="I89" i="104"/>
  <c r="I260" i="104" s="1"/>
  <c r="K260" i="124" s="1"/>
  <c r="K147" i="117"/>
  <c r="D160" i="104"/>
  <c r="D158" i="104"/>
  <c r="D274" i="104" s="1"/>
  <c r="K274" i="119" s="1"/>
  <c r="L160" i="104"/>
  <c r="L158" i="104" s="1"/>
  <c r="K165" i="117"/>
  <c r="K173" i="117"/>
  <c r="D176" i="104"/>
  <c r="D174" i="104" s="1"/>
  <c r="D276" i="104" s="1"/>
  <c r="K276" i="119" s="1"/>
  <c r="L176" i="104"/>
  <c r="L174" i="104" s="1"/>
  <c r="L276" i="104" s="1"/>
  <c r="K181" i="117"/>
  <c r="K189" i="117"/>
  <c r="D192" i="104"/>
  <c r="D190" i="104" s="1"/>
  <c r="D278" i="104" s="1"/>
  <c r="L192" i="104"/>
  <c r="L190" i="104" s="1"/>
  <c r="K197" i="117"/>
  <c r="D200" i="104"/>
  <c r="D198" i="104"/>
  <c r="D279" i="104" s="1"/>
  <c r="K279" i="119" s="1"/>
  <c r="J200" i="104"/>
  <c r="J198" i="104" s="1"/>
  <c r="J279" i="104" s="1"/>
  <c r="K279" i="125" s="1"/>
  <c r="K205" i="117"/>
  <c r="K207" i="117"/>
  <c r="D176" i="103"/>
  <c r="D174" i="103" s="1"/>
  <c r="D276" i="103" s="1"/>
  <c r="J276" i="119" s="1"/>
  <c r="L176" i="103"/>
  <c r="L174" i="103" s="1"/>
  <c r="L276" i="103" s="1"/>
  <c r="J176" i="103"/>
  <c r="J174" i="103" s="1"/>
  <c r="J276" i="103" s="1"/>
  <c r="J276" i="125" s="1"/>
  <c r="J181" i="117"/>
  <c r="J184" i="103"/>
  <c r="J182" i="103" s="1"/>
  <c r="J277" i="103" s="1"/>
  <c r="J277" i="125" s="1"/>
  <c r="J187" i="117"/>
  <c r="D192" i="103"/>
  <c r="D190" i="103" s="1"/>
  <c r="D278" i="103" s="1"/>
  <c r="L192" i="103"/>
  <c r="L190" i="103" s="1"/>
  <c r="L278" i="103" s="1"/>
  <c r="J192" i="103"/>
  <c r="J190" i="103" s="1"/>
  <c r="J278" i="103" s="1"/>
  <c r="J278" i="125" s="1"/>
  <c r="J195" i="117"/>
  <c r="J201" i="117"/>
  <c r="L200" i="103"/>
  <c r="L198" i="103" s="1"/>
  <c r="J200" i="103"/>
  <c r="J198" i="103" s="1"/>
  <c r="J279" i="103" s="1"/>
  <c r="J205" i="117"/>
  <c r="J207" i="117"/>
  <c r="J215" i="117"/>
  <c r="I89" i="107"/>
  <c r="I260" i="107" s="1"/>
  <c r="N260" i="124" s="1"/>
  <c r="N147" i="117"/>
  <c r="N148" i="117"/>
  <c r="N161" i="117"/>
  <c r="L160" i="107"/>
  <c r="L158" i="107"/>
  <c r="L274" i="107" s="1"/>
  <c r="J160" i="107"/>
  <c r="J158" i="107" s="1"/>
  <c r="J274" i="107" s="1"/>
  <c r="N274" i="125" s="1"/>
  <c r="N165" i="117"/>
  <c r="P147" i="117"/>
  <c r="P165" i="117"/>
  <c r="P171" i="117"/>
  <c r="P173" i="117"/>
  <c r="P179" i="117"/>
  <c r="P181" i="117"/>
  <c r="P187" i="117"/>
  <c r="P189" i="117"/>
  <c r="P195" i="117"/>
  <c r="P197" i="117"/>
  <c r="P203" i="117"/>
  <c r="P205" i="117"/>
  <c r="I89" i="108"/>
  <c r="I260" i="108" s="1"/>
  <c r="L160" i="108"/>
  <c r="L158" i="108" s="1"/>
  <c r="J160" i="108"/>
  <c r="J158" i="108" s="1"/>
  <c r="J274" i="108" s="1"/>
  <c r="O274" i="125" s="1"/>
  <c r="O163" i="117"/>
  <c r="D168" i="108"/>
  <c r="D166" i="108" s="1"/>
  <c r="D275" i="108" s="1"/>
  <c r="O275" i="119" s="1"/>
  <c r="L168" i="108"/>
  <c r="L166" i="108" s="1"/>
  <c r="L275" i="108" s="1"/>
  <c r="J168" i="108"/>
  <c r="J166" i="108" s="1"/>
  <c r="J275" i="108" s="1"/>
  <c r="O275" i="125" s="1"/>
  <c r="O171" i="117"/>
  <c r="O173" i="117"/>
  <c r="D176" i="108"/>
  <c r="D174" i="108" s="1"/>
  <c r="D276" i="108" s="1"/>
  <c r="O276" i="119" s="1"/>
  <c r="L176" i="108"/>
  <c r="L174" i="108" s="1"/>
  <c r="L276" i="108" s="1"/>
  <c r="J176" i="108"/>
  <c r="J174" i="108" s="1"/>
  <c r="J276" i="108" s="1"/>
  <c r="O276" i="125" s="1"/>
  <c r="O181" i="117"/>
  <c r="D184" i="108"/>
  <c r="D182" i="108" s="1"/>
  <c r="D277" i="108" s="1"/>
  <c r="O277" i="119" s="1"/>
  <c r="L184" i="108"/>
  <c r="L182" i="108" s="1"/>
  <c r="L277" i="108" s="1"/>
  <c r="J184" i="108"/>
  <c r="J182" i="108" s="1"/>
  <c r="J277" i="108" s="1"/>
  <c r="O189" i="117"/>
  <c r="D192" i="108"/>
  <c r="D190" i="108" s="1"/>
  <c r="D278" i="108" s="1"/>
  <c r="L192" i="108"/>
  <c r="L190" i="108" s="1"/>
  <c r="L278" i="108" s="1"/>
  <c r="J192" i="108"/>
  <c r="J190" i="108" s="1"/>
  <c r="J278" i="108" s="1"/>
  <c r="O278" i="125" s="1"/>
  <c r="O197" i="117"/>
  <c r="D200" i="108"/>
  <c r="D198" i="108" s="1"/>
  <c r="D279" i="108" s="1"/>
  <c r="O279" i="119" s="1"/>
  <c r="O203" i="117"/>
  <c r="O205" i="117"/>
  <c r="L168" i="107"/>
  <c r="L166" i="107" s="1"/>
  <c r="N171" i="117"/>
  <c r="L176" i="107"/>
  <c r="L174" i="107" s="1"/>
  <c r="L276" i="107" s="1"/>
  <c r="N179" i="117"/>
  <c r="N181" i="117"/>
  <c r="N185" i="117"/>
  <c r="L184" i="107"/>
  <c r="L182" i="107"/>
  <c r="L277" i="107" s="1"/>
  <c r="J184" i="107"/>
  <c r="J182" i="107" s="1"/>
  <c r="J277" i="107"/>
  <c r="N193" i="117"/>
  <c r="L192" i="107"/>
  <c r="L190" i="107" s="1"/>
  <c r="L278" i="107" s="1"/>
  <c r="N278" i="127" s="1"/>
  <c r="J192" i="107"/>
  <c r="J190" i="107" s="1"/>
  <c r="J278" i="107" s="1"/>
  <c r="N195" i="117"/>
  <c r="N201" i="117"/>
  <c r="J200" i="107"/>
  <c r="J198" i="107" s="1"/>
  <c r="J279" i="107" s="1"/>
  <c r="N203" i="117"/>
  <c r="N207" i="117"/>
  <c r="T165" i="117"/>
  <c r="T171" i="117"/>
  <c r="T173" i="117"/>
  <c r="T177" i="117"/>
  <c r="T187" i="117"/>
  <c r="T195" i="117"/>
  <c r="T197" i="117"/>
  <c r="T207" i="117"/>
  <c r="I89" i="112"/>
  <c r="I260" i="112" s="1"/>
  <c r="S147" i="117"/>
  <c r="S161" i="117"/>
  <c r="L160" i="112"/>
  <c r="L158" i="112" s="1"/>
  <c r="D168" i="112"/>
  <c r="D166" i="112" s="1"/>
  <c r="D275" i="112" s="1"/>
  <c r="S275" i="119" s="1"/>
  <c r="L168" i="112"/>
  <c r="L166" i="112" s="1"/>
  <c r="L275" i="112" s="1"/>
  <c r="J168" i="112"/>
  <c r="J166" i="112" s="1"/>
  <c r="J275" i="112" s="1"/>
  <c r="S275" i="125" s="1"/>
  <c r="D176" i="112"/>
  <c r="D174" i="112" s="1"/>
  <c r="J176" i="112"/>
  <c r="J174" i="112" s="1"/>
  <c r="J276" i="112" s="1"/>
  <c r="S276" i="125" s="1"/>
  <c r="S181" i="117"/>
  <c r="S185" i="117"/>
  <c r="L184" i="112"/>
  <c r="L182" i="112" s="1"/>
  <c r="L277" i="112" s="1"/>
  <c r="S189" i="117"/>
  <c r="D192" i="112"/>
  <c r="D190" i="112" s="1"/>
  <c r="D278" i="112" s="1"/>
  <c r="S278" i="119" s="1"/>
  <c r="S195" i="117"/>
  <c r="S197" i="117"/>
  <c r="S201" i="117"/>
  <c r="L200" i="112"/>
  <c r="L198" i="112" s="1"/>
  <c r="L279" i="112" s="1"/>
  <c r="S279" i="127" s="1"/>
  <c r="S205" i="117"/>
  <c r="S207" i="117"/>
  <c r="I89" i="111"/>
  <c r="I260" i="111" s="1"/>
  <c r="R260" i="124" s="1"/>
  <c r="R148" i="117"/>
  <c r="R163" i="117"/>
  <c r="L168" i="111"/>
  <c r="L166" i="111" s="1"/>
  <c r="R171" i="117"/>
  <c r="R173" i="117"/>
  <c r="R177" i="117"/>
  <c r="R179" i="117"/>
  <c r="R187" i="117"/>
  <c r="R195" i="117"/>
  <c r="D200" i="111"/>
  <c r="D198" i="111" s="1"/>
  <c r="L200" i="111"/>
  <c r="L198" i="111" s="1"/>
  <c r="L279" i="111" s="1"/>
  <c r="R279" i="127" s="1"/>
  <c r="J200" i="111"/>
  <c r="J198" i="111" s="1"/>
  <c r="J279" i="111" s="1"/>
  <c r="R207" i="117"/>
  <c r="R215" i="117"/>
  <c r="D160" i="114"/>
  <c r="D158" i="114" s="1"/>
  <c r="D274" i="114" s="1"/>
  <c r="U274" i="119" s="1"/>
  <c r="U185" i="117"/>
  <c r="U207" i="117"/>
  <c r="C295" i="114"/>
  <c r="U215" i="117"/>
  <c r="T147" i="117"/>
  <c r="T201" i="117"/>
  <c r="E281" i="113"/>
  <c r="T169" i="117"/>
  <c r="D160" i="112"/>
  <c r="D158" i="112" s="1"/>
  <c r="D274" i="112" s="1"/>
  <c r="S274" i="119" s="1"/>
  <c r="S169" i="117"/>
  <c r="D200" i="112"/>
  <c r="D198" i="112" s="1"/>
  <c r="D279" i="112" s="1"/>
  <c r="S279" i="119" s="1"/>
  <c r="R147" i="117"/>
  <c r="Q177" i="117"/>
  <c r="D192" i="110"/>
  <c r="D190" i="110" s="1"/>
  <c r="D278" i="110" s="1"/>
  <c r="D168" i="110"/>
  <c r="D166" i="110" s="1"/>
  <c r="D184" i="110"/>
  <c r="D182" i="110" s="1"/>
  <c r="D277" i="110" s="1"/>
  <c r="Q277" i="119" s="1"/>
  <c r="Q215" i="117"/>
  <c r="P207" i="117"/>
  <c r="P215" i="117"/>
  <c r="O169" i="117"/>
  <c r="I76" i="108"/>
  <c r="I258" i="108" s="1"/>
  <c r="O177" i="117"/>
  <c r="O193" i="117"/>
  <c r="O201" i="117"/>
  <c r="E281" i="107"/>
  <c r="C295" i="107"/>
  <c r="N215" i="117"/>
  <c r="I76" i="106"/>
  <c r="I258" i="106"/>
  <c r="M258" i="124" s="1"/>
  <c r="D200" i="106"/>
  <c r="D198" i="106"/>
  <c r="D279" i="106" s="1"/>
  <c r="M279" i="119" s="1"/>
  <c r="M161" i="117"/>
  <c r="D168" i="105"/>
  <c r="D166" i="105" s="1"/>
  <c r="D275" i="105" s="1"/>
  <c r="L185" i="117"/>
  <c r="L207" i="117"/>
  <c r="D168" i="104"/>
  <c r="D166" i="104" s="1"/>
  <c r="D275" i="104" s="1"/>
  <c r="D184" i="104"/>
  <c r="D182" i="104" s="1"/>
  <c r="D277" i="104" s="1"/>
  <c r="K201" i="117"/>
  <c r="D168" i="102"/>
  <c r="D166" i="102" s="1"/>
  <c r="D275" i="102" s="1"/>
  <c r="I169" i="117"/>
  <c r="I177" i="117"/>
  <c r="D176" i="102"/>
  <c r="D174" i="102" s="1"/>
  <c r="D276" i="102" s="1"/>
  <c r="I276" i="119" s="1"/>
  <c r="I185" i="117"/>
  <c r="D184" i="102"/>
  <c r="D182" i="102" s="1"/>
  <c r="D277" i="102" s="1"/>
  <c r="I277" i="119" s="1"/>
  <c r="D192" i="102"/>
  <c r="D190" i="102" s="1"/>
  <c r="D278" i="102" s="1"/>
  <c r="I278" i="119" s="1"/>
  <c r="I193" i="117"/>
  <c r="I201" i="117"/>
  <c r="D200" i="102"/>
  <c r="D198" i="102" s="1"/>
  <c r="D279" i="102" s="1"/>
  <c r="I215" i="117"/>
  <c r="I89" i="102"/>
  <c r="I161" i="117"/>
  <c r="D168" i="100"/>
  <c r="D166" i="100" s="1"/>
  <c r="D275" i="100" s="1"/>
  <c r="G275" i="119" s="1"/>
  <c r="G177" i="117"/>
  <c r="G215" i="117"/>
  <c r="D184" i="99"/>
  <c r="D182" i="99" s="1"/>
  <c r="D277" i="99" s="1"/>
  <c r="F215" i="117"/>
  <c r="F233" i="117"/>
  <c r="D168" i="97"/>
  <c r="D166" i="97" s="1"/>
  <c r="D275" i="97" s="1"/>
  <c r="D215" i="117"/>
  <c r="C215" i="117"/>
  <c r="X215" i="117" s="1"/>
  <c r="C233" i="117"/>
  <c r="X233" i="117" s="1"/>
  <c r="I258" i="112"/>
  <c r="U162" i="117"/>
  <c r="C160" i="114"/>
  <c r="C158" i="114" s="1"/>
  <c r="D174" i="114"/>
  <c r="D276" i="114" s="1"/>
  <c r="U276" i="119" s="1"/>
  <c r="D190" i="114"/>
  <c r="D278" i="114" s="1"/>
  <c r="U278" i="119" s="1"/>
  <c r="T215" i="117"/>
  <c r="S164" i="117"/>
  <c r="S178" i="117"/>
  <c r="C176" i="112"/>
  <c r="C174" i="112" s="1"/>
  <c r="C276" i="112" s="1"/>
  <c r="S276" i="118" s="1"/>
  <c r="S196" i="117"/>
  <c r="R178" i="117"/>
  <c r="Q170" i="117"/>
  <c r="C168" i="110"/>
  <c r="C166" i="110" s="1"/>
  <c r="Q188" i="117"/>
  <c r="Q202" i="117"/>
  <c r="C200" i="110"/>
  <c r="C198" i="110" s="1"/>
  <c r="C279" i="110" s="1"/>
  <c r="O279" i="110" s="1"/>
  <c r="Q279" i="117" s="1"/>
  <c r="Q207" i="117"/>
  <c r="P159" i="117"/>
  <c r="U167" i="117"/>
  <c r="C176" i="114"/>
  <c r="C174" i="114" s="1"/>
  <c r="C276" i="114" s="1"/>
  <c r="U276" i="118" s="1"/>
  <c r="K176" i="114"/>
  <c r="K174" i="114" s="1"/>
  <c r="K276" i="114" s="1"/>
  <c r="U276" i="126" s="1"/>
  <c r="U183" i="117"/>
  <c r="C192" i="114"/>
  <c r="C190" i="114" s="1"/>
  <c r="C278" i="114" s="1"/>
  <c r="U278" i="118" s="1"/>
  <c r="K192" i="114"/>
  <c r="K190" i="114" s="1"/>
  <c r="K278" i="114" s="1"/>
  <c r="U236" i="117"/>
  <c r="T178" i="117"/>
  <c r="I82" i="112"/>
  <c r="I259" i="112" s="1"/>
  <c r="S167" i="117"/>
  <c r="E184" i="112"/>
  <c r="E182" i="112" s="1"/>
  <c r="E277" i="112" s="1"/>
  <c r="S277" i="120" s="1"/>
  <c r="S186" i="117"/>
  <c r="C184" i="112"/>
  <c r="C182" i="112" s="1"/>
  <c r="C277" i="112" s="1"/>
  <c r="S199" i="117"/>
  <c r="S203" i="117"/>
  <c r="C280" i="112"/>
  <c r="S280" i="118" s="1"/>
  <c r="I255" i="111"/>
  <c r="J158" i="111"/>
  <c r="J274" i="111" s="1"/>
  <c r="C168" i="111"/>
  <c r="C166" i="111" s="1"/>
  <c r="D176" i="111"/>
  <c r="D174" i="111" s="1"/>
  <c r="D276" i="111" s="1"/>
  <c r="R276" i="119" s="1"/>
  <c r="L176" i="111"/>
  <c r="L174" i="111" s="1"/>
  <c r="L276" i="111" s="1"/>
  <c r="R276" i="127" s="1"/>
  <c r="R181" i="117"/>
  <c r="R185" i="117"/>
  <c r="R186" i="117"/>
  <c r="C200" i="111"/>
  <c r="C198" i="111" s="1"/>
  <c r="C279" i="111" s="1"/>
  <c r="R279" i="118" s="1"/>
  <c r="E200" i="111"/>
  <c r="E198" i="111" s="1"/>
  <c r="Q159" i="117"/>
  <c r="K160" i="110"/>
  <c r="K158" i="110" s="1"/>
  <c r="K274" i="110" s="1"/>
  <c r="Q274" i="126" s="1"/>
  <c r="E176" i="110"/>
  <c r="E174" i="110" s="1"/>
  <c r="E276" i="110" s="1"/>
  <c r="Q276" i="120" s="1"/>
  <c r="Q178" i="117"/>
  <c r="C176" i="110"/>
  <c r="C174" i="110" s="1"/>
  <c r="C276" i="110" s="1"/>
  <c r="Q191" i="117"/>
  <c r="Q195" i="117"/>
  <c r="J200" i="110"/>
  <c r="J198" i="110" s="1"/>
  <c r="J279" i="110" s="1"/>
  <c r="Q279" i="125" s="1"/>
  <c r="P163" i="117"/>
  <c r="C160" i="109"/>
  <c r="C158" i="109" s="1"/>
  <c r="C274" i="109" s="1"/>
  <c r="P196" i="117"/>
  <c r="C192" i="109"/>
  <c r="C190" i="109" s="1"/>
  <c r="C278" i="109" s="1"/>
  <c r="P278" i="118" s="1"/>
  <c r="E160" i="114"/>
  <c r="E158" i="114" s="1"/>
  <c r="E274" i="114" s="1"/>
  <c r="U274" i="120" s="1"/>
  <c r="U163" i="117"/>
  <c r="L166" i="114"/>
  <c r="L275" i="114" s="1"/>
  <c r="U275" i="127" s="1"/>
  <c r="J168" i="114"/>
  <c r="J166" i="114" s="1"/>
  <c r="C168" i="114"/>
  <c r="C166" i="114" s="1"/>
  <c r="C275" i="114" s="1"/>
  <c r="K168" i="114"/>
  <c r="K166" i="114" s="1"/>
  <c r="E176" i="114"/>
  <c r="E174" i="114" s="1"/>
  <c r="E276" i="114" s="1"/>
  <c r="U276" i="120" s="1"/>
  <c r="L182" i="114"/>
  <c r="L277" i="114" s="1"/>
  <c r="U277" i="127" s="1"/>
  <c r="J184" i="114"/>
  <c r="J182" i="114" s="1"/>
  <c r="J277" i="114" s="1"/>
  <c r="C184" i="114"/>
  <c r="C182" i="114" s="1"/>
  <c r="C277" i="114" s="1"/>
  <c r="U277" i="118" s="1"/>
  <c r="E192" i="114"/>
  <c r="E190" i="114"/>
  <c r="E278" i="114" s="1"/>
  <c r="U278" i="120" s="1"/>
  <c r="U195" i="117"/>
  <c r="L198" i="114"/>
  <c r="L279" i="114" s="1"/>
  <c r="J200" i="114"/>
  <c r="J198" i="114"/>
  <c r="J279" i="114" s="1"/>
  <c r="U279" i="125" s="1"/>
  <c r="I76" i="113"/>
  <c r="I258" i="113" s="1"/>
  <c r="C168" i="113"/>
  <c r="C166" i="113" s="1"/>
  <c r="C275" i="113" s="1"/>
  <c r="T275" i="118" s="1"/>
  <c r="D176" i="113"/>
  <c r="D174" i="113" s="1"/>
  <c r="D276" i="113" s="1"/>
  <c r="T276" i="119" s="1"/>
  <c r="L176" i="113"/>
  <c r="L174" i="113" s="1"/>
  <c r="T185" i="117"/>
  <c r="T186" i="117"/>
  <c r="C200" i="113"/>
  <c r="C198" i="113" s="1"/>
  <c r="C279" i="113" s="1"/>
  <c r="C160" i="112"/>
  <c r="C158" i="112" s="1"/>
  <c r="S175" i="117"/>
  <c r="S179" i="117"/>
  <c r="J184" i="112"/>
  <c r="J182" i="112" s="1"/>
  <c r="C192" i="112"/>
  <c r="C190" i="112" s="1"/>
  <c r="C278" i="112" s="1"/>
  <c r="E281" i="112"/>
  <c r="R161" i="117"/>
  <c r="R162" i="117"/>
  <c r="J166" i="111"/>
  <c r="J275" i="111" s="1"/>
  <c r="R275" i="125" s="1"/>
  <c r="C176" i="111"/>
  <c r="C174" i="111" s="1"/>
  <c r="C276" i="111" s="1"/>
  <c r="D184" i="111"/>
  <c r="D182" i="111" s="1"/>
  <c r="D277" i="111" s="1"/>
  <c r="L184" i="111"/>
  <c r="L182" i="111" s="1"/>
  <c r="L277" i="111" s="1"/>
  <c r="R277" i="127" s="1"/>
  <c r="R189" i="117"/>
  <c r="R193" i="117"/>
  <c r="R194" i="117"/>
  <c r="C281" i="111"/>
  <c r="O281" i="111" s="1"/>
  <c r="R281" i="117" s="1"/>
  <c r="I82" i="110"/>
  <c r="I46" i="110" s="1"/>
  <c r="I4" i="110" s="1"/>
  <c r="Q167" i="117"/>
  <c r="Q171" i="117"/>
  <c r="J176" i="110"/>
  <c r="J174" i="110" s="1"/>
  <c r="J276" i="110" s="1"/>
  <c r="Q276" i="125" s="1"/>
  <c r="C184" i="110"/>
  <c r="C182" i="110" s="1"/>
  <c r="C277" i="110" s="1"/>
  <c r="Q199" i="117"/>
  <c r="Q203" i="117"/>
  <c r="I255" i="109"/>
  <c r="P255" i="124" s="1"/>
  <c r="P161" i="117"/>
  <c r="I82" i="114"/>
  <c r="I259" i="114" s="1"/>
  <c r="U159" i="117"/>
  <c r="U175" i="117"/>
  <c r="K184" i="114"/>
  <c r="K182" i="114" s="1"/>
  <c r="K277" i="114" s="1"/>
  <c r="U277" i="126" s="1"/>
  <c r="U191" i="117"/>
  <c r="C200" i="114"/>
  <c r="C198" i="114" s="1"/>
  <c r="C279" i="114" s="1"/>
  <c r="K200" i="114"/>
  <c r="K198" i="114" s="1"/>
  <c r="K279" i="114" s="1"/>
  <c r="U279" i="126" s="1"/>
  <c r="C280" i="114"/>
  <c r="O280" i="114" s="1"/>
  <c r="U280" i="117" s="1"/>
  <c r="T161" i="117"/>
  <c r="T162" i="117"/>
  <c r="C176" i="113"/>
  <c r="C174" i="113" s="1"/>
  <c r="D184" i="113"/>
  <c r="D182" i="113" s="1"/>
  <c r="D277" i="113" s="1"/>
  <c r="L184" i="113"/>
  <c r="L182" i="113"/>
  <c r="L277" i="113" s="1"/>
  <c r="T277" i="127" s="1"/>
  <c r="T189" i="117"/>
  <c r="T193" i="117"/>
  <c r="T194" i="117"/>
  <c r="J198" i="113"/>
  <c r="J279" i="113" s="1"/>
  <c r="J160" i="112"/>
  <c r="J158" i="112" s="1"/>
  <c r="J274" i="112" s="1"/>
  <c r="S274" i="125" s="1"/>
  <c r="C168" i="112"/>
  <c r="C166" i="112" s="1"/>
  <c r="C275" i="112" s="1"/>
  <c r="S183" i="117"/>
  <c r="S187" i="117"/>
  <c r="J192" i="112"/>
  <c r="J190" i="112" s="1"/>
  <c r="J278" i="112" s="1"/>
  <c r="S278" i="125" s="1"/>
  <c r="C200" i="112"/>
  <c r="C198" i="112" s="1"/>
  <c r="C279" i="112" s="1"/>
  <c r="I76" i="111"/>
  <c r="I258" i="111" s="1"/>
  <c r="D160" i="111"/>
  <c r="D158" i="111" s="1"/>
  <c r="D274" i="111" s="1"/>
  <c r="R274" i="119" s="1"/>
  <c r="L160" i="111"/>
  <c r="L158" i="111" s="1"/>
  <c r="L274" i="111" s="1"/>
  <c r="R274" i="127" s="1"/>
  <c r="R165" i="117"/>
  <c r="R169" i="117"/>
  <c r="R170" i="117"/>
  <c r="C184" i="111"/>
  <c r="C182" i="111" s="1"/>
  <c r="C277" i="111" s="1"/>
  <c r="D192" i="111"/>
  <c r="D190" i="111" s="1"/>
  <c r="D278" i="111" s="1"/>
  <c r="R278" i="119" s="1"/>
  <c r="L192" i="111"/>
  <c r="L190" i="111" s="1"/>
  <c r="L278" i="111" s="1"/>
  <c r="R278" i="127" s="1"/>
  <c r="R197" i="117"/>
  <c r="Q162" i="117"/>
  <c r="Q160" i="117" s="1"/>
  <c r="C160" i="110"/>
  <c r="C158" i="110" s="1"/>
  <c r="C274" i="110" s="1"/>
  <c r="Q274" i="118" s="1"/>
  <c r="Q175" i="117"/>
  <c r="Q179" i="117"/>
  <c r="J184" i="110"/>
  <c r="J182" i="110" s="1"/>
  <c r="J277" i="110" s="1"/>
  <c r="Q277" i="125" s="1"/>
  <c r="C192" i="110"/>
  <c r="C190" i="110" s="1"/>
  <c r="C278" i="110" s="1"/>
  <c r="D176" i="109"/>
  <c r="D174" i="109" s="1"/>
  <c r="I255" i="107"/>
  <c r="E297" i="114"/>
  <c r="C296" i="113"/>
  <c r="C298" i="111"/>
  <c r="O298" i="111" s="1"/>
  <c r="R298" i="117"/>
  <c r="E297" i="110"/>
  <c r="E176" i="109"/>
  <c r="E174" i="109" s="1"/>
  <c r="P185" i="117"/>
  <c r="D184" i="109"/>
  <c r="D182" i="109" s="1"/>
  <c r="D277" i="109" s="1"/>
  <c r="P277" i="119" s="1"/>
  <c r="J184" i="109"/>
  <c r="J182" i="109" s="1"/>
  <c r="J277" i="109" s="1"/>
  <c r="P277" i="125" s="1"/>
  <c r="J198" i="109"/>
  <c r="J279" i="109"/>
  <c r="P164" i="117"/>
  <c r="P167" i="117"/>
  <c r="C184" i="109"/>
  <c r="C182" i="109" s="1"/>
  <c r="C277" i="109" s="1"/>
  <c r="P277" i="118" s="1"/>
  <c r="E184" i="109"/>
  <c r="E182" i="109" s="1"/>
  <c r="E277" i="109" s="1"/>
  <c r="P277" i="120" s="1"/>
  <c r="D192" i="109"/>
  <c r="D190" i="109"/>
  <c r="D278" i="109" s="1"/>
  <c r="L192" i="109"/>
  <c r="L190" i="109" s="1"/>
  <c r="J192" i="109"/>
  <c r="J190" i="109" s="1"/>
  <c r="J278" i="109" s="1"/>
  <c r="E274" i="106"/>
  <c r="M274" i="120" s="1"/>
  <c r="L166" i="106"/>
  <c r="L275" i="106" s="1"/>
  <c r="D168" i="109"/>
  <c r="D166" i="109" s="1"/>
  <c r="D275" i="109" s="1"/>
  <c r="P275" i="119" s="1"/>
  <c r="L168" i="109"/>
  <c r="L166" i="109" s="1"/>
  <c r="L275" i="109" s="1"/>
  <c r="P275" i="127" s="1"/>
  <c r="D200" i="109"/>
  <c r="D198" i="109" s="1"/>
  <c r="D279" i="109" s="1"/>
  <c r="P279" i="119" s="1"/>
  <c r="L200" i="109"/>
  <c r="L198" i="109" s="1"/>
  <c r="L279" i="109" s="1"/>
  <c r="P279" i="127" s="1"/>
  <c r="I259" i="106"/>
  <c r="L174" i="106"/>
  <c r="L276" i="106"/>
  <c r="O207" i="117"/>
  <c r="C280" i="108"/>
  <c r="O280" i="108" s="1"/>
  <c r="O280" i="117" s="1"/>
  <c r="C281" i="107"/>
  <c r="O281" i="107" s="1"/>
  <c r="N281" i="117" s="1"/>
  <c r="M193" i="117"/>
  <c r="M205" i="117"/>
  <c r="M207" i="117"/>
  <c r="M236" i="117"/>
  <c r="C298" i="106"/>
  <c r="C296" i="109"/>
  <c r="D158" i="108"/>
  <c r="D274" i="108" s="1"/>
  <c r="O274" i="119" s="1"/>
  <c r="D160" i="107"/>
  <c r="D158" i="107"/>
  <c r="D274" i="107" s="1"/>
  <c r="N274" i="119" s="1"/>
  <c r="D168" i="107"/>
  <c r="D166" i="107" s="1"/>
  <c r="D275" i="107" s="1"/>
  <c r="N275" i="119" s="1"/>
  <c r="D176" i="107"/>
  <c r="D174" i="107" s="1"/>
  <c r="D276" i="107" s="1"/>
  <c r="N276" i="119" s="1"/>
  <c r="D184" i="107"/>
  <c r="D182" i="107"/>
  <c r="D277" i="107" s="1"/>
  <c r="D192" i="107"/>
  <c r="D190" i="107"/>
  <c r="D278" i="107" s="1"/>
  <c r="N278" i="119" s="1"/>
  <c r="D200" i="107"/>
  <c r="D198" i="107" s="1"/>
  <c r="D279" i="107" s="1"/>
  <c r="N279" i="119" s="1"/>
  <c r="C298" i="107"/>
  <c r="O298" i="107" s="1"/>
  <c r="D190" i="106"/>
  <c r="D278" i="106" s="1"/>
  <c r="J192" i="106"/>
  <c r="J190" i="106" s="1"/>
  <c r="M194" i="117"/>
  <c r="C192" i="106"/>
  <c r="C190" i="106" s="1"/>
  <c r="C278" i="106" s="1"/>
  <c r="O278" i="106" s="1"/>
  <c r="M278" i="117" s="1"/>
  <c r="M206" i="117"/>
  <c r="C280" i="106"/>
  <c r="O280" i="106" s="1"/>
  <c r="M280" i="117" s="1"/>
  <c r="K198" i="105"/>
  <c r="K279" i="105" s="1"/>
  <c r="C198" i="109"/>
  <c r="C279" i="109" s="1"/>
  <c r="C280" i="109"/>
  <c r="P280" i="118" s="1"/>
  <c r="C160" i="108"/>
  <c r="C158" i="108" s="1"/>
  <c r="C168" i="108"/>
  <c r="C166" i="108" s="1"/>
  <c r="C275" i="108" s="1"/>
  <c r="C176" i="108"/>
  <c r="C174" i="108" s="1"/>
  <c r="C276" i="108" s="1"/>
  <c r="O276" i="118" s="1"/>
  <c r="C184" i="108"/>
  <c r="C182" i="108" s="1"/>
  <c r="C277" i="108" s="1"/>
  <c r="O277" i="118" s="1"/>
  <c r="C192" i="108"/>
  <c r="C190" i="108" s="1"/>
  <c r="C278" i="108" s="1"/>
  <c r="C200" i="108"/>
  <c r="C198" i="108" s="1"/>
  <c r="C279" i="108" s="1"/>
  <c r="C280" i="107"/>
  <c r="O280" i="107" s="1"/>
  <c r="N280" i="117" s="1"/>
  <c r="C160" i="106"/>
  <c r="C158" i="106" s="1"/>
  <c r="C168" i="106"/>
  <c r="C166" i="106" s="1"/>
  <c r="C275" i="106" s="1"/>
  <c r="C176" i="106"/>
  <c r="C174" i="106" s="1"/>
  <c r="C276" i="106" s="1"/>
  <c r="C295" i="106"/>
  <c r="E182" i="106"/>
  <c r="E277" i="106" s="1"/>
  <c r="J184" i="106"/>
  <c r="J182" i="106" s="1"/>
  <c r="J277" i="106" s="1"/>
  <c r="M277" i="125" s="1"/>
  <c r="M195" i="117"/>
  <c r="C200" i="106"/>
  <c r="C198" i="106" s="1"/>
  <c r="C279" i="106" s="1"/>
  <c r="K200" i="106"/>
  <c r="K198" i="106" s="1"/>
  <c r="K279" i="106" s="1"/>
  <c r="M279" i="126" s="1"/>
  <c r="K182" i="105"/>
  <c r="K277" i="105" s="1"/>
  <c r="L277" i="126" s="1"/>
  <c r="L159" i="117"/>
  <c r="L167" i="117"/>
  <c r="L171" i="117"/>
  <c r="L175" i="117"/>
  <c r="L191" i="117"/>
  <c r="E297" i="105"/>
  <c r="K161" i="117"/>
  <c r="K177" i="117"/>
  <c r="K193" i="117"/>
  <c r="C280" i="104"/>
  <c r="K280" i="118" s="1"/>
  <c r="I255" i="103"/>
  <c r="J255" i="124" s="1"/>
  <c r="C275" i="105"/>
  <c r="L275" i="118" s="1"/>
  <c r="C276" i="105"/>
  <c r="C277" i="105"/>
  <c r="C278" i="105"/>
  <c r="C279" i="105"/>
  <c r="L279" i="118" s="1"/>
  <c r="J160" i="104"/>
  <c r="J158" i="104" s="1"/>
  <c r="J274" i="104" s="1"/>
  <c r="K274" i="125" s="1"/>
  <c r="K162" i="117"/>
  <c r="K160" i="104"/>
  <c r="K158" i="104" s="1"/>
  <c r="E168" i="104"/>
  <c r="E166" i="104" s="1"/>
  <c r="K171" i="117"/>
  <c r="J176" i="104"/>
  <c r="J174" i="104" s="1"/>
  <c r="J276" i="104" s="1"/>
  <c r="K276" i="125" s="1"/>
  <c r="K178" i="117"/>
  <c r="C276" i="104"/>
  <c r="K276" i="118" s="1"/>
  <c r="K176" i="104"/>
  <c r="K174" i="104" s="1"/>
  <c r="K276" i="104" s="1"/>
  <c r="K276" i="126" s="1"/>
  <c r="E184" i="104"/>
  <c r="E182" i="104" s="1"/>
  <c r="E277" i="104" s="1"/>
  <c r="K187" i="117"/>
  <c r="J192" i="104"/>
  <c r="J190" i="104" s="1"/>
  <c r="K194" i="117"/>
  <c r="C278" i="104"/>
  <c r="O278" i="104" s="1"/>
  <c r="K278" i="117" s="1"/>
  <c r="K192" i="104"/>
  <c r="K190" i="104" s="1"/>
  <c r="K278" i="104" s="1"/>
  <c r="K278" i="126" s="1"/>
  <c r="E200" i="104"/>
  <c r="E198" i="104" s="1"/>
  <c r="E279" i="104"/>
  <c r="K203" i="117"/>
  <c r="E281" i="104"/>
  <c r="J161" i="117"/>
  <c r="J162" i="117"/>
  <c r="C276" i="103"/>
  <c r="J276" i="118" s="1"/>
  <c r="D184" i="103"/>
  <c r="D182" i="103" s="1"/>
  <c r="D277" i="103" s="1"/>
  <c r="L184" i="103"/>
  <c r="L182" i="103"/>
  <c r="L277" i="103" s="1"/>
  <c r="I255" i="105"/>
  <c r="L255" i="124" s="1"/>
  <c r="D281" i="105"/>
  <c r="C296" i="105"/>
  <c r="O296" i="105" s="1"/>
  <c r="J170" i="117"/>
  <c r="I82" i="104"/>
  <c r="I259" i="104" s="1"/>
  <c r="K163" i="117"/>
  <c r="L166" i="104"/>
  <c r="L275" i="104" s="1"/>
  <c r="J168" i="104"/>
  <c r="J166" i="104" s="1"/>
  <c r="J275" i="104" s="1"/>
  <c r="K275" i="125" s="1"/>
  <c r="C275" i="104"/>
  <c r="K275" i="118" s="1"/>
  <c r="K168" i="104"/>
  <c r="K166" i="104" s="1"/>
  <c r="K275" i="104" s="1"/>
  <c r="K275" i="126" s="1"/>
  <c r="K179" i="117"/>
  <c r="J184" i="104"/>
  <c r="J182" i="104" s="1"/>
  <c r="J277" i="104" s="1"/>
  <c r="C277" i="104"/>
  <c r="K184" i="104"/>
  <c r="K182" i="104" s="1"/>
  <c r="K277" i="104" s="1"/>
  <c r="K195" i="117"/>
  <c r="L198" i="104"/>
  <c r="L279" i="104" s="1"/>
  <c r="K279" i="127" s="1"/>
  <c r="K202" i="117"/>
  <c r="C279" i="104"/>
  <c r="K279" i="118" s="1"/>
  <c r="D168" i="103"/>
  <c r="D166" i="103" s="1"/>
  <c r="D275" i="103" s="1"/>
  <c r="J275" i="119" s="1"/>
  <c r="L168" i="103"/>
  <c r="L166" i="103" s="1"/>
  <c r="L275" i="103" s="1"/>
  <c r="J177" i="117"/>
  <c r="C278" i="103"/>
  <c r="J278" i="118" s="1"/>
  <c r="C281" i="103"/>
  <c r="O281" i="103" s="1"/>
  <c r="J281" i="117" s="1"/>
  <c r="I180" i="117"/>
  <c r="H167" i="117"/>
  <c r="D198" i="101"/>
  <c r="D279" i="101" s="1"/>
  <c r="H199" i="117"/>
  <c r="H207" i="117"/>
  <c r="C298" i="103"/>
  <c r="J160" i="102"/>
  <c r="J158" i="102" s="1"/>
  <c r="J274" i="102" s="1"/>
  <c r="I274" i="125" s="1"/>
  <c r="E168" i="102"/>
  <c r="E166" i="102" s="1"/>
  <c r="I170" i="117"/>
  <c r="C275" i="102"/>
  <c r="I183" i="117"/>
  <c r="C277" i="102"/>
  <c r="I277" i="118" s="1"/>
  <c r="K184" i="102"/>
  <c r="K182" i="102" s="1"/>
  <c r="K277" i="102" s="1"/>
  <c r="J192" i="102"/>
  <c r="J190" i="102"/>
  <c r="J278" i="102" s="1"/>
  <c r="I278" i="125" s="1"/>
  <c r="E200" i="102"/>
  <c r="E198" i="102" s="1"/>
  <c r="E279" i="102" s="1"/>
  <c r="I279" i="120" s="1"/>
  <c r="I207" i="117"/>
  <c r="C280" i="102"/>
  <c r="O280" i="102" s="1"/>
  <c r="I280" i="117" s="1"/>
  <c r="I255" i="101"/>
  <c r="H175" i="117"/>
  <c r="C280" i="101"/>
  <c r="H280" i="118" s="1"/>
  <c r="H206" i="117"/>
  <c r="I159" i="117"/>
  <c r="J168" i="102"/>
  <c r="J166" i="102" s="1"/>
  <c r="J275" i="102" s="1"/>
  <c r="I275" i="125" s="1"/>
  <c r="O176" i="102"/>
  <c r="O174" i="102" s="1"/>
  <c r="C276" i="102"/>
  <c r="I276" i="118" s="1"/>
  <c r="I191" i="117"/>
  <c r="C278" i="102"/>
  <c r="K192" i="102"/>
  <c r="K190" i="102" s="1"/>
  <c r="K278" i="102" s="1"/>
  <c r="O192" i="102"/>
  <c r="O190" i="102" s="1"/>
  <c r="J200" i="102"/>
  <c r="J198" i="102" s="1"/>
  <c r="J279" i="102" s="1"/>
  <c r="J160" i="101"/>
  <c r="J158" i="101" s="1"/>
  <c r="J274" i="101" s="1"/>
  <c r="H274" i="125" s="1"/>
  <c r="J176" i="101"/>
  <c r="J174" i="101" s="1"/>
  <c r="J276" i="101" s="1"/>
  <c r="H276" i="125" s="1"/>
  <c r="C277" i="101"/>
  <c r="H277" i="118" s="1"/>
  <c r="H186" i="117"/>
  <c r="H187" i="117"/>
  <c r="E192" i="101"/>
  <c r="E190" i="101" s="1"/>
  <c r="E278" i="101" s="1"/>
  <c r="H278" i="120" s="1"/>
  <c r="J192" i="101"/>
  <c r="J190" i="101" s="1"/>
  <c r="J278" i="101" s="1"/>
  <c r="H278" i="125" s="1"/>
  <c r="I167" i="117"/>
  <c r="I171" i="117"/>
  <c r="J176" i="102"/>
  <c r="J174" i="102" s="1"/>
  <c r="J276" i="102" s="1"/>
  <c r="I276" i="125" s="1"/>
  <c r="I199" i="117"/>
  <c r="H161" i="117"/>
  <c r="H162" i="117"/>
  <c r="H180" i="117"/>
  <c r="H193" i="117"/>
  <c r="C278" i="101"/>
  <c r="H278" i="118" s="1"/>
  <c r="D160" i="100"/>
  <c r="D158" i="100"/>
  <c r="D274" i="100" s="1"/>
  <c r="G274" i="119" s="1"/>
  <c r="G161" i="117"/>
  <c r="F183" i="117"/>
  <c r="C279" i="97"/>
  <c r="D279" i="118" s="1"/>
  <c r="D202" i="117"/>
  <c r="E297" i="102"/>
  <c r="O297" i="102" s="1"/>
  <c r="C276" i="101"/>
  <c r="H276" i="118" s="1"/>
  <c r="H185" i="117"/>
  <c r="D192" i="101"/>
  <c r="D190" i="101" s="1"/>
  <c r="D278" i="101" s="1"/>
  <c r="H278" i="119" s="1"/>
  <c r="L192" i="101"/>
  <c r="L190" i="101"/>
  <c r="L278" i="101" s="1"/>
  <c r="H278" i="127" s="1"/>
  <c r="G203" i="117"/>
  <c r="C279" i="100"/>
  <c r="G279" i="118" s="1"/>
  <c r="G207" i="117"/>
  <c r="C281" i="100"/>
  <c r="O281" i="100" s="1"/>
  <c r="G281" i="117" s="1"/>
  <c r="F171" i="117"/>
  <c r="C275" i="99"/>
  <c r="F191" i="117"/>
  <c r="H171" i="117"/>
  <c r="D184" i="101"/>
  <c r="D182" i="101"/>
  <c r="D277" i="101" s="1"/>
  <c r="L184" i="101"/>
  <c r="L182" i="101" s="1"/>
  <c r="L277" i="101" s="1"/>
  <c r="H277" i="127" s="1"/>
  <c r="J198" i="101"/>
  <c r="J279" i="101" s="1"/>
  <c r="H279" i="125" s="1"/>
  <c r="H203" i="117"/>
  <c r="F169" i="117"/>
  <c r="E169" i="117"/>
  <c r="C275" i="98"/>
  <c r="E275" i="118" s="1"/>
  <c r="E170" i="117"/>
  <c r="D162" i="117"/>
  <c r="D184" i="97"/>
  <c r="D182" i="97" s="1"/>
  <c r="D277" i="97" s="1"/>
  <c r="O184" i="97"/>
  <c r="O182" i="97" s="1"/>
  <c r="D158" i="101"/>
  <c r="D274" i="101" s="1"/>
  <c r="H274" i="119" s="1"/>
  <c r="H165" i="117"/>
  <c r="H169" i="117"/>
  <c r="D176" i="101"/>
  <c r="D174" i="101" s="1"/>
  <c r="D276" i="101" s="1"/>
  <c r="H276" i="119" s="1"/>
  <c r="L176" i="101"/>
  <c r="L174" i="101" s="1"/>
  <c r="H197" i="117"/>
  <c r="H201" i="117"/>
  <c r="G188" i="117"/>
  <c r="C277" i="100"/>
  <c r="G277" i="118" s="1"/>
  <c r="F159" i="117"/>
  <c r="D147" i="117"/>
  <c r="C169" i="117"/>
  <c r="X169" i="117" s="1"/>
  <c r="C275" i="96"/>
  <c r="C170" i="117"/>
  <c r="X170" i="117" s="1"/>
  <c r="C207" i="117"/>
  <c r="X207" i="117" s="1"/>
  <c r="E160" i="100"/>
  <c r="E158" i="100" s="1"/>
  <c r="E274" i="100" s="1"/>
  <c r="G274" i="120" s="1"/>
  <c r="G183" i="117"/>
  <c r="K182" i="100"/>
  <c r="K277" i="100"/>
  <c r="G186" i="117"/>
  <c r="E200" i="100"/>
  <c r="E198" i="100" s="1"/>
  <c r="E279" i="100" s="1"/>
  <c r="F163" i="117"/>
  <c r="F194" i="117"/>
  <c r="L200" i="99"/>
  <c r="L198" i="99" s="1"/>
  <c r="L279" i="99" s="1"/>
  <c r="F279" i="127" s="1"/>
  <c r="E235" i="117"/>
  <c r="E297" i="98"/>
  <c r="E176" i="97"/>
  <c r="E174" i="97" s="1"/>
  <c r="E276" i="97" s="1"/>
  <c r="D276" i="120" s="1"/>
  <c r="D178" i="117"/>
  <c r="I256" i="97"/>
  <c r="I255" i="96"/>
  <c r="G147" i="117"/>
  <c r="J160" i="100"/>
  <c r="J158" i="100" s="1"/>
  <c r="J274" i="100" s="1"/>
  <c r="G274" i="125" s="1"/>
  <c r="D184" i="100"/>
  <c r="D182" i="100" s="1"/>
  <c r="D277" i="100" s="1"/>
  <c r="G185" i="117"/>
  <c r="L184" i="100"/>
  <c r="L182" i="100" s="1"/>
  <c r="L277" i="100" s="1"/>
  <c r="E192" i="100"/>
  <c r="E190" i="100" s="1"/>
  <c r="E278" i="100" s="1"/>
  <c r="O192" i="100"/>
  <c r="O190" i="100" s="1"/>
  <c r="J200" i="100"/>
  <c r="J198" i="100" s="1"/>
  <c r="J279" i="100" s="1"/>
  <c r="G279" i="125" s="1"/>
  <c r="K200" i="100"/>
  <c r="K198" i="100" s="1"/>
  <c r="K279" i="100" s="1"/>
  <c r="E160" i="99"/>
  <c r="E158" i="99" s="1"/>
  <c r="E274" i="99" s="1"/>
  <c r="F161" i="117"/>
  <c r="C277" i="99"/>
  <c r="O277" i="99" s="1"/>
  <c r="F277" i="117" s="1"/>
  <c r="F186" i="117"/>
  <c r="F193" i="117"/>
  <c r="F195" i="117"/>
  <c r="C278" i="99"/>
  <c r="F278" i="118" s="1"/>
  <c r="D200" i="99"/>
  <c r="D198" i="99" s="1"/>
  <c r="D279" i="99" s="1"/>
  <c r="F279" i="119" s="1"/>
  <c r="E159" i="117"/>
  <c r="E175" i="117"/>
  <c r="E192" i="98"/>
  <c r="E190" i="98" s="1"/>
  <c r="E278" i="98" s="1"/>
  <c r="C281" i="98"/>
  <c r="O281" i="98" s="1"/>
  <c r="E281" i="117" s="1"/>
  <c r="E207" i="117"/>
  <c r="I82" i="97"/>
  <c r="I259" i="97" s="1"/>
  <c r="D259" i="124" s="1"/>
  <c r="D175" i="117"/>
  <c r="E192" i="97"/>
  <c r="E190" i="97" s="1"/>
  <c r="E278" i="97" s="1"/>
  <c r="D278" i="120" s="1"/>
  <c r="D193" i="117"/>
  <c r="J160" i="96"/>
  <c r="J158" i="96"/>
  <c r="J274" i="96" s="1"/>
  <c r="C274" i="125" s="1"/>
  <c r="X274" i="125" s="1"/>
  <c r="K192" i="96"/>
  <c r="K190" i="96" s="1"/>
  <c r="K278" i="96" s="1"/>
  <c r="C278" i="126" s="1"/>
  <c r="X278" i="126" s="1"/>
  <c r="C276" i="100"/>
  <c r="G276" i="118" s="1"/>
  <c r="G178" i="117"/>
  <c r="L166" i="99"/>
  <c r="L275" i="99" s="1"/>
  <c r="C276" i="99"/>
  <c r="F276" i="118" s="1"/>
  <c r="F207" i="117"/>
  <c r="J168" i="98"/>
  <c r="J166" i="98" s="1"/>
  <c r="J275" i="98" s="1"/>
  <c r="E275" i="125" s="1"/>
  <c r="C149" i="117"/>
  <c r="X149" i="117" s="1"/>
  <c r="C167" i="117"/>
  <c r="X167" i="117" s="1"/>
  <c r="C175" i="117"/>
  <c r="X175" i="117" s="1"/>
  <c r="C183" i="117"/>
  <c r="X183" i="117" s="1"/>
  <c r="J192" i="100"/>
  <c r="J190" i="100" s="1"/>
  <c r="J278" i="100" s="1"/>
  <c r="J168" i="99"/>
  <c r="J166" i="99" s="1"/>
  <c r="D278" i="99"/>
  <c r="E200" i="99"/>
  <c r="E198" i="99" s="1"/>
  <c r="E279" i="99" s="1"/>
  <c r="C280" i="99"/>
  <c r="O280" i="99" s="1"/>
  <c r="F280" i="117" s="1"/>
  <c r="J158" i="98"/>
  <c r="C277" i="98"/>
  <c r="E277" i="118" s="1"/>
  <c r="E188" i="117"/>
  <c r="J192" i="98"/>
  <c r="J190" i="98" s="1"/>
  <c r="J278" i="98" s="1"/>
  <c r="D176" i="97"/>
  <c r="D174" i="97" s="1"/>
  <c r="D177" i="117"/>
  <c r="L176" i="97"/>
  <c r="L174" i="97" s="1"/>
  <c r="L276" i="97" s="1"/>
  <c r="E184" i="97"/>
  <c r="E182" i="97" s="1"/>
  <c r="E277" i="97" s="1"/>
  <c r="D277" i="120" s="1"/>
  <c r="J192" i="97"/>
  <c r="J190" i="97"/>
  <c r="J278" i="97" s="1"/>
  <c r="D278" i="125" s="1"/>
  <c r="K192" i="97"/>
  <c r="K190" i="97" s="1"/>
  <c r="K278" i="97" s="1"/>
  <c r="K198" i="97"/>
  <c r="K279" i="97" s="1"/>
  <c r="K160" i="96"/>
  <c r="K158" i="96" s="1"/>
  <c r="K274" i="96" s="1"/>
  <c r="E184" i="96"/>
  <c r="E182" i="96" s="1"/>
  <c r="E277" i="96" s="1"/>
  <c r="C201" i="117"/>
  <c r="X201" i="117" s="1"/>
  <c r="C279" i="96"/>
  <c r="C279" i="118" s="1"/>
  <c r="X279" i="118" s="1"/>
  <c r="K200" i="96"/>
  <c r="K198" i="96" s="1"/>
  <c r="K279" i="96"/>
  <c r="G179" i="117"/>
  <c r="J184" i="100"/>
  <c r="J182" i="100"/>
  <c r="J277" i="100" s="1"/>
  <c r="G277" i="125" s="1"/>
  <c r="D160" i="99"/>
  <c r="D158" i="99" s="1"/>
  <c r="D274" i="99" s="1"/>
  <c r="J176" i="99"/>
  <c r="J174" i="99" s="1"/>
  <c r="J276" i="99" s="1"/>
  <c r="F276" i="125" s="1"/>
  <c r="K176" i="99"/>
  <c r="K174" i="99" s="1"/>
  <c r="L184" i="99"/>
  <c r="L182" i="99"/>
  <c r="L277" i="99" s="1"/>
  <c r="C279" i="99"/>
  <c r="J200" i="99"/>
  <c r="J198" i="99" s="1"/>
  <c r="J279" i="99" s="1"/>
  <c r="F279" i="125" s="1"/>
  <c r="I255" i="98"/>
  <c r="E162" i="117"/>
  <c r="E160" i="98"/>
  <c r="E158" i="98" s="1"/>
  <c r="E274" i="98" s="1"/>
  <c r="E274" i="120" s="1"/>
  <c r="E173" i="117"/>
  <c r="E177" i="117"/>
  <c r="C276" i="98"/>
  <c r="E276" i="118" s="1"/>
  <c r="K176" i="98"/>
  <c r="K174" i="98" s="1"/>
  <c r="K276" i="98" s="1"/>
  <c r="E276" i="126" s="1"/>
  <c r="E182" i="98"/>
  <c r="E277" i="98" s="1"/>
  <c r="E277" i="120" s="1"/>
  <c r="E183" i="117"/>
  <c r="E191" i="117"/>
  <c r="K200" i="98"/>
  <c r="K198" i="98" s="1"/>
  <c r="K279" i="98" s="1"/>
  <c r="C295" i="98"/>
  <c r="E160" i="97"/>
  <c r="E158" i="97" s="1"/>
  <c r="E274" i="97" s="1"/>
  <c r="D274" i="120" s="1"/>
  <c r="D161" i="117"/>
  <c r="J166" i="97"/>
  <c r="J275" i="97" s="1"/>
  <c r="D275" i="125" s="1"/>
  <c r="C275" i="97"/>
  <c r="D275" i="118" s="1"/>
  <c r="D170" i="117"/>
  <c r="C276" i="97"/>
  <c r="C278" i="97"/>
  <c r="C281" i="97"/>
  <c r="O281" i="97" s="1"/>
  <c r="D281" i="117" s="1"/>
  <c r="C276" i="96"/>
  <c r="C276" i="118" s="1"/>
  <c r="X276" i="118" s="1"/>
  <c r="C180" i="117"/>
  <c r="X180" i="117" s="1"/>
  <c r="J184" i="96"/>
  <c r="J182" i="96" s="1"/>
  <c r="J277" i="96" s="1"/>
  <c r="C277" i="125" s="1"/>
  <c r="X277" i="125" s="1"/>
  <c r="J192" i="96"/>
  <c r="J190" i="96" s="1"/>
  <c r="J278" i="96" s="1"/>
  <c r="C199" i="117"/>
  <c r="X199" i="117" s="1"/>
  <c r="D200" i="96"/>
  <c r="D198" i="96" s="1"/>
  <c r="D279" i="96" s="1"/>
  <c r="C279" i="119" s="1"/>
  <c r="Y279" i="119" s="1"/>
  <c r="L200" i="96"/>
  <c r="L198" i="96" s="1"/>
  <c r="L279" i="96" s="1"/>
  <c r="J160" i="99"/>
  <c r="J158" i="99" s="1"/>
  <c r="J274" i="99" s="1"/>
  <c r="F274" i="125" s="1"/>
  <c r="F167" i="117"/>
  <c r="F187" i="117"/>
  <c r="J192" i="99"/>
  <c r="J190" i="99"/>
  <c r="J278" i="99" s="1"/>
  <c r="F278" i="125" s="1"/>
  <c r="E161" i="117"/>
  <c r="D168" i="98"/>
  <c r="D166" i="98" s="1"/>
  <c r="D275" i="98" s="1"/>
  <c r="E275" i="119" s="1"/>
  <c r="L168" i="98"/>
  <c r="L166" i="98" s="1"/>
  <c r="J182" i="98"/>
  <c r="J277" i="98" s="1"/>
  <c r="E277" i="125" s="1"/>
  <c r="E189" i="117"/>
  <c r="D200" i="98"/>
  <c r="D198" i="98" s="1"/>
  <c r="L200" i="98"/>
  <c r="L198" i="98" s="1"/>
  <c r="L279" i="98" s="1"/>
  <c r="E279" i="127" s="1"/>
  <c r="D159" i="117"/>
  <c r="D179" i="117"/>
  <c r="J184" i="97"/>
  <c r="J182" i="97" s="1"/>
  <c r="J277" i="97" s="1"/>
  <c r="D277" i="125" s="1"/>
  <c r="D191" i="117"/>
  <c r="D198" i="97"/>
  <c r="D279" i="97" s="1"/>
  <c r="D160" i="96"/>
  <c r="D158" i="96" s="1"/>
  <c r="D274" i="96" s="1"/>
  <c r="C274" i="119" s="1"/>
  <c r="Y274" i="119" s="1"/>
  <c r="L160" i="96"/>
  <c r="L158" i="96" s="1"/>
  <c r="C181" i="117"/>
  <c r="X181" i="117" s="1"/>
  <c r="C185" i="117"/>
  <c r="X185" i="117" s="1"/>
  <c r="D192" i="96"/>
  <c r="D190" i="96" s="1"/>
  <c r="D278" i="96" s="1"/>
  <c r="C278" i="119" s="1"/>
  <c r="Y278" i="119" s="1"/>
  <c r="L192" i="96"/>
  <c r="L190" i="96" s="1"/>
  <c r="L278" i="96" s="1"/>
  <c r="C278" i="127" s="1"/>
  <c r="X278" i="127" s="1"/>
  <c r="D160" i="98"/>
  <c r="D158" i="98" s="1"/>
  <c r="L160" i="98"/>
  <c r="L158" i="98" s="1"/>
  <c r="L274" i="98" s="1"/>
  <c r="E181" i="117"/>
  <c r="D192" i="98"/>
  <c r="D190" i="98" s="1"/>
  <c r="D278" i="98" s="1"/>
  <c r="L192" i="98"/>
  <c r="L190" i="98" s="1"/>
  <c r="L278" i="98" s="1"/>
  <c r="L158" i="97"/>
  <c r="D171" i="117"/>
  <c r="J176" i="97"/>
  <c r="J174" i="97" s="1"/>
  <c r="J276" i="97" s="1"/>
  <c r="D203" i="117"/>
  <c r="C280" i="97"/>
  <c r="D280" i="118" s="1"/>
  <c r="C173" i="117"/>
  <c r="X173" i="117" s="1"/>
  <c r="D184" i="96"/>
  <c r="D182" i="96"/>
  <c r="D277" i="96" s="1"/>
  <c r="L184" i="96"/>
  <c r="L182" i="96" s="1"/>
  <c r="L277" i="96" s="1"/>
  <c r="C277" i="127" s="1"/>
  <c r="X277" i="127" s="1"/>
  <c r="C205" i="117"/>
  <c r="X205" i="117" s="1"/>
  <c r="O200" i="98"/>
  <c r="O198" i="98" s="1"/>
  <c r="O200" i="99"/>
  <c r="O198" i="99" s="1"/>
  <c r="I46" i="98"/>
  <c r="I4" i="98" s="1"/>
  <c r="I46" i="103"/>
  <c r="I4" i="103" s="1"/>
  <c r="I46" i="107"/>
  <c r="I4" i="107" s="1"/>
  <c r="O184" i="105"/>
  <c r="O182" i="105" s="1"/>
  <c r="O200" i="103"/>
  <c r="O198" i="103" s="1"/>
  <c r="O176" i="108"/>
  <c r="O174" i="108" s="1"/>
  <c r="K276" i="107"/>
  <c r="N276" i="126" s="1"/>
  <c r="J279" i="105"/>
  <c r="K278" i="112"/>
  <c r="I46" i="99"/>
  <c r="I4" i="99" s="1"/>
  <c r="O168" i="108"/>
  <c r="O166" i="108" s="1"/>
  <c r="O160" i="108"/>
  <c r="O158" i="108" s="1"/>
  <c r="O192" i="105"/>
  <c r="O190" i="105" s="1"/>
  <c r="O160" i="106"/>
  <c r="O158" i="106" s="1"/>
  <c r="O192" i="107"/>
  <c r="O190" i="107" s="1"/>
  <c r="O160" i="107"/>
  <c r="O158" i="107" s="1"/>
  <c r="O192" i="108"/>
  <c r="O190" i="108" s="1"/>
  <c r="O200" i="108"/>
  <c r="O198" i="108" s="1"/>
  <c r="O200" i="114"/>
  <c r="O198" i="114" s="1"/>
  <c r="D183" i="117"/>
  <c r="F199" i="117"/>
  <c r="O192" i="98"/>
  <c r="O190" i="98" s="1"/>
  <c r="E193" i="117"/>
  <c r="G159" i="117"/>
  <c r="O192" i="97"/>
  <c r="O190" i="97" s="1"/>
  <c r="O184" i="100"/>
  <c r="O182" i="100" s="1"/>
  <c r="I178" i="117"/>
  <c r="K170" i="117"/>
  <c r="O176" i="105"/>
  <c r="O174" i="105" s="1"/>
  <c r="L179" i="117"/>
  <c r="O160" i="105"/>
  <c r="O158" i="105" s="1"/>
  <c r="L163" i="117"/>
  <c r="O168" i="109"/>
  <c r="O166" i="109" s="1"/>
  <c r="P169" i="117"/>
  <c r="O184" i="109"/>
  <c r="O182" i="109" s="1"/>
  <c r="O192" i="110"/>
  <c r="O190" i="110" s="1"/>
  <c r="Q194" i="117"/>
  <c r="R201" i="117"/>
  <c r="O160" i="112"/>
  <c r="O158" i="112" s="1"/>
  <c r="S162" i="117"/>
  <c r="O160" i="96"/>
  <c r="O158" i="96" s="1"/>
  <c r="C163" i="117"/>
  <c r="X163" i="117" s="1"/>
  <c r="O176" i="96"/>
  <c r="O174" i="96" s="1"/>
  <c r="C177" i="117"/>
  <c r="X177" i="117" s="1"/>
  <c r="E185" i="117"/>
  <c r="G193" i="117"/>
  <c r="D185" i="117"/>
  <c r="H181" i="117"/>
  <c r="K186" i="117"/>
  <c r="O192" i="103"/>
  <c r="O190" i="103" s="1"/>
  <c r="J193" i="117"/>
  <c r="L199" i="117"/>
  <c r="O200" i="106"/>
  <c r="O198" i="106" s="1"/>
  <c r="M202" i="117"/>
  <c r="O200" i="109"/>
  <c r="O198" i="109" s="1"/>
  <c r="P201" i="117"/>
  <c r="O192" i="109"/>
  <c r="O190" i="109" s="1"/>
  <c r="P193" i="117"/>
  <c r="O160" i="110"/>
  <c r="O158" i="110" s="1"/>
  <c r="O200" i="112"/>
  <c r="O198" i="112" s="1"/>
  <c r="S202" i="117"/>
  <c r="O176" i="113"/>
  <c r="O174" i="113" s="1"/>
  <c r="T181" i="117"/>
  <c r="O184" i="114"/>
  <c r="O182" i="114" s="1"/>
  <c r="U186" i="117"/>
  <c r="O176" i="114"/>
  <c r="O174" i="114" s="1"/>
  <c r="U179" i="117"/>
  <c r="O168" i="114"/>
  <c r="O166" i="114" s="1"/>
  <c r="U170" i="117"/>
  <c r="T202" i="117"/>
  <c r="O200" i="105"/>
  <c r="O198" i="105" s="1"/>
  <c r="L201" i="117"/>
  <c r="O200" i="102"/>
  <c r="O198" i="102" s="1"/>
  <c r="I203" i="117"/>
  <c r="I163" i="117"/>
  <c r="O184" i="102"/>
  <c r="O182" i="102" s="1"/>
  <c r="I187" i="117"/>
  <c r="O168" i="103"/>
  <c r="O166" i="103" s="1"/>
  <c r="J173" i="117"/>
  <c r="J189" i="117"/>
  <c r="M189" i="117"/>
  <c r="O168" i="112"/>
  <c r="O166" i="112" s="1"/>
  <c r="S170" i="117"/>
  <c r="O184" i="110"/>
  <c r="O182" i="110" s="1"/>
  <c r="Q186" i="117"/>
  <c r="O192" i="114"/>
  <c r="O190" i="114" s="1"/>
  <c r="U199" i="117"/>
  <c r="T170" i="117"/>
  <c r="O176" i="106"/>
  <c r="O174" i="106" s="1"/>
  <c r="M177" i="117"/>
  <c r="O184" i="108"/>
  <c r="O182" i="108" s="1"/>
  <c r="O185" i="117"/>
  <c r="O184" i="96"/>
  <c r="O182" i="96" s="1"/>
  <c r="G191" i="117"/>
  <c r="O192" i="96"/>
  <c r="O190" i="96" s="1"/>
  <c r="C194" i="117"/>
  <c r="X194" i="117" s="1"/>
  <c r="O200" i="100"/>
  <c r="O198" i="100" s="1"/>
  <c r="G201" i="117"/>
  <c r="O160" i="100"/>
  <c r="I195" i="117"/>
  <c r="L183" i="117"/>
  <c r="O176" i="109"/>
  <c r="O174" i="109" s="1"/>
  <c r="P177" i="117"/>
  <c r="O192" i="112"/>
  <c r="O190" i="112" s="1"/>
  <c r="S194" i="117"/>
  <c r="O168" i="106"/>
  <c r="O166" i="106" s="1"/>
  <c r="M169" i="117"/>
  <c r="O148" i="117"/>
  <c r="M232" i="117"/>
  <c r="O231" i="99"/>
  <c r="M148" i="117"/>
  <c r="O168" i="100"/>
  <c r="O166" i="100" s="1"/>
  <c r="O200" i="97"/>
  <c r="O198" i="97" s="1"/>
  <c r="O160" i="114"/>
  <c r="O158" i="114" s="1"/>
  <c r="O176" i="112"/>
  <c r="O174" i="112" s="1"/>
  <c r="O176" i="111"/>
  <c r="O174" i="111" s="1"/>
  <c r="O200" i="110"/>
  <c r="O198" i="110" s="1"/>
  <c r="O168" i="110"/>
  <c r="O166" i="110" s="1"/>
  <c r="O200" i="104"/>
  <c r="O198" i="104" s="1"/>
  <c r="O160" i="104"/>
  <c r="O158" i="104" s="1"/>
  <c r="O192" i="99"/>
  <c r="O190" i="99" s="1"/>
  <c r="O176" i="98"/>
  <c r="O200" i="96"/>
  <c r="O198" i="96" s="1"/>
  <c r="C274" i="104"/>
  <c r="L274" i="99"/>
  <c r="L276" i="101"/>
  <c r="L274" i="97"/>
  <c r="O160" i="98"/>
  <c r="O158" i="98" s="1"/>
  <c r="O176" i="97"/>
  <c r="O174" i="97" s="1"/>
  <c r="O176" i="100"/>
  <c r="O174" i="100" s="1"/>
  <c r="O200" i="101"/>
  <c r="O198" i="101" s="1"/>
  <c r="I46" i="97"/>
  <c r="I4" i="97" s="1"/>
  <c r="O168" i="99"/>
  <c r="O166" i="99" s="1"/>
  <c r="O176" i="104"/>
  <c r="O174" i="104" s="1"/>
  <c r="O168" i="111"/>
  <c r="O166" i="111" s="1"/>
  <c r="O160" i="109"/>
  <c r="O158" i="109" s="1"/>
  <c r="I259" i="110"/>
  <c r="Q259" i="124" s="1"/>
  <c r="O160" i="111"/>
  <c r="O158" i="111" s="1"/>
  <c r="L276" i="113"/>
  <c r="C274" i="96"/>
  <c r="C274" i="118" s="1"/>
  <c r="X274" i="118" s="1"/>
  <c r="C274" i="99"/>
  <c r="F274" i="118" s="1"/>
  <c r="D274" i="97"/>
  <c r="D274" i="119" s="1"/>
  <c r="D274" i="98"/>
  <c r="E274" i="119" s="1"/>
  <c r="O160" i="97"/>
  <c r="O158" i="97" s="1"/>
  <c r="O160" i="99"/>
  <c r="O158" i="99" s="1"/>
  <c r="O168" i="96"/>
  <c r="O166" i="96" s="1"/>
  <c r="O168" i="101"/>
  <c r="O166" i="101" s="1"/>
  <c r="O168" i="98"/>
  <c r="O166" i="98" s="1"/>
  <c r="O192" i="101"/>
  <c r="O190" i="101" s="1"/>
  <c r="O160" i="101"/>
  <c r="O158" i="101" s="1"/>
  <c r="O168" i="102"/>
  <c r="O166" i="102" s="1"/>
  <c r="L274" i="104"/>
  <c r="L157" i="106"/>
  <c r="O192" i="111"/>
  <c r="O190" i="111" s="1"/>
  <c r="I46" i="114"/>
  <c r="I4" i="114" s="1"/>
  <c r="O168" i="97"/>
  <c r="O166" i="97" s="1"/>
  <c r="O184" i="99"/>
  <c r="O182" i="99" s="1"/>
  <c r="C274" i="100"/>
  <c r="G274" i="118" s="1"/>
  <c r="C274" i="97"/>
  <c r="O184" i="101"/>
  <c r="O182" i="101" s="1"/>
  <c r="C274" i="103"/>
  <c r="O192" i="104"/>
  <c r="O190" i="104" s="1"/>
  <c r="L273" i="106"/>
  <c r="L307" i="106" s="1"/>
  <c r="O160" i="113"/>
  <c r="O158" i="113" s="1"/>
  <c r="O184" i="113"/>
  <c r="O182" i="113" s="1"/>
  <c r="O184" i="111"/>
  <c r="O182" i="111" s="1"/>
  <c r="I46" i="111"/>
  <c r="I4" i="111" s="1"/>
  <c r="C274" i="102"/>
  <c r="I274" i="118" s="1"/>
  <c r="O160" i="103"/>
  <c r="O158" i="103" s="1"/>
  <c r="C274" i="105"/>
  <c r="O192" i="106"/>
  <c r="O190" i="106" s="1"/>
  <c r="O192" i="113"/>
  <c r="O190" i="113" s="1"/>
  <c r="O176" i="110"/>
  <c r="O174" i="110" s="1"/>
  <c r="O184" i="112"/>
  <c r="O182" i="112" s="1"/>
  <c r="U261" i="124"/>
  <c r="T261" i="124"/>
  <c r="S261" i="124"/>
  <c r="R261" i="124"/>
  <c r="Q261" i="124"/>
  <c r="P261" i="124"/>
  <c r="O261" i="124"/>
  <c r="N261" i="124"/>
  <c r="M261" i="124"/>
  <c r="L261" i="124"/>
  <c r="K261" i="124"/>
  <c r="J261" i="124"/>
  <c r="I261" i="124"/>
  <c r="H261" i="124"/>
  <c r="F261" i="124"/>
  <c r="E261" i="124"/>
  <c r="D261" i="124"/>
  <c r="C261" i="124"/>
  <c r="X261" i="124" s="1"/>
  <c r="U260" i="124"/>
  <c r="T260" i="124"/>
  <c r="S260" i="124"/>
  <c r="O260" i="124"/>
  <c r="M260" i="124"/>
  <c r="L260" i="124"/>
  <c r="F260" i="124"/>
  <c r="C260" i="124"/>
  <c r="X260" i="124" s="1"/>
  <c r="U259" i="124"/>
  <c r="T259" i="124"/>
  <c r="S259" i="124"/>
  <c r="R259" i="124"/>
  <c r="P259" i="124"/>
  <c r="M259" i="124"/>
  <c r="L259" i="124"/>
  <c r="K259" i="124"/>
  <c r="J259" i="124"/>
  <c r="I259" i="124"/>
  <c r="F259" i="124"/>
  <c r="E259" i="124"/>
  <c r="C259" i="124"/>
  <c r="X259" i="124" s="1"/>
  <c r="T258" i="124"/>
  <c r="S258" i="124"/>
  <c r="R258" i="124"/>
  <c r="Q258" i="124"/>
  <c r="O258" i="124"/>
  <c r="K258" i="124"/>
  <c r="I258" i="124"/>
  <c r="G258" i="124"/>
  <c r="F258" i="124"/>
  <c r="E258" i="124"/>
  <c r="D258" i="124"/>
  <c r="U256" i="124"/>
  <c r="T256" i="124"/>
  <c r="S256" i="124"/>
  <c r="Q256" i="124"/>
  <c r="O256" i="124"/>
  <c r="N256" i="124"/>
  <c r="L256" i="124"/>
  <c r="J256" i="124"/>
  <c r="H256" i="124"/>
  <c r="G256" i="124"/>
  <c r="F256" i="124"/>
  <c r="E256" i="124"/>
  <c r="D256" i="124"/>
  <c r="R255" i="124"/>
  <c r="Q255" i="124"/>
  <c r="O255" i="124"/>
  <c r="N255" i="124"/>
  <c r="M255" i="124"/>
  <c r="I255" i="124"/>
  <c r="H255" i="124"/>
  <c r="F255" i="124"/>
  <c r="E255" i="124"/>
  <c r="D255" i="124"/>
  <c r="C255" i="124"/>
  <c r="X255" i="124" s="1"/>
  <c r="R298" i="118"/>
  <c r="M298" i="118"/>
  <c r="E298" i="118"/>
  <c r="P297" i="120"/>
  <c r="M297" i="120"/>
  <c r="L297" i="120"/>
  <c r="H297" i="120"/>
  <c r="D297" i="120"/>
  <c r="T296" i="118"/>
  <c r="S296" i="118"/>
  <c r="H296" i="118"/>
  <c r="G296" i="118"/>
  <c r="D296" i="118"/>
  <c r="U295" i="118"/>
  <c r="Q295" i="118"/>
  <c r="U281" i="118"/>
  <c r="S281" i="118"/>
  <c r="I281" i="118"/>
  <c r="C281" i="118"/>
  <c r="X281" i="118" s="1"/>
  <c r="U281" i="119"/>
  <c r="T281" i="119"/>
  <c r="S281" i="119"/>
  <c r="R281" i="119"/>
  <c r="Q281" i="119"/>
  <c r="O281" i="119"/>
  <c r="N281" i="119"/>
  <c r="M281" i="119"/>
  <c r="L281" i="119"/>
  <c r="K281" i="119"/>
  <c r="J281" i="119"/>
  <c r="I281" i="119"/>
  <c r="H281" i="119"/>
  <c r="G281" i="119"/>
  <c r="F281" i="119"/>
  <c r="E281" i="119"/>
  <c r="D281" i="119"/>
  <c r="C281" i="119"/>
  <c r="Y281" i="119" s="1"/>
  <c r="U281" i="120"/>
  <c r="T281" i="120"/>
  <c r="S281" i="120"/>
  <c r="R281" i="120"/>
  <c r="Q281" i="120"/>
  <c r="O281" i="120"/>
  <c r="N281" i="120"/>
  <c r="M281" i="120"/>
  <c r="L281" i="120"/>
  <c r="K281" i="120"/>
  <c r="J281" i="120"/>
  <c r="I281" i="120"/>
  <c r="H281" i="120"/>
  <c r="G281" i="120"/>
  <c r="F281" i="120"/>
  <c r="E281" i="120"/>
  <c r="D281" i="120"/>
  <c r="C281" i="120"/>
  <c r="X281" i="120" s="1"/>
  <c r="U281" i="125"/>
  <c r="T281" i="125"/>
  <c r="S281" i="125"/>
  <c r="R281" i="125"/>
  <c r="Q281" i="125"/>
  <c r="P281" i="125"/>
  <c r="O281" i="125"/>
  <c r="N281" i="125"/>
  <c r="M281" i="125"/>
  <c r="L281" i="125"/>
  <c r="K281" i="125"/>
  <c r="J281" i="125"/>
  <c r="I281" i="125"/>
  <c r="G281" i="125"/>
  <c r="E281" i="125"/>
  <c r="D281" i="125"/>
  <c r="C281" i="125"/>
  <c r="X281" i="125" s="1"/>
  <c r="U281" i="126"/>
  <c r="T281" i="126"/>
  <c r="S281" i="126"/>
  <c r="R281" i="126"/>
  <c r="Q281" i="126"/>
  <c r="P281" i="126"/>
  <c r="O281" i="126"/>
  <c r="N281" i="126"/>
  <c r="M281" i="126"/>
  <c r="L281" i="126"/>
  <c r="K281" i="126"/>
  <c r="J281" i="126"/>
  <c r="I281" i="126"/>
  <c r="H281" i="126"/>
  <c r="G281" i="126"/>
  <c r="F281" i="126"/>
  <c r="E281" i="126"/>
  <c r="D281" i="126"/>
  <c r="C281" i="126"/>
  <c r="X281" i="126" s="1"/>
  <c r="U281" i="127"/>
  <c r="T281" i="127"/>
  <c r="S281" i="127"/>
  <c r="R281" i="127"/>
  <c r="Q281" i="127"/>
  <c r="P281" i="127"/>
  <c r="O281" i="127"/>
  <c r="N281" i="127"/>
  <c r="M281" i="127"/>
  <c r="L281" i="127"/>
  <c r="K281" i="127"/>
  <c r="J281" i="127"/>
  <c r="I281" i="127"/>
  <c r="H281" i="127"/>
  <c r="G281" i="127"/>
  <c r="F281" i="127"/>
  <c r="E281" i="127"/>
  <c r="D281" i="127"/>
  <c r="C281" i="127"/>
  <c r="X281" i="127" s="1"/>
  <c r="Q280" i="118"/>
  <c r="L280" i="118"/>
  <c r="G280" i="118"/>
  <c r="I279" i="118"/>
  <c r="H279" i="118"/>
  <c r="E279" i="118"/>
  <c r="Q279" i="119"/>
  <c r="L279" i="119"/>
  <c r="I279" i="119"/>
  <c r="H279" i="119"/>
  <c r="U279" i="120"/>
  <c r="T279" i="120"/>
  <c r="S279" i="120"/>
  <c r="Q279" i="120"/>
  <c r="P279" i="120"/>
  <c r="O279" i="120"/>
  <c r="N279" i="120"/>
  <c r="K279" i="120"/>
  <c r="J279" i="120"/>
  <c r="H279" i="120"/>
  <c r="G279" i="120"/>
  <c r="F279" i="120"/>
  <c r="E279" i="120"/>
  <c r="T279" i="125"/>
  <c r="S279" i="125"/>
  <c r="R279" i="125"/>
  <c r="P279" i="125"/>
  <c r="N279" i="125"/>
  <c r="M279" i="125"/>
  <c r="L279" i="125"/>
  <c r="J279" i="125"/>
  <c r="I279" i="125"/>
  <c r="E279" i="125"/>
  <c r="C279" i="125"/>
  <c r="X279" i="125" s="1"/>
  <c r="S279" i="126"/>
  <c r="R279" i="126"/>
  <c r="Q279" i="126"/>
  <c r="L279" i="126"/>
  <c r="K279" i="126"/>
  <c r="G279" i="126"/>
  <c r="F279" i="126"/>
  <c r="E279" i="126"/>
  <c r="D279" i="126"/>
  <c r="C279" i="126"/>
  <c r="X279" i="126" s="1"/>
  <c r="U279" i="127"/>
  <c r="Q279" i="127"/>
  <c r="O279" i="127"/>
  <c r="N279" i="127"/>
  <c r="M279" i="127"/>
  <c r="L279" i="127"/>
  <c r="I279" i="127"/>
  <c r="H279" i="127"/>
  <c r="C279" i="127"/>
  <c r="X279" i="127" s="1"/>
  <c r="L278" i="118"/>
  <c r="T278" i="119"/>
  <c r="Q278" i="119"/>
  <c r="P278" i="119"/>
  <c r="O278" i="119"/>
  <c r="M278" i="119"/>
  <c r="L278" i="119"/>
  <c r="K278" i="119"/>
  <c r="J278" i="119"/>
  <c r="F278" i="119"/>
  <c r="T278" i="120"/>
  <c r="S278" i="120"/>
  <c r="R278" i="120"/>
  <c r="Q278" i="120"/>
  <c r="O278" i="120"/>
  <c r="N278" i="120"/>
  <c r="M278" i="120"/>
  <c r="K278" i="120"/>
  <c r="J278" i="120"/>
  <c r="I278" i="120"/>
  <c r="G278" i="120"/>
  <c r="E278" i="120"/>
  <c r="C278" i="120"/>
  <c r="X278" i="120" s="1"/>
  <c r="U278" i="125"/>
  <c r="T278" i="125"/>
  <c r="R278" i="125"/>
  <c r="Q278" i="125"/>
  <c r="P278" i="125"/>
  <c r="N278" i="125"/>
  <c r="L278" i="125"/>
  <c r="G278" i="125"/>
  <c r="E278" i="125"/>
  <c r="C278" i="125"/>
  <c r="X278" i="125" s="1"/>
  <c r="U278" i="126"/>
  <c r="T278" i="126"/>
  <c r="S278" i="126"/>
  <c r="R278" i="126"/>
  <c r="N278" i="126"/>
  <c r="M278" i="126"/>
  <c r="J278" i="126"/>
  <c r="I278" i="126"/>
  <c r="H278" i="126"/>
  <c r="G278" i="126"/>
  <c r="F278" i="126"/>
  <c r="D278" i="126"/>
  <c r="U278" i="127"/>
  <c r="T278" i="127"/>
  <c r="S278" i="127"/>
  <c r="Q278" i="127"/>
  <c r="O278" i="127"/>
  <c r="M278" i="127"/>
  <c r="J278" i="127"/>
  <c r="I278" i="127"/>
  <c r="G278" i="127"/>
  <c r="E278" i="127"/>
  <c r="D278" i="127"/>
  <c r="M277" i="118"/>
  <c r="K277" i="118"/>
  <c r="U277" i="119"/>
  <c r="T277" i="119"/>
  <c r="S277" i="119"/>
  <c r="R277" i="119"/>
  <c r="N277" i="119"/>
  <c r="K277" i="119"/>
  <c r="J277" i="119"/>
  <c r="H277" i="119"/>
  <c r="G277" i="119"/>
  <c r="F277" i="119"/>
  <c r="E277" i="119"/>
  <c r="D277" i="119"/>
  <c r="U277" i="120"/>
  <c r="R277" i="120"/>
  <c r="Q277" i="120"/>
  <c r="O277" i="120"/>
  <c r="N277" i="120"/>
  <c r="M277" i="120"/>
  <c r="L277" i="120"/>
  <c r="K277" i="120"/>
  <c r="J277" i="120"/>
  <c r="I277" i="120"/>
  <c r="G277" i="120"/>
  <c r="F277" i="120"/>
  <c r="C277" i="120"/>
  <c r="X277" i="120" s="1"/>
  <c r="U277" i="125"/>
  <c r="R277" i="125"/>
  <c r="O277" i="125"/>
  <c r="N277" i="125"/>
  <c r="L277" i="125"/>
  <c r="K277" i="125"/>
  <c r="I277" i="125"/>
  <c r="H277" i="125"/>
  <c r="F277" i="125"/>
  <c r="T277" i="126"/>
  <c r="S277" i="126"/>
  <c r="Q277" i="126"/>
  <c r="O277" i="126"/>
  <c r="N277" i="126"/>
  <c r="M277" i="126"/>
  <c r="K277" i="126"/>
  <c r="J277" i="126"/>
  <c r="I277" i="126"/>
  <c r="H277" i="126"/>
  <c r="G277" i="126"/>
  <c r="F277" i="126"/>
  <c r="E277" i="126"/>
  <c r="C277" i="126"/>
  <c r="X277" i="126" s="1"/>
  <c r="S277" i="127"/>
  <c r="P277" i="127"/>
  <c r="O277" i="127"/>
  <c r="N277" i="127"/>
  <c r="M277" i="127"/>
  <c r="L277" i="127"/>
  <c r="K277" i="127"/>
  <c r="J277" i="127"/>
  <c r="I277" i="127"/>
  <c r="G277" i="127"/>
  <c r="F277" i="127"/>
  <c r="M276" i="120"/>
  <c r="Q276" i="126"/>
  <c r="O276" i="126"/>
  <c r="G276" i="126"/>
  <c r="T276" i="127"/>
  <c r="P276" i="127"/>
  <c r="O276" i="127"/>
  <c r="N276" i="127"/>
  <c r="M276" i="127"/>
  <c r="L276" i="127"/>
  <c r="K276" i="127"/>
  <c r="J276" i="127"/>
  <c r="I276" i="127"/>
  <c r="H276" i="127"/>
  <c r="G276" i="127"/>
  <c r="F276" i="127"/>
  <c r="E276" i="127"/>
  <c r="D276" i="127"/>
  <c r="C276" i="127"/>
  <c r="X276" i="127" s="1"/>
  <c r="M275" i="118"/>
  <c r="G275" i="120"/>
  <c r="M275" i="125"/>
  <c r="D275" i="126"/>
  <c r="S275" i="127"/>
  <c r="O275" i="127"/>
  <c r="M275" i="127"/>
  <c r="K275" i="127"/>
  <c r="J275" i="127"/>
  <c r="I275" i="127"/>
  <c r="G275" i="127"/>
  <c r="F275" i="127"/>
  <c r="H274" i="118"/>
  <c r="Q274" i="120"/>
  <c r="P274" i="120"/>
  <c r="N274" i="120"/>
  <c r="I274" i="120"/>
  <c r="H274" i="120"/>
  <c r="U274" i="125"/>
  <c r="M274" i="125"/>
  <c r="U274" i="126"/>
  <c r="P274" i="126"/>
  <c r="Q274" i="127"/>
  <c r="P274" i="127"/>
  <c r="N274" i="127"/>
  <c r="M274" i="127"/>
  <c r="K274" i="127"/>
  <c r="I274" i="127"/>
  <c r="H274" i="127"/>
  <c r="F274" i="127"/>
  <c r="E274" i="127"/>
  <c r="D274" i="127"/>
  <c r="O200" i="125"/>
  <c r="O198" i="125" s="1"/>
  <c r="E200" i="126"/>
  <c r="I200" i="126"/>
  <c r="I198" i="126" s="1"/>
  <c r="L200" i="125"/>
  <c r="T200" i="125"/>
  <c r="T198" i="125" s="1"/>
  <c r="S184" i="119"/>
  <c r="S182" i="119" s="1"/>
  <c r="S184" i="126"/>
  <c r="J184" i="125"/>
  <c r="O200" i="127"/>
  <c r="O198" i="127" s="1"/>
  <c r="G200" i="119"/>
  <c r="G200" i="125"/>
  <c r="G198" i="125" s="1"/>
  <c r="K200" i="125"/>
  <c r="K198" i="125" s="1"/>
  <c r="S200" i="125"/>
  <c r="S198" i="125" s="1"/>
  <c r="R200" i="120"/>
  <c r="D200" i="127"/>
  <c r="D198" i="127" s="1"/>
  <c r="H200" i="127"/>
  <c r="H198" i="127" s="1"/>
  <c r="L200" i="127"/>
  <c r="T200" i="127"/>
  <c r="P200" i="119"/>
  <c r="C200" i="127"/>
  <c r="X200" i="127" s="1"/>
  <c r="G200" i="127"/>
  <c r="G198" i="127" s="1"/>
  <c r="S200" i="127"/>
  <c r="F200" i="126"/>
  <c r="F198" i="126" s="1"/>
  <c r="J200" i="126"/>
  <c r="N200" i="126"/>
  <c r="R200" i="126"/>
  <c r="P200" i="127"/>
  <c r="F200" i="125"/>
  <c r="F198" i="125" s="1"/>
  <c r="I200" i="120"/>
  <c r="I198" i="120" s="1"/>
  <c r="J192" i="125"/>
  <c r="S168" i="127"/>
  <c r="S176" i="126"/>
  <c r="S174" i="126" s="1"/>
  <c r="U168" i="127"/>
  <c r="U166" i="127" s="1"/>
  <c r="U176" i="127"/>
  <c r="U174" i="127" s="1"/>
  <c r="C176" i="125"/>
  <c r="X176" i="125" s="1"/>
  <c r="F176" i="125"/>
  <c r="U184" i="127"/>
  <c r="U182" i="127" s="1"/>
  <c r="C184" i="125"/>
  <c r="X184" i="125" s="1"/>
  <c r="U192" i="127"/>
  <c r="N176" i="127"/>
  <c r="N174" i="127" s="1"/>
  <c r="R176" i="127"/>
  <c r="H176" i="125"/>
  <c r="N184" i="127"/>
  <c r="R184" i="127"/>
  <c r="R182" i="127" s="1"/>
  <c r="E184" i="126"/>
  <c r="E182" i="126" s="1"/>
  <c r="E184" i="119"/>
  <c r="N192" i="127"/>
  <c r="R192" i="127"/>
  <c r="D192" i="125"/>
  <c r="D190" i="125" s="1"/>
  <c r="H192" i="125"/>
  <c r="H190" i="125" s="1"/>
  <c r="R192" i="119"/>
  <c r="R190" i="119" s="1"/>
  <c r="G176" i="127"/>
  <c r="G174" i="127" s="1"/>
  <c r="K176" i="127"/>
  <c r="O176" i="127"/>
  <c r="O174" i="127" s="1"/>
  <c r="M176" i="125"/>
  <c r="Q176" i="125"/>
  <c r="Q174" i="125" s="1"/>
  <c r="T176" i="120"/>
  <c r="T174" i="120" s="1"/>
  <c r="O176" i="119"/>
  <c r="G184" i="127"/>
  <c r="O184" i="127"/>
  <c r="O182" i="127" s="1"/>
  <c r="I184" i="125"/>
  <c r="I182" i="125" s="1"/>
  <c r="M184" i="125"/>
  <c r="Q184" i="125"/>
  <c r="Q182" i="125" s="1"/>
  <c r="H184" i="120"/>
  <c r="L184" i="120"/>
  <c r="L182" i="120" s="1"/>
  <c r="P184" i="120"/>
  <c r="P182" i="120" s="1"/>
  <c r="G192" i="127"/>
  <c r="K192" i="127"/>
  <c r="O192" i="127"/>
  <c r="I192" i="125"/>
  <c r="Q192" i="125"/>
  <c r="L192" i="120"/>
  <c r="T192" i="120"/>
  <c r="T190" i="120" s="1"/>
  <c r="K192" i="119"/>
  <c r="K190" i="119" s="1"/>
  <c r="O192" i="119"/>
  <c r="O190" i="119" s="1"/>
  <c r="M200" i="120"/>
  <c r="U200" i="126"/>
  <c r="U176" i="120"/>
  <c r="U184" i="120"/>
  <c r="U182" i="120" s="1"/>
  <c r="U192" i="120"/>
  <c r="U192" i="126"/>
  <c r="T184" i="127"/>
  <c r="T182" i="127" s="1"/>
  <c r="T168" i="127"/>
  <c r="T166" i="127" s="1"/>
  <c r="T176" i="127"/>
  <c r="T174" i="127" s="1"/>
  <c r="T184" i="126"/>
  <c r="T182" i="126" s="1"/>
  <c r="T184" i="119"/>
  <c r="T182" i="119" s="1"/>
  <c r="T192" i="127"/>
  <c r="T190" i="127" s="1"/>
  <c r="T192" i="119"/>
  <c r="T190" i="119" s="1"/>
  <c r="T184" i="125"/>
  <c r="S176" i="125"/>
  <c r="S184" i="125"/>
  <c r="S176" i="127"/>
  <c r="S184" i="127"/>
  <c r="S192" i="127"/>
  <c r="S190" i="127" s="1"/>
  <c r="R168" i="127"/>
  <c r="R166" i="127" s="1"/>
  <c r="R184" i="119"/>
  <c r="R182" i="119" s="1"/>
  <c r="R176" i="125"/>
  <c r="R174" i="125" s="1"/>
  <c r="R176" i="120"/>
  <c r="R184" i="120"/>
  <c r="R192" i="120"/>
  <c r="Q168" i="127"/>
  <c r="Q166" i="127" s="1"/>
  <c r="Q176" i="127"/>
  <c r="Q184" i="127"/>
  <c r="Q192" i="127"/>
  <c r="Q184" i="126"/>
  <c r="Q182" i="126" s="1"/>
  <c r="Q192" i="126"/>
  <c r="Q190" i="126" s="1"/>
  <c r="Q184" i="120"/>
  <c r="Q182" i="120" s="1"/>
  <c r="P192" i="125"/>
  <c r="P190" i="125" s="1"/>
  <c r="P184" i="127"/>
  <c r="P182" i="127" s="1"/>
  <c r="P192" i="127"/>
  <c r="P190" i="127" s="1"/>
  <c r="P192" i="119"/>
  <c r="P168" i="127"/>
  <c r="P176" i="127"/>
  <c r="P174" i="127" s="1"/>
  <c r="P192" i="126"/>
  <c r="P190" i="126" s="1"/>
  <c r="O168" i="127"/>
  <c r="O184" i="119"/>
  <c r="O182" i="119" s="1"/>
  <c r="O192" i="126"/>
  <c r="O192" i="125"/>
  <c r="O184" i="120"/>
  <c r="N168" i="127"/>
  <c r="N166" i="127" s="1"/>
  <c r="N176" i="126"/>
  <c r="N184" i="126"/>
  <c r="N182" i="126" s="1"/>
  <c r="N184" i="119"/>
  <c r="N192" i="126"/>
  <c r="N190" i="126" s="1"/>
  <c r="N184" i="125"/>
  <c r="N192" i="125"/>
  <c r="N190" i="125" s="1"/>
  <c r="N176" i="125"/>
  <c r="N184" i="120"/>
  <c r="N182" i="120" s="1"/>
  <c r="M168" i="127"/>
  <c r="M176" i="127"/>
  <c r="M174" i="127" s="1"/>
  <c r="M176" i="126"/>
  <c r="M184" i="127"/>
  <c r="M182" i="127" s="1"/>
  <c r="M192" i="127"/>
  <c r="M190" i="127" s="1"/>
  <c r="M192" i="119"/>
  <c r="M190" i="119" s="1"/>
  <c r="M184" i="126"/>
  <c r="M192" i="126"/>
  <c r="M190" i="126" s="1"/>
  <c r="L184" i="125"/>
  <c r="L182" i="125" s="1"/>
  <c r="L184" i="127"/>
  <c r="L192" i="127"/>
  <c r="L190" i="127" s="1"/>
  <c r="L192" i="119"/>
  <c r="L190" i="119" s="1"/>
  <c r="L168" i="127"/>
  <c r="L176" i="127"/>
  <c r="L174" i="127" s="1"/>
  <c r="L176" i="126"/>
  <c r="L184" i="126"/>
  <c r="L182" i="126" s="1"/>
  <c r="K184" i="126"/>
  <c r="K182" i="126" s="1"/>
  <c r="K184" i="119"/>
  <c r="K184" i="125"/>
  <c r="K184" i="120"/>
  <c r="K182" i="120" s="1"/>
  <c r="K192" i="120"/>
  <c r="K190" i="120" s="1"/>
  <c r="J176" i="127"/>
  <c r="J174" i="127" s="1"/>
  <c r="J184" i="127"/>
  <c r="J192" i="127"/>
  <c r="J168" i="127"/>
  <c r="J184" i="126"/>
  <c r="J184" i="119"/>
  <c r="J182" i="119" s="1"/>
  <c r="J192" i="126"/>
  <c r="I176" i="127"/>
  <c r="I184" i="127"/>
  <c r="I182" i="127" s="1"/>
  <c r="I192" i="127"/>
  <c r="I168" i="127"/>
  <c r="I166" i="127" s="1"/>
  <c r="I184" i="126"/>
  <c r="I192" i="126"/>
  <c r="H184" i="127"/>
  <c r="H192" i="127"/>
  <c r="H190" i="127" s="1"/>
  <c r="H192" i="119"/>
  <c r="H190" i="119" s="1"/>
  <c r="H168" i="127"/>
  <c r="H176" i="127"/>
  <c r="H174" i="127" s="1"/>
  <c r="H184" i="119"/>
  <c r="H192" i="126"/>
  <c r="H190" i="126" s="1"/>
  <c r="G168" i="127"/>
  <c r="G176" i="126"/>
  <c r="G184" i="126"/>
  <c r="G182" i="126" s="1"/>
  <c r="G192" i="126"/>
  <c r="G190" i="126" s="1"/>
  <c r="G176" i="125"/>
  <c r="G184" i="125"/>
  <c r="G192" i="125"/>
  <c r="G190" i="125" s="1"/>
  <c r="F184" i="127"/>
  <c r="F182" i="127" s="1"/>
  <c r="F192" i="127"/>
  <c r="F192" i="119"/>
  <c r="F190" i="119" s="1"/>
  <c r="F168" i="127"/>
  <c r="F166" i="127" s="1"/>
  <c r="F176" i="126"/>
  <c r="F184" i="126"/>
  <c r="F192" i="126"/>
  <c r="F190" i="126" s="1"/>
  <c r="F176" i="127"/>
  <c r="F174" i="127" s="1"/>
  <c r="F184" i="125"/>
  <c r="F182" i="125" s="1"/>
  <c r="F192" i="125"/>
  <c r="E168" i="127"/>
  <c r="E166" i="127" s="1"/>
  <c r="E176" i="127"/>
  <c r="E174" i="127" s="1"/>
  <c r="E176" i="126"/>
  <c r="E184" i="127"/>
  <c r="E182" i="127" s="1"/>
  <c r="E192" i="127"/>
  <c r="E190" i="127" s="1"/>
  <c r="E192" i="119"/>
  <c r="D184" i="120"/>
  <c r="D184" i="127"/>
  <c r="D182" i="127" s="1"/>
  <c r="D192" i="127"/>
  <c r="D190" i="127" s="1"/>
  <c r="D192" i="119"/>
  <c r="D190" i="119" s="1"/>
  <c r="D168" i="127"/>
  <c r="D176" i="127"/>
  <c r="D184" i="126"/>
  <c r="D182" i="126" s="1"/>
  <c r="D192" i="126"/>
  <c r="C176" i="127"/>
  <c r="X176" i="127" s="1"/>
  <c r="C184" i="127"/>
  <c r="X184" i="127" s="1"/>
  <c r="C192" i="127"/>
  <c r="X192" i="127" s="1"/>
  <c r="C192" i="119"/>
  <c r="C168" i="127"/>
  <c r="X168" i="127" s="1"/>
  <c r="C184" i="126"/>
  <c r="X184" i="126" s="1"/>
  <c r="C184" i="119"/>
  <c r="Y184" i="119" s="1"/>
  <c r="J200" i="127"/>
  <c r="J198" i="127" s="1"/>
  <c r="N200" i="127"/>
  <c r="N198" i="127" s="1"/>
  <c r="N200" i="119"/>
  <c r="N198" i="119" s="1"/>
  <c r="P200" i="120"/>
  <c r="P198" i="120" s="1"/>
  <c r="T200" i="120"/>
  <c r="T198" i="120" s="1"/>
  <c r="H200" i="120"/>
  <c r="F200" i="127"/>
  <c r="F198" i="127" s="1"/>
  <c r="R200" i="127"/>
  <c r="R198" i="127" s="1"/>
  <c r="C200" i="120"/>
  <c r="O200" i="120"/>
  <c r="S200" i="120"/>
  <c r="S198" i="120" s="1"/>
  <c r="J200" i="125"/>
  <c r="J198" i="125" s="1"/>
  <c r="L200" i="126"/>
  <c r="N200" i="125"/>
  <c r="T200" i="126"/>
  <c r="T198" i="126" s="1"/>
  <c r="G200" i="126"/>
  <c r="G198" i="126" s="1"/>
  <c r="K200" i="126"/>
  <c r="O200" i="126"/>
  <c r="E200" i="125"/>
  <c r="E198" i="125" s="1"/>
  <c r="E200" i="127"/>
  <c r="E198" i="127" s="1"/>
  <c r="I200" i="127"/>
  <c r="M200" i="127"/>
  <c r="M198" i="127" s="1"/>
  <c r="Q200" i="127"/>
  <c r="U200" i="127"/>
  <c r="U198" i="127" s="1"/>
  <c r="I200" i="119"/>
  <c r="I198" i="119" s="1"/>
  <c r="M200" i="119"/>
  <c r="M198" i="119" s="1"/>
  <c r="U200" i="125"/>
  <c r="N160" i="125"/>
  <c r="J160" i="120"/>
  <c r="F160" i="127"/>
  <c r="F158" i="127" s="1"/>
  <c r="F160" i="126"/>
  <c r="J160" i="126"/>
  <c r="N160" i="126"/>
  <c r="L160" i="126"/>
  <c r="P160" i="126"/>
  <c r="T160" i="126"/>
  <c r="Q160" i="125"/>
  <c r="F160" i="125"/>
  <c r="R160" i="120"/>
  <c r="N160" i="119"/>
  <c r="N158" i="119" s="1"/>
  <c r="R160" i="119"/>
  <c r="J160" i="127"/>
  <c r="J158" i="127" s="1"/>
  <c r="N160" i="127"/>
  <c r="N158" i="127" s="1"/>
  <c r="R160" i="127"/>
  <c r="C160" i="127"/>
  <c r="X160" i="127" s="1"/>
  <c r="G160" i="127"/>
  <c r="G158" i="127" s="1"/>
  <c r="K160" i="127"/>
  <c r="O160" i="127"/>
  <c r="O158" i="127" s="1"/>
  <c r="S160" i="127"/>
  <c r="E160" i="127"/>
  <c r="E158" i="127" s="1"/>
  <c r="I160" i="127"/>
  <c r="I158" i="127" s="1"/>
  <c r="M160" i="127"/>
  <c r="M158" i="127" s="1"/>
  <c r="Q160" i="127"/>
  <c r="Q158" i="127" s="1"/>
  <c r="D160" i="127"/>
  <c r="D158" i="127" s="1"/>
  <c r="H160" i="127"/>
  <c r="H158" i="127" s="1"/>
  <c r="L160" i="127"/>
  <c r="P160" i="127"/>
  <c r="P158" i="127" s="1"/>
  <c r="T160" i="127"/>
  <c r="T158" i="127" s="1"/>
  <c r="C160" i="126"/>
  <c r="X160" i="126" s="1"/>
  <c r="G160" i="126"/>
  <c r="K160" i="126"/>
  <c r="O160" i="126"/>
  <c r="D160" i="125"/>
  <c r="D158" i="125" s="1"/>
  <c r="L160" i="125"/>
  <c r="P160" i="125"/>
  <c r="T160" i="125"/>
  <c r="C160" i="125"/>
  <c r="X160" i="125" s="1"/>
  <c r="K160" i="125"/>
  <c r="O160" i="125"/>
  <c r="C160" i="120"/>
  <c r="X160" i="120" s="1"/>
  <c r="G160" i="120"/>
  <c r="K160" i="120"/>
  <c r="S160" i="120"/>
  <c r="E160" i="120"/>
  <c r="I160" i="120"/>
  <c r="M160" i="120"/>
  <c r="G160" i="119"/>
  <c r="S160" i="119"/>
  <c r="D160" i="119"/>
  <c r="L160" i="119"/>
  <c r="P160" i="119"/>
  <c r="T160" i="119"/>
  <c r="U160" i="127"/>
  <c r="U158" i="127" s="1"/>
  <c r="U160" i="126"/>
  <c r="U160" i="125"/>
  <c r="U160" i="119"/>
  <c r="T198" i="127"/>
  <c r="S198" i="127"/>
  <c r="P198" i="127"/>
  <c r="L198" i="127"/>
  <c r="I198" i="127"/>
  <c r="C198" i="127"/>
  <c r="X198" i="127" s="1"/>
  <c r="R190" i="127"/>
  <c r="Q190" i="127"/>
  <c r="O190" i="127"/>
  <c r="N190" i="127"/>
  <c r="K190" i="127"/>
  <c r="J190" i="127"/>
  <c r="I190" i="127"/>
  <c r="G190" i="127"/>
  <c r="F190" i="127"/>
  <c r="S182" i="127"/>
  <c r="Q182" i="127"/>
  <c r="N182" i="127"/>
  <c r="L182" i="127"/>
  <c r="J182" i="127"/>
  <c r="H182" i="127"/>
  <c r="G182" i="127"/>
  <c r="C182" i="127"/>
  <c r="X182" i="127" s="1"/>
  <c r="S174" i="127"/>
  <c r="R174" i="127"/>
  <c r="Q174" i="127"/>
  <c r="K174" i="127"/>
  <c r="I174" i="127"/>
  <c r="D174" i="127"/>
  <c r="C174" i="127"/>
  <c r="X174" i="127" s="1"/>
  <c r="S166" i="127"/>
  <c r="P166" i="127"/>
  <c r="O166" i="127"/>
  <c r="M166" i="127"/>
  <c r="L166" i="127"/>
  <c r="K166" i="127"/>
  <c r="J166" i="127"/>
  <c r="H166" i="127"/>
  <c r="G166" i="127"/>
  <c r="D166" i="127"/>
  <c r="S158" i="127"/>
  <c r="R158" i="127"/>
  <c r="L158" i="127"/>
  <c r="K158" i="127"/>
  <c r="K198" i="127"/>
  <c r="U62" i="124"/>
  <c r="U53" i="124" s="1"/>
  <c r="T62" i="124"/>
  <c r="S62" i="124"/>
  <c r="R62" i="124"/>
  <c r="R53" i="124" s="1"/>
  <c r="Q62" i="124"/>
  <c r="Q53" i="124" s="1"/>
  <c r="P62" i="124"/>
  <c r="P53" i="124" s="1"/>
  <c r="O62" i="124"/>
  <c r="N62" i="124"/>
  <c r="N53" i="124" s="1"/>
  <c r="M62" i="124"/>
  <c r="M53" i="124" s="1"/>
  <c r="L62" i="124"/>
  <c r="K62" i="124"/>
  <c r="K53" i="124" s="1"/>
  <c r="J62" i="124"/>
  <c r="J53" i="124" s="1"/>
  <c r="I62" i="124"/>
  <c r="I53" i="124" s="1"/>
  <c r="H62" i="124"/>
  <c r="H53" i="124" s="1"/>
  <c r="G62" i="124"/>
  <c r="F62" i="124"/>
  <c r="F53" i="124" s="1"/>
  <c r="E62" i="124"/>
  <c r="E53" i="124" s="1"/>
  <c r="D62" i="124"/>
  <c r="C62" i="124"/>
  <c r="X62" i="124" s="1"/>
  <c r="O198" i="120"/>
  <c r="J190" i="126"/>
  <c r="U198" i="126"/>
  <c r="P190" i="119"/>
  <c r="Q190" i="125"/>
  <c r="K182" i="125"/>
  <c r="C182" i="125"/>
  <c r="X182" i="125" s="1"/>
  <c r="G182" i="125"/>
  <c r="I182" i="126"/>
  <c r="M182" i="126"/>
  <c r="E198" i="126"/>
  <c r="L190" i="120"/>
  <c r="R198" i="120"/>
  <c r="P158" i="125"/>
  <c r="N182" i="125"/>
  <c r="U174" i="120"/>
  <c r="U190" i="120"/>
  <c r="H182" i="119"/>
  <c r="K182" i="119"/>
  <c r="G198" i="119"/>
  <c r="C182" i="126"/>
  <c r="X182" i="126" s="1"/>
  <c r="U190" i="126"/>
  <c r="K198" i="126"/>
  <c r="O198" i="126"/>
  <c r="M198" i="120"/>
  <c r="K158" i="125"/>
  <c r="M182" i="125"/>
  <c r="U198" i="125"/>
  <c r="D190" i="126"/>
  <c r="J198" i="126"/>
  <c r="R198" i="126"/>
  <c r="U190" i="127"/>
  <c r="F231" i="117"/>
  <c r="J231" i="117"/>
  <c r="Q198" i="127"/>
  <c r="T182" i="125"/>
  <c r="F190" i="125"/>
  <c r="J190" i="125"/>
  <c r="D182" i="120"/>
  <c r="R190" i="120"/>
  <c r="H198" i="120"/>
  <c r="N231" i="118"/>
  <c r="R231" i="118"/>
  <c r="U89" i="124"/>
  <c r="S89" i="124"/>
  <c r="R89" i="124"/>
  <c r="Q89" i="124"/>
  <c r="N89" i="124"/>
  <c r="M89" i="124"/>
  <c r="L89" i="124"/>
  <c r="K89" i="124"/>
  <c r="J89" i="124"/>
  <c r="I89" i="124"/>
  <c r="H89" i="124"/>
  <c r="G89" i="124"/>
  <c r="F89" i="124"/>
  <c r="E89" i="124"/>
  <c r="D89" i="124"/>
  <c r="C89" i="124"/>
  <c r="X89" i="124" s="1"/>
  <c r="N82" i="124"/>
  <c r="M82" i="124"/>
  <c r="L82" i="124"/>
  <c r="K82" i="124"/>
  <c r="J82" i="124"/>
  <c r="I82" i="124"/>
  <c r="H82" i="124"/>
  <c r="G82" i="124"/>
  <c r="F82" i="124"/>
  <c r="D82" i="124"/>
  <c r="C82" i="124"/>
  <c r="X82" i="124" s="1"/>
  <c r="N76" i="124"/>
  <c r="M76" i="124"/>
  <c r="L76" i="124"/>
  <c r="K76" i="124"/>
  <c r="J76" i="124"/>
  <c r="I76" i="124"/>
  <c r="H76" i="124"/>
  <c r="G76" i="124"/>
  <c r="F76" i="124"/>
  <c r="E76" i="124"/>
  <c r="D76" i="124"/>
  <c r="C76" i="124"/>
  <c r="X76" i="124" s="1"/>
  <c r="U64" i="124"/>
  <c r="T64" i="124"/>
  <c r="S64" i="124"/>
  <c r="R64" i="124"/>
  <c r="Q64" i="124"/>
  <c r="P64" i="124"/>
  <c r="N64" i="124"/>
  <c r="M64" i="124"/>
  <c r="K64" i="124"/>
  <c r="J64" i="124"/>
  <c r="I64" i="124"/>
  <c r="H64" i="124"/>
  <c r="G64" i="124"/>
  <c r="F64" i="124"/>
  <c r="E64" i="124"/>
  <c r="D64" i="124"/>
  <c r="C64" i="124"/>
  <c r="X64" i="124" s="1"/>
  <c r="T53" i="124"/>
  <c r="S53" i="124"/>
  <c r="O53" i="124"/>
  <c r="L53" i="124"/>
  <c r="G53" i="124"/>
  <c r="D53" i="124"/>
  <c r="U221" i="127"/>
  <c r="U221" i="126"/>
  <c r="U221" i="125"/>
  <c r="U221" i="120"/>
  <c r="U218" i="128"/>
  <c r="U218" i="127"/>
  <c r="U218" i="126"/>
  <c r="U218" i="125"/>
  <c r="U212" i="127"/>
  <c r="U212" i="126"/>
  <c r="U212" i="125"/>
  <c r="U211" i="127"/>
  <c r="U211" i="126"/>
  <c r="U211" i="125"/>
  <c r="T221" i="127"/>
  <c r="T221" i="126"/>
  <c r="T221" i="125"/>
  <c r="T221" i="120"/>
  <c r="T218" i="128"/>
  <c r="T218" i="127"/>
  <c r="T218" i="126"/>
  <c r="T218" i="125"/>
  <c r="T212" i="127"/>
  <c r="T212" i="126"/>
  <c r="T212" i="125"/>
  <c r="T211" i="127"/>
  <c r="T211" i="126"/>
  <c r="T211" i="125"/>
  <c r="S221" i="127"/>
  <c r="S221" i="126"/>
  <c r="S221" i="125"/>
  <c r="S221" i="120"/>
  <c r="S218" i="128"/>
  <c r="S218" i="127"/>
  <c r="S218" i="126"/>
  <c r="S218" i="125"/>
  <c r="S212" i="127"/>
  <c r="S212" i="126"/>
  <c r="S212" i="125"/>
  <c r="S211" i="127"/>
  <c r="S211" i="126"/>
  <c r="S211" i="125"/>
  <c r="R221" i="127"/>
  <c r="R221" i="126"/>
  <c r="R221" i="125"/>
  <c r="R221" i="120"/>
  <c r="R218" i="128"/>
  <c r="R218" i="127"/>
  <c r="R218" i="126"/>
  <c r="R218" i="125"/>
  <c r="R212" i="127"/>
  <c r="R212" i="126"/>
  <c r="R212" i="125"/>
  <c r="R211" i="127"/>
  <c r="R211" i="126"/>
  <c r="R211" i="125"/>
  <c r="Q221" i="127"/>
  <c r="Q221" i="126"/>
  <c r="Q221" i="125"/>
  <c r="Q221" i="120"/>
  <c r="Q218" i="128"/>
  <c r="Q218" i="127"/>
  <c r="Q218" i="126"/>
  <c r="Q218" i="125"/>
  <c r="Q212" i="127"/>
  <c r="Q212" i="126"/>
  <c r="Q212" i="125"/>
  <c r="Q211" i="127"/>
  <c r="Q211" i="126"/>
  <c r="Q211" i="125"/>
  <c r="P221" i="127"/>
  <c r="P221" i="126"/>
  <c r="P221" i="125"/>
  <c r="P221" i="120"/>
  <c r="P218" i="128"/>
  <c r="P218" i="127"/>
  <c r="P218" i="126"/>
  <c r="P218" i="125"/>
  <c r="P212" i="127"/>
  <c r="P212" i="126"/>
  <c r="P212" i="125"/>
  <c r="P211" i="127"/>
  <c r="P211" i="126"/>
  <c r="P211" i="125"/>
  <c r="O221" i="127"/>
  <c r="O221" i="126"/>
  <c r="O221" i="125"/>
  <c r="O221" i="120"/>
  <c r="O218" i="128"/>
  <c r="O218" i="127"/>
  <c r="O218" i="126"/>
  <c r="O218" i="125"/>
  <c r="O212" i="127"/>
  <c r="O212" i="126"/>
  <c r="O212" i="125"/>
  <c r="O211" i="127"/>
  <c r="O211" i="126"/>
  <c r="O211" i="125"/>
  <c r="N221" i="127"/>
  <c r="N221" i="126"/>
  <c r="N221" i="125"/>
  <c r="N221" i="120"/>
  <c r="N218" i="128"/>
  <c r="N218" i="127"/>
  <c r="N218" i="126"/>
  <c r="N218" i="125"/>
  <c r="N212" i="127"/>
  <c r="N212" i="126"/>
  <c r="N212" i="125"/>
  <c r="N211" i="127"/>
  <c r="N211" i="126"/>
  <c r="N211" i="125"/>
  <c r="M221" i="127"/>
  <c r="M221" i="126"/>
  <c r="M221" i="125"/>
  <c r="M221" i="120"/>
  <c r="M218" i="128"/>
  <c r="M218" i="127"/>
  <c r="M218" i="126"/>
  <c r="M218" i="125"/>
  <c r="M212" i="127"/>
  <c r="M212" i="126"/>
  <c r="M212" i="125"/>
  <c r="M211" i="127"/>
  <c r="M211" i="126"/>
  <c r="M211" i="125"/>
  <c r="L221" i="127"/>
  <c r="L221" i="126"/>
  <c r="L221" i="125"/>
  <c r="L221" i="120"/>
  <c r="L218" i="128"/>
  <c r="L218" i="127"/>
  <c r="L218" i="126"/>
  <c r="L218" i="125"/>
  <c r="L212" i="127"/>
  <c r="L212" i="126"/>
  <c r="L212" i="125"/>
  <c r="L211" i="127"/>
  <c r="L211" i="126"/>
  <c r="L211" i="125"/>
  <c r="K221" i="127"/>
  <c r="K221" i="126"/>
  <c r="K221" i="125"/>
  <c r="K221" i="120"/>
  <c r="K218" i="128"/>
  <c r="K218" i="127"/>
  <c r="K218" i="126"/>
  <c r="K218" i="125"/>
  <c r="K212" i="127"/>
  <c r="K212" i="126"/>
  <c r="K212" i="125"/>
  <c r="K211" i="127"/>
  <c r="K211" i="126"/>
  <c r="K211" i="125"/>
  <c r="J221" i="127"/>
  <c r="J221" i="126"/>
  <c r="J221" i="125"/>
  <c r="J221" i="120"/>
  <c r="J218" i="128"/>
  <c r="J218" i="127"/>
  <c r="J218" i="126"/>
  <c r="J218" i="125"/>
  <c r="J212" i="127"/>
  <c r="J212" i="126"/>
  <c r="J212" i="125"/>
  <c r="J211" i="127"/>
  <c r="J211" i="126"/>
  <c r="J211" i="125"/>
  <c r="I221" i="127"/>
  <c r="I221" i="126"/>
  <c r="I221" i="125"/>
  <c r="I221" i="120"/>
  <c r="I218" i="128"/>
  <c r="I218" i="127"/>
  <c r="I218" i="126"/>
  <c r="I218" i="125"/>
  <c r="I212" i="127"/>
  <c r="I212" i="126"/>
  <c r="I212" i="125"/>
  <c r="I211" i="127"/>
  <c r="I211" i="126"/>
  <c r="I211" i="125"/>
  <c r="H221" i="127"/>
  <c r="H221" i="126"/>
  <c r="H221" i="125"/>
  <c r="H221" i="120"/>
  <c r="H218" i="128"/>
  <c r="H218" i="127"/>
  <c r="H218" i="126"/>
  <c r="H218" i="125"/>
  <c r="H212" i="127"/>
  <c r="H212" i="126"/>
  <c r="H212" i="125"/>
  <c r="H211" i="127"/>
  <c r="H211" i="126"/>
  <c r="H211" i="125"/>
  <c r="G221" i="127"/>
  <c r="G221" i="126"/>
  <c r="G221" i="125"/>
  <c r="G221" i="120"/>
  <c r="G218" i="128"/>
  <c r="G218" i="127"/>
  <c r="G218" i="126"/>
  <c r="G218" i="125"/>
  <c r="G212" i="127"/>
  <c r="G212" i="126"/>
  <c r="G212" i="125"/>
  <c r="G211" i="127"/>
  <c r="G211" i="126"/>
  <c r="G211" i="125"/>
  <c r="F221" i="127"/>
  <c r="F221" i="126"/>
  <c r="F221" i="125"/>
  <c r="F221" i="120"/>
  <c r="F218" i="128"/>
  <c r="F218" i="127"/>
  <c r="F218" i="126"/>
  <c r="F218" i="125"/>
  <c r="F212" i="127"/>
  <c r="F212" i="126"/>
  <c r="F212" i="125"/>
  <c r="F211" i="127"/>
  <c r="F211" i="126"/>
  <c r="F211" i="125"/>
  <c r="E221" i="127"/>
  <c r="E221" i="126"/>
  <c r="E221" i="125"/>
  <c r="E221" i="120"/>
  <c r="E218" i="128"/>
  <c r="E218" i="127"/>
  <c r="E218" i="126"/>
  <c r="E218" i="125"/>
  <c r="E212" i="127"/>
  <c r="E212" i="126"/>
  <c r="E212" i="125"/>
  <c r="E211" i="127"/>
  <c r="E211" i="126"/>
  <c r="E211" i="125"/>
  <c r="D221" i="127"/>
  <c r="D221" i="126"/>
  <c r="D221" i="125"/>
  <c r="D221" i="120"/>
  <c r="D218" i="128"/>
  <c r="D218" i="127"/>
  <c r="D218" i="126"/>
  <c r="D218" i="125"/>
  <c r="D212" i="127"/>
  <c r="D212" i="126"/>
  <c r="D212" i="125"/>
  <c r="D211" i="127"/>
  <c r="D211" i="126"/>
  <c r="D211" i="125"/>
  <c r="C221" i="127"/>
  <c r="X221" i="127" s="1"/>
  <c r="C221" i="126"/>
  <c r="X221" i="126" s="1"/>
  <c r="C221" i="125"/>
  <c r="X221" i="125" s="1"/>
  <c r="C221" i="120"/>
  <c r="X221" i="120" s="1"/>
  <c r="C218" i="128"/>
  <c r="X218" i="128" s="1"/>
  <c r="C218" i="127"/>
  <c r="X218" i="127" s="1"/>
  <c r="C218" i="126"/>
  <c r="X218" i="126" s="1"/>
  <c r="C218" i="125"/>
  <c r="X218" i="125" s="1"/>
  <c r="C212" i="127"/>
  <c r="X212" i="127" s="1"/>
  <c r="C212" i="126"/>
  <c r="X212" i="126" s="1"/>
  <c r="C212" i="125"/>
  <c r="X212" i="125" s="1"/>
  <c r="C211" i="127"/>
  <c r="X211" i="127" s="1"/>
  <c r="C211" i="126"/>
  <c r="X211" i="126" s="1"/>
  <c r="C211" i="125"/>
  <c r="X211" i="125" s="1"/>
  <c r="C217" i="125"/>
  <c r="J216" i="96"/>
  <c r="J285" i="96" s="1"/>
  <c r="C285" i="125" s="1"/>
  <c r="X285" i="125" s="1"/>
  <c r="C220" i="125"/>
  <c r="X220" i="125" s="1"/>
  <c r="J219" i="96"/>
  <c r="J286" i="96"/>
  <c r="C286" i="125" s="1"/>
  <c r="X286" i="125" s="1"/>
  <c r="C223" i="119"/>
  <c r="Y223" i="119" s="1"/>
  <c r="D287" i="96"/>
  <c r="C287" i="119"/>
  <c r="Y287" i="119" s="1"/>
  <c r="D210" i="126"/>
  <c r="D209" i="126" s="1"/>
  <c r="K209" i="97"/>
  <c r="D217" i="128"/>
  <c r="D216" i="128" s="1"/>
  <c r="M216" i="97"/>
  <c r="D223" i="126"/>
  <c r="K287" i="97"/>
  <c r="D287" i="126"/>
  <c r="E214" i="126"/>
  <c r="E213" i="126" s="1"/>
  <c r="K213" i="98"/>
  <c r="K284" i="98" s="1"/>
  <c r="E217" i="127"/>
  <c r="E216" i="127"/>
  <c r="L216" i="98"/>
  <c r="L285" i="98"/>
  <c r="E285" i="127" s="1"/>
  <c r="E220" i="127"/>
  <c r="E219" i="127" s="1"/>
  <c r="L219" i="98"/>
  <c r="L286" i="98"/>
  <c r="E286" i="127" s="1"/>
  <c r="E223" i="125"/>
  <c r="J287" i="98"/>
  <c r="E287" i="125"/>
  <c r="F211" i="118"/>
  <c r="J213" i="99"/>
  <c r="J284" i="99" s="1"/>
  <c r="F284" i="125" s="1"/>
  <c r="F214" i="125"/>
  <c r="F213" i="125" s="1"/>
  <c r="M287" i="99"/>
  <c r="F287" i="128" s="1"/>
  <c r="F223" i="128"/>
  <c r="G223" i="127"/>
  <c r="L287" i="100"/>
  <c r="G287" i="127" s="1"/>
  <c r="H214" i="127"/>
  <c r="H213" i="127" s="1"/>
  <c r="L213" i="101"/>
  <c r="L284" i="101"/>
  <c r="H284" i="127" s="1"/>
  <c r="C287" i="101"/>
  <c r="H223" i="117"/>
  <c r="H223" i="118"/>
  <c r="I210" i="125"/>
  <c r="I209" i="125" s="1"/>
  <c r="J209" i="102"/>
  <c r="I220" i="127"/>
  <c r="I219" i="127" s="1"/>
  <c r="L219" i="102"/>
  <c r="L286" i="102"/>
  <c r="I286" i="127" s="1"/>
  <c r="I223" i="125"/>
  <c r="J287" i="102"/>
  <c r="I287" i="125"/>
  <c r="J211" i="118"/>
  <c r="J213" i="103"/>
  <c r="J284" i="103" s="1"/>
  <c r="J284" i="125" s="1"/>
  <c r="J214" i="125"/>
  <c r="J213" i="125" s="1"/>
  <c r="J220" i="126"/>
  <c r="J219" i="126" s="1"/>
  <c r="K219" i="103"/>
  <c r="K286" i="103" s="1"/>
  <c r="J286" i="126" s="1"/>
  <c r="E287" i="103"/>
  <c r="J287" i="120"/>
  <c r="J223" i="120"/>
  <c r="K210" i="127"/>
  <c r="K209" i="127" s="1"/>
  <c r="L209" i="104"/>
  <c r="K217" i="125"/>
  <c r="K216" i="125" s="1"/>
  <c r="J216" i="104"/>
  <c r="J285" i="104" s="1"/>
  <c r="K285" i="125" s="1"/>
  <c r="K220" i="125"/>
  <c r="K219" i="125" s="1"/>
  <c r="J219" i="104"/>
  <c r="J286" i="104"/>
  <c r="K286" i="125" s="1"/>
  <c r="K223" i="127"/>
  <c r="L287" i="104"/>
  <c r="K287" i="127"/>
  <c r="L210" i="126"/>
  <c r="L209" i="126" s="1"/>
  <c r="K209" i="105"/>
  <c r="L214" i="127"/>
  <c r="L213" i="127" s="1"/>
  <c r="L213" i="105"/>
  <c r="L284" i="105" s="1"/>
  <c r="L284" i="127" s="1"/>
  <c r="L217" i="128"/>
  <c r="M216" i="105"/>
  <c r="M208" i="105" s="1"/>
  <c r="C287" i="105"/>
  <c r="L223" i="117"/>
  <c r="L223" i="118"/>
  <c r="L223" i="126"/>
  <c r="K287" i="105"/>
  <c r="L287" i="126" s="1"/>
  <c r="M210" i="125"/>
  <c r="J209" i="106"/>
  <c r="M214" i="126"/>
  <c r="M213" i="126" s="1"/>
  <c r="K213" i="106"/>
  <c r="K284" i="106" s="1"/>
  <c r="M284" i="126" s="1"/>
  <c r="M217" i="127"/>
  <c r="M216" i="127" s="1"/>
  <c r="L216" i="106"/>
  <c r="L285" i="106"/>
  <c r="M285" i="127" s="1"/>
  <c r="M220" i="127"/>
  <c r="M219" i="127" s="1"/>
  <c r="L219" i="106"/>
  <c r="L286" i="106"/>
  <c r="M286" i="127" s="1"/>
  <c r="M223" i="125"/>
  <c r="J287" i="106"/>
  <c r="M287" i="125"/>
  <c r="N210" i="118"/>
  <c r="C209" i="107"/>
  <c r="N211" i="118"/>
  <c r="N212" i="118"/>
  <c r="N214" i="125"/>
  <c r="N213" i="125" s="1"/>
  <c r="J213" i="107"/>
  <c r="J284" i="107" s="1"/>
  <c r="N284" i="125" s="1"/>
  <c r="N217" i="126"/>
  <c r="K216" i="107"/>
  <c r="K285" i="107" s="1"/>
  <c r="N285" i="126" s="1"/>
  <c r="N220" i="126"/>
  <c r="K219" i="107"/>
  <c r="K286" i="107" s="1"/>
  <c r="N286" i="126" s="1"/>
  <c r="N223" i="120"/>
  <c r="E287" i="107"/>
  <c r="N223" i="128"/>
  <c r="M287" i="107"/>
  <c r="N287" i="128" s="1"/>
  <c r="O210" i="127"/>
  <c r="O209" i="127" s="1"/>
  <c r="L209" i="108"/>
  <c r="O217" i="125"/>
  <c r="O216" i="125" s="1"/>
  <c r="J216" i="108"/>
  <c r="J285" i="108"/>
  <c r="O285" i="125" s="1"/>
  <c r="O220" i="125"/>
  <c r="J219" i="108"/>
  <c r="J286" i="108"/>
  <c r="O286" i="125" s="1"/>
  <c r="O223" i="119"/>
  <c r="D287" i="108"/>
  <c r="O287" i="119"/>
  <c r="O223" i="127"/>
  <c r="L287" i="108"/>
  <c r="O287" i="127" s="1"/>
  <c r="P210" i="126"/>
  <c r="K209" i="109"/>
  <c r="P214" i="127"/>
  <c r="P213" i="127" s="1"/>
  <c r="L213" i="109"/>
  <c r="L284" i="109" s="1"/>
  <c r="P284" i="127" s="1"/>
  <c r="M216" i="109"/>
  <c r="P217" i="128"/>
  <c r="P216" i="128" s="1"/>
  <c r="C287" i="109"/>
  <c r="P287" i="118"/>
  <c r="P223" i="117"/>
  <c r="P223" i="118"/>
  <c r="P223" i="126"/>
  <c r="K287" i="109"/>
  <c r="P287" i="126"/>
  <c r="Q210" i="125"/>
  <c r="Q209" i="125" s="1"/>
  <c r="J209" i="110"/>
  <c r="Q214" i="126"/>
  <c r="Q213" i="126" s="1"/>
  <c r="K213" i="110"/>
  <c r="K284" i="110"/>
  <c r="Q284" i="126" s="1"/>
  <c r="Q217" i="127"/>
  <c r="Q216" i="127" s="1"/>
  <c r="L216" i="110"/>
  <c r="L285" i="110" s="1"/>
  <c r="Q285" i="127" s="1"/>
  <c r="Q220" i="127"/>
  <c r="L219" i="110"/>
  <c r="L286" i="110" s="1"/>
  <c r="Q286" i="127" s="1"/>
  <c r="Q223" i="125"/>
  <c r="J287" i="110"/>
  <c r="Q287" i="125" s="1"/>
  <c r="R210" i="118"/>
  <c r="C209" i="111"/>
  <c r="O209" i="111" s="1"/>
  <c r="R209" i="117" s="1"/>
  <c r="R211" i="118"/>
  <c r="R212" i="118"/>
  <c r="J213" i="111"/>
  <c r="J284" i="111" s="1"/>
  <c r="R214" i="125"/>
  <c r="R213" i="125" s="1"/>
  <c r="R217" i="126"/>
  <c r="K216" i="111"/>
  <c r="K285" i="111"/>
  <c r="R285" i="126" s="1"/>
  <c r="R220" i="126"/>
  <c r="R219" i="126" s="1"/>
  <c r="K219" i="111"/>
  <c r="K286" i="111"/>
  <c r="R286" i="126" s="1"/>
  <c r="R223" i="120"/>
  <c r="E287" i="111"/>
  <c r="R223" i="128"/>
  <c r="M287" i="111"/>
  <c r="R287" i="128"/>
  <c r="S210" i="127"/>
  <c r="L209" i="112"/>
  <c r="L283" i="112" s="1"/>
  <c r="S217" i="125"/>
  <c r="S216" i="125" s="1"/>
  <c r="J216" i="112"/>
  <c r="J285" i="112" s="1"/>
  <c r="S285" i="125" s="1"/>
  <c r="S220" i="125"/>
  <c r="J219" i="112"/>
  <c r="J286" i="112" s="1"/>
  <c r="S286" i="125" s="1"/>
  <c r="S223" i="119"/>
  <c r="D287" i="112"/>
  <c r="S287" i="119" s="1"/>
  <c r="S223" i="127"/>
  <c r="L287" i="112"/>
  <c r="S287" i="127"/>
  <c r="T210" i="126"/>
  <c r="T209" i="126" s="1"/>
  <c r="K209" i="113"/>
  <c r="T214" i="127"/>
  <c r="T213" i="127" s="1"/>
  <c r="L213" i="113"/>
  <c r="L284" i="113" s="1"/>
  <c r="T284" i="127" s="1"/>
  <c r="M216" i="113"/>
  <c r="T217" i="128"/>
  <c r="T216" i="128" s="1"/>
  <c r="C287" i="113"/>
  <c r="T223" i="117"/>
  <c r="T223" i="118"/>
  <c r="T223" i="126"/>
  <c r="K287" i="113"/>
  <c r="T287" i="126" s="1"/>
  <c r="U210" i="125"/>
  <c r="J209" i="114"/>
  <c r="U214" i="126"/>
  <c r="U213" i="126" s="1"/>
  <c r="K213" i="114"/>
  <c r="K284" i="114"/>
  <c r="U284" i="126" s="1"/>
  <c r="U217" i="127"/>
  <c r="U216" i="127" s="1"/>
  <c r="L216" i="114"/>
  <c r="L285" i="114"/>
  <c r="U285" i="127" s="1"/>
  <c r="U220" i="127"/>
  <c r="L219" i="114"/>
  <c r="L286" i="114"/>
  <c r="U286" i="127" s="1"/>
  <c r="U223" i="125"/>
  <c r="J287" i="114"/>
  <c r="U287" i="125"/>
  <c r="C210" i="118"/>
  <c r="X210" i="118" s="1"/>
  <c r="C211" i="118"/>
  <c r="X211" i="118" s="1"/>
  <c r="C212" i="118"/>
  <c r="X212" i="118" s="1"/>
  <c r="C214" i="125"/>
  <c r="J213" i="96"/>
  <c r="J284" i="96"/>
  <c r="C284" i="125" s="1"/>
  <c r="X284" i="125" s="1"/>
  <c r="C217" i="126"/>
  <c r="K216" i="96"/>
  <c r="K285" i="96" s="1"/>
  <c r="C285" i="126" s="1"/>
  <c r="X285" i="126" s="1"/>
  <c r="C220" i="126"/>
  <c r="K219" i="96"/>
  <c r="K286" i="96" s="1"/>
  <c r="C286" i="126" s="1"/>
  <c r="X286" i="126" s="1"/>
  <c r="C223" i="120"/>
  <c r="X223" i="120" s="1"/>
  <c r="E287" i="96"/>
  <c r="C287" i="120" s="1"/>
  <c r="X287" i="120" s="1"/>
  <c r="M287" i="96"/>
  <c r="C287" i="128" s="1"/>
  <c r="X287" i="128" s="1"/>
  <c r="C223" i="128"/>
  <c r="X223" i="128" s="1"/>
  <c r="D210" i="127"/>
  <c r="L209" i="97"/>
  <c r="L283" i="97" s="1"/>
  <c r="D283" i="127" s="1"/>
  <c r="D217" i="125"/>
  <c r="D216" i="125" s="1"/>
  <c r="J216" i="97"/>
  <c r="J285" i="97"/>
  <c r="D285" i="125" s="1"/>
  <c r="D220" i="125"/>
  <c r="J219" i="97"/>
  <c r="J286" i="97"/>
  <c r="D286" i="125" s="1"/>
  <c r="D223" i="119"/>
  <c r="D287" i="97"/>
  <c r="D287" i="119"/>
  <c r="L287" i="97"/>
  <c r="D287" i="127"/>
  <c r="D223" i="127"/>
  <c r="E210" i="126"/>
  <c r="E209" i="126" s="1"/>
  <c r="K209" i="98"/>
  <c r="E214" i="127"/>
  <c r="E213" i="127" s="1"/>
  <c r="L213" i="98"/>
  <c r="L284" i="98"/>
  <c r="E284" i="127" s="1"/>
  <c r="E217" i="128"/>
  <c r="E216" i="128" s="1"/>
  <c r="M216" i="98"/>
  <c r="C287" i="98"/>
  <c r="E223" i="117"/>
  <c r="E223" i="118"/>
  <c r="E223" i="126"/>
  <c r="K287" i="98"/>
  <c r="E287" i="126"/>
  <c r="F210" i="125"/>
  <c r="J209" i="99"/>
  <c r="F214" i="126"/>
  <c r="F213" i="126" s="1"/>
  <c r="K213" i="99"/>
  <c r="K284" i="99"/>
  <c r="F284" i="126" s="1"/>
  <c r="F217" i="127"/>
  <c r="F216" i="127" s="1"/>
  <c r="L216" i="99"/>
  <c r="L285" i="99"/>
  <c r="F285" i="127" s="1"/>
  <c r="F220" i="127"/>
  <c r="F219" i="127" s="1"/>
  <c r="L219" i="99"/>
  <c r="L286" i="99"/>
  <c r="F286" i="127" s="1"/>
  <c r="J287" i="99"/>
  <c r="F287" i="125" s="1"/>
  <c r="F223" i="125"/>
  <c r="G210" i="118"/>
  <c r="G211" i="118"/>
  <c r="G212" i="118"/>
  <c r="G214" i="125"/>
  <c r="G213" i="125" s="1"/>
  <c r="J213" i="100"/>
  <c r="J284" i="100" s="1"/>
  <c r="G284" i="125" s="1"/>
  <c r="G217" i="126"/>
  <c r="G216" i="126" s="1"/>
  <c r="K216" i="100"/>
  <c r="K285" i="100"/>
  <c r="G285" i="126" s="1"/>
  <c r="G220" i="126"/>
  <c r="G219" i="126" s="1"/>
  <c r="K219" i="100"/>
  <c r="K286" i="100"/>
  <c r="G286" i="126" s="1"/>
  <c r="G223" i="120"/>
  <c r="E287" i="100"/>
  <c r="G287" i="120"/>
  <c r="M287" i="100"/>
  <c r="G287" i="128"/>
  <c r="G223" i="128"/>
  <c r="L209" i="101"/>
  <c r="H210" i="127"/>
  <c r="H217" i="125"/>
  <c r="H216" i="125" s="1"/>
  <c r="J216" i="101"/>
  <c r="J285" i="101"/>
  <c r="H285" i="125" s="1"/>
  <c r="H220" i="125"/>
  <c r="H219" i="125" s="1"/>
  <c r="J219" i="101"/>
  <c r="J286" i="101" s="1"/>
  <c r="H286" i="125" s="1"/>
  <c r="H223" i="119"/>
  <c r="D287" i="101"/>
  <c r="H287" i="119" s="1"/>
  <c r="H223" i="127"/>
  <c r="L287" i="101"/>
  <c r="H287" i="127"/>
  <c r="I210" i="126"/>
  <c r="K209" i="102"/>
  <c r="K283" i="102" s="1"/>
  <c r="I214" i="127"/>
  <c r="I213" i="127" s="1"/>
  <c r="L213" i="102"/>
  <c r="L284" i="102"/>
  <c r="I284" i="127" s="1"/>
  <c r="I217" i="128"/>
  <c r="M216" i="102"/>
  <c r="C287" i="102"/>
  <c r="I223" i="117"/>
  <c r="I223" i="118"/>
  <c r="I223" i="126"/>
  <c r="K287" i="102"/>
  <c r="I287" i="126" s="1"/>
  <c r="J210" i="125"/>
  <c r="J209" i="125" s="1"/>
  <c r="J209" i="103"/>
  <c r="J214" i="126"/>
  <c r="J213" i="126" s="1"/>
  <c r="K213" i="103"/>
  <c r="K284" i="103" s="1"/>
  <c r="J284" i="126" s="1"/>
  <c r="J217" i="127"/>
  <c r="J216" i="127" s="1"/>
  <c r="L216" i="103"/>
  <c r="L285" i="103"/>
  <c r="J285" i="127" s="1"/>
  <c r="J220" i="127"/>
  <c r="J219" i="127" s="1"/>
  <c r="L219" i="103"/>
  <c r="L286" i="103"/>
  <c r="J286" i="127" s="1"/>
  <c r="J287" i="103"/>
  <c r="J287" i="125" s="1"/>
  <c r="J223" i="125"/>
  <c r="K210" i="118"/>
  <c r="C283" i="104"/>
  <c r="K211" i="118"/>
  <c r="K212" i="118"/>
  <c r="K214" i="125"/>
  <c r="K213" i="125" s="1"/>
  <c r="J213" i="104"/>
  <c r="J284" i="104" s="1"/>
  <c r="K217" i="126"/>
  <c r="K216" i="126" s="1"/>
  <c r="K216" i="104"/>
  <c r="K285" i="104"/>
  <c r="K285" i="126" s="1"/>
  <c r="K220" i="126"/>
  <c r="K219" i="126" s="1"/>
  <c r="K219" i="104"/>
  <c r="K286" i="104"/>
  <c r="K286" i="126" s="1"/>
  <c r="K223" i="120"/>
  <c r="E287" i="104"/>
  <c r="K287" i="120"/>
  <c r="K223" i="128"/>
  <c r="M287" i="104"/>
  <c r="K287" i="128" s="1"/>
  <c r="L209" i="105"/>
  <c r="L210" i="127"/>
  <c r="L217" i="125"/>
  <c r="L216" i="125" s="1"/>
  <c r="J216" i="105"/>
  <c r="J285" i="105"/>
  <c r="L285" i="125" s="1"/>
  <c r="L220" i="125"/>
  <c r="L219" i="125" s="1"/>
  <c r="J219" i="105"/>
  <c r="J286" i="105" s="1"/>
  <c r="L286" i="125" s="1"/>
  <c r="L223" i="119"/>
  <c r="D287" i="105"/>
  <c r="L287" i="119" s="1"/>
  <c r="L287" i="105"/>
  <c r="L287" i="127" s="1"/>
  <c r="L223" i="127"/>
  <c r="M210" i="126"/>
  <c r="K209" i="106"/>
  <c r="M214" i="127"/>
  <c r="M213" i="127" s="1"/>
  <c r="L213" i="106"/>
  <c r="L284" i="106"/>
  <c r="M284" i="127" s="1"/>
  <c r="M217" i="128"/>
  <c r="M216" i="106"/>
  <c r="M223" i="117"/>
  <c r="C287" i="106"/>
  <c r="M223" i="118"/>
  <c r="M223" i="126"/>
  <c r="K287" i="106"/>
  <c r="M287" i="126"/>
  <c r="N210" i="125"/>
  <c r="J209" i="107"/>
  <c r="J283" i="107" s="1"/>
  <c r="N214" i="126"/>
  <c r="N213" i="126" s="1"/>
  <c r="K213" i="107"/>
  <c r="K284" i="107"/>
  <c r="N284" i="126" s="1"/>
  <c r="N217" i="127"/>
  <c r="N216" i="127" s="1"/>
  <c r="L216" i="107"/>
  <c r="L285" i="107"/>
  <c r="N285" i="127" s="1"/>
  <c r="N220" i="127"/>
  <c r="N219" i="127" s="1"/>
  <c r="L219" i="107"/>
  <c r="L286" i="107" s="1"/>
  <c r="N286" i="127" s="1"/>
  <c r="J287" i="107"/>
  <c r="N287" i="125"/>
  <c r="N223" i="125"/>
  <c r="O210" i="118"/>
  <c r="C209" i="108"/>
  <c r="O209" i="108" s="1"/>
  <c r="O209" i="117" s="1"/>
  <c r="O211" i="118"/>
  <c r="O212" i="118"/>
  <c r="O214" i="125"/>
  <c r="J213" i="108"/>
  <c r="J284" i="108"/>
  <c r="O284" i="125" s="1"/>
  <c r="O217" i="126"/>
  <c r="O216" i="126" s="1"/>
  <c r="K216" i="108"/>
  <c r="K285" i="108" s="1"/>
  <c r="O285" i="126" s="1"/>
  <c r="O220" i="126"/>
  <c r="K219" i="108"/>
  <c r="K286" i="108" s="1"/>
  <c r="O286" i="126" s="1"/>
  <c r="O223" i="120"/>
  <c r="E287" i="108"/>
  <c r="O287" i="120" s="1"/>
  <c r="M287" i="108"/>
  <c r="O287" i="128" s="1"/>
  <c r="O223" i="128"/>
  <c r="L209" i="109"/>
  <c r="P210" i="127"/>
  <c r="P209" i="127" s="1"/>
  <c r="P217" i="125"/>
  <c r="P216" i="125" s="1"/>
  <c r="J216" i="109"/>
  <c r="J285" i="109" s="1"/>
  <c r="P285" i="125" s="1"/>
  <c r="P220" i="125"/>
  <c r="P219" i="125"/>
  <c r="J219" i="109"/>
  <c r="J286" i="109"/>
  <c r="P286" i="125" s="1"/>
  <c r="P223" i="119"/>
  <c r="D287" i="109"/>
  <c r="P287" i="119"/>
  <c r="L287" i="109"/>
  <c r="P287" i="127"/>
  <c r="P223" i="127"/>
  <c r="Q210" i="126"/>
  <c r="K209" i="110"/>
  <c r="Q214" i="127"/>
  <c r="Q213" i="127" s="1"/>
  <c r="L213" i="110"/>
  <c r="L284" i="110" s="1"/>
  <c r="Q284" i="127" s="1"/>
  <c r="Q217" i="128"/>
  <c r="M216" i="110"/>
  <c r="C287" i="110"/>
  <c r="Q223" i="117"/>
  <c r="Q223" i="118"/>
  <c r="Q223" i="126"/>
  <c r="K287" i="110"/>
  <c r="Q287" i="126" s="1"/>
  <c r="R210" i="125"/>
  <c r="J209" i="111"/>
  <c r="R214" i="126"/>
  <c r="R213" i="126" s="1"/>
  <c r="K213" i="111"/>
  <c r="K284" i="111" s="1"/>
  <c r="R284" i="126" s="1"/>
  <c r="R217" i="127"/>
  <c r="R216" i="127" s="1"/>
  <c r="L216" i="111"/>
  <c r="L285" i="111" s="1"/>
  <c r="R285" i="127"/>
  <c r="R220" i="127"/>
  <c r="R219" i="127"/>
  <c r="L219" i="111"/>
  <c r="L286" i="111"/>
  <c r="R286" i="127" s="1"/>
  <c r="R223" i="125"/>
  <c r="J287" i="111"/>
  <c r="R287" i="125"/>
  <c r="S210" i="118"/>
  <c r="C209" i="112"/>
  <c r="O209" i="112" s="1"/>
  <c r="S209" i="117" s="1"/>
  <c r="S211" i="118"/>
  <c r="S212" i="118"/>
  <c r="S209" i="118" s="1"/>
  <c r="S214" i="125"/>
  <c r="S213" i="125" s="1"/>
  <c r="J213" i="112"/>
  <c r="J284" i="112"/>
  <c r="S284" i="125" s="1"/>
  <c r="S217" i="126"/>
  <c r="S216" i="126" s="1"/>
  <c r="K216" i="112"/>
  <c r="K285" i="112"/>
  <c r="S285" i="126" s="1"/>
  <c r="S220" i="126"/>
  <c r="S219" i="126" s="1"/>
  <c r="K219" i="112"/>
  <c r="K286" i="112" s="1"/>
  <c r="S286" i="126" s="1"/>
  <c r="S223" i="120"/>
  <c r="E287" i="112"/>
  <c r="S223" i="128"/>
  <c r="M287" i="112"/>
  <c r="S287" i="128"/>
  <c r="L209" i="113"/>
  <c r="T210" i="127"/>
  <c r="T209" i="127" s="1"/>
  <c r="T217" i="125"/>
  <c r="T216" i="125" s="1"/>
  <c r="J216" i="113"/>
  <c r="J285" i="113" s="1"/>
  <c r="T285" i="125" s="1"/>
  <c r="T220" i="125"/>
  <c r="J219" i="113"/>
  <c r="J286" i="113" s="1"/>
  <c r="T286" i="125" s="1"/>
  <c r="D287" i="113"/>
  <c r="T287" i="119"/>
  <c r="T223" i="119"/>
  <c r="L287" i="113"/>
  <c r="T287" i="127" s="1"/>
  <c r="T223" i="127"/>
  <c r="U210" i="126"/>
  <c r="U209" i="126" s="1"/>
  <c r="K209" i="114"/>
  <c r="U214" i="127"/>
  <c r="U213" i="127" s="1"/>
  <c r="L213" i="114"/>
  <c r="L284" i="114"/>
  <c r="U284" i="127" s="1"/>
  <c r="U217" i="128"/>
  <c r="U216" i="128" s="1"/>
  <c r="M216" i="114"/>
  <c r="M285" i="114" s="1"/>
  <c r="C287" i="114"/>
  <c r="U223" i="117"/>
  <c r="U223" i="118"/>
  <c r="U223" i="126"/>
  <c r="K287" i="114"/>
  <c r="U287" i="126" s="1"/>
  <c r="D212" i="118"/>
  <c r="D214" i="125"/>
  <c r="J213" i="97"/>
  <c r="J284" i="97" s="1"/>
  <c r="D284" i="125"/>
  <c r="D217" i="126"/>
  <c r="K216" i="97"/>
  <c r="K285" i="97"/>
  <c r="D285" i="126" s="1"/>
  <c r="D220" i="126"/>
  <c r="K219" i="97"/>
  <c r="K286" i="97"/>
  <c r="D286" i="126" s="1"/>
  <c r="D223" i="120"/>
  <c r="E287" i="97"/>
  <c r="D287" i="120"/>
  <c r="M287" i="97"/>
  <c r="D287" i="128"/>
  <c r="D223" i="128"/>
  <c r="L209" i="98"/>
  <c r="L283" i="98" s="1"/>
  <c r="E210" i="127"/>
  <c r="J216" i="98"/>
  <c r="J285" i="98" s="1"/>
  <c r="E285" i="125"/>
  <c r="E217" i="125"/>
  <c r="E216" i="125"/>
  <c r="E220" i="125"/>
  <c r="E219" i="125" s="1"/>
  <c r="J219" i="98"/>
  <c r="J286" i="98"/>
  <c r="E286" i="125" s="1"/>
  <c r="E223" i="119"/>
  <c r="D287" i="98"/>
  <c r="E287" i="119"/>
  <c r="E223" i="127"/>
  <c r="L287" i="98"/>
  <c r="E287" i="127" s="1"/>
  <c r="F210" i="126"/>
  <c r="F209" i="126" s="1"/>
  <c r="K209" i="99"/>
  <c r="F214" i="127"/>
  <c r="F213" i="127" s="1"/>
  <c r="L213" i="99"/>
  <c r="L284" i="99" s="1"/>
  <c r="F284" i="127"/>
  <c r="F217" i="128"/>
  <c r="M216" i="99"/>
  <c r="C287" i="99"/>
  <c r="F287" i="118"/>
  <c r="F223" i="117"/>
  <c r="F223" i="118"/>
  <c r="F223" i="126"/>
  <c r="K287" i="99"/>
  <c r="F287" i="126"/>
  <c r="G210" i="125"/>
  <c r="J209" i="100"/>
  <c r="G214" i="126"/>
  <c r="G213" i="126" s="1"/>
  <c r="K213" i="100"/>
  <c r="K284" i="100"/>
  <c r="G284" i="126" s="1"/>
  <c r="G217" i="127"/>
  <c r="G216" i="127" s="1"/>
  <c r="L216" i="100"/>
  <c r="L285" i="100"/>
  <c r="G285" i="127" s="1"/>
  <c r="G220" i="127"/>
  <c r="G219" i="127" s="1"/>
  <c r="L219" i="100"/>
  <c r="L286" i="100" s="1"/>
  <c r="G286" i="127" s="1"/>
  <c r="G223" i="125"/>
  <c r="J287" i="100"/>
  <c r="G287" i="125" s="1"/>
  <c r="H210" i="118"/>
  <c r="H211" i="118"/>
  <c r="H212" i="118"/>
  <c r="H214" i="125"/>
  <c r="H213" i="125" s="1"/>
  <c r="J213" i="101"/>
  <c r="H217" i="126"/>
  <c r="K216" i="101"/>
  <c r="K285" i="101" s="1"/>
  <c r="H285" i="126" s="1"/>
  <c r="H220" i="126"/>
  <c r="H219" i="126" s="1"/>
  <c r="K219" i="101"/>
  <c r="K286" i="101"/>
  <c r="H286" i="126" s="1"/>
  <c r="E287" i="101"/>
  <c r="H287" i="120" s="1"/>
  <c r="H223" i="120"/>
  <c r="M287" i="101"/>
  <c r="H287" i="128"/>
  <c r="H223" i="128"/>
  <c r="L209" i="102"/>
  <c r="L283" i="102" s="1"/>
  <c r="I210" i="127"/>
  <c r="I209" i="127" s="1"/>
  <c r="J216" i="102"/>
  <c r="J285" i="102"/>
  <c r="I285" i="125" s="1"/>
  <c r="I217" i="125"/>
  <c r="I216" i="125" s="1"/>
  <c r="I220" i="125"/>
  <c r="J219" i="102"/>
  <c r="J286" i="102" s="1"/>
  <c r="I286" i="125" s="1"/>
  <c r="I223" i="119"/>
  <c r="D287" i="102"/>
  <c r="I287" i="119"/>
  <c r="I223" i="127"/>
  <c r="L287" i="102"/>
  <c r="I287" i="127" s="1"/>
  <c r="J210" i="126"/>
  <c r="J209" i="126" s="1"/>
  <c r="K209" i="103"/>
  <c r="J214" i="127"/>
  <c r="J213" i="127" s="1"/>
  <c r="L213" i="103"/>
  <c r="J217" i="128"/>
  <c r="J216" i="128" s="1"/>
  <c r="M216" i="103"/>
  <c r="M208" i="103" s="1"/>
  <c r="C287" i="103"/>
  <c r="J223" i="117"/>
  <c r="J223" i="118"/>
  <c r="J223" i="126"/>
  <c r="K287" i="103"/>
  <c r="J287" i="126" s="1"/>
  <c r="K210" i="125"/>
  <c r="K209" i="125" s="1"/>
  <c r="J209" i="104"/>
  <c r="K213" i="104"/>
  <c r="K284" i="104" s="1"/>
  <c r="K284" i="126" s="1"/>
  <c r="K214" i="126"/>
  <c r="K213" i="126" s="1"/>
  <c r="L216" i="104"/>
  <c r="K217" i="127"/>
  <c r="K216" i="127" s="1"/>
  <c r="K220" i="127"/>
  <c r="L219" i="104"/>
  <c r="L286" i="104"/>
  <c r="K286" i="127" s="1"/>
  <c r="K223" i="125"/>
  <c r="J287" i="104"/>
  <c r="K287" i="125"/>
  <c r="L210" i="118"/>
  <c r="L211" i="118"/>
  <c r="L212" i="118"/>
  <c r="L214" i="125"/>
  <c r="L213" i="125" s="1"/>
  <c r="J213" i="105"/>
  <c r="J284" i="105"/>
  <c r="L217" i="126"/>
  <c r="K216" i="105"/>
  <c r="K285" i="105"/>
  <c r="L285" i="126" s="1"/>
  <c r="L220" i="126"/>
  <c r="K219" i="105"/>
  <c r="E287" i="105"/>
  <c r="L287" i="120"/>
  <c r="L223" i="120"/>
  <c r="M287" i="105"/>
  <c r="L287" i="128" s="1"/>
  <c r="L223" i="128"/>
  <c r="L209" i="106"/>
  <c r="L208" i="106" s="1"/>
  <c r="M210" i="127"/>
  <c r="J216" i="106"/>
  <c r="M217" i="125"/>
  <c r="M216" i="125" s="1"/>
  <c r="M220" i="125"/>
  <c r="M219" i="125" s="1"/>
  <c r="J219" i="106"/>
  <c r="J286" i="106"/>
  <c r="M286" i="125" s="1"/>
  <c r="M223" i="119"/>
  <c r="D287" i="106"/>
  <c r="M287" i="119"/>
  <c r="M223" i="127"/>
  <c r="L287" i="106"/>
  <c r="M287" i="127" s="1"/>
  <c r="N210" i="126"/>
  <c r="N209" i="126" s="1"/>
  <c r="K209" i="107"/>
  <c r="N214" i="127"/>
  <c r="N213" i="127" s="1"/>
  <c r="L213" i="107"/>
  <c r="L284" i="107" s="1"/>
  <c r="N284" i="127"/>
  <c r="N217" i="128"/>
  <c r="M216" i="107"/>
  <c r="M285" i="107" s="1"/>
  <c r="C287" i="107"/>
  <c r="N287" i="118"/>
  <c r="N223" i="117"/>
  <c r="N223" i="118"/>
  <c r="N223" i="126"/>
  <c r="K287" i="107"/>
  <c r="N287" i="126"/>
  <c r="J209" i="108"/>
  <c r="O210" i="125"/>
  <c r="O209" i="125" s="1"/>
  <c r="K213" i="108"/>
  <c r="K284" i="108" s="1"/>
  <c r="O284" i="126" s="1"/>
  <c r="O214" i="126"/>
  <c r="O213" i="126" s="1"/>
  <c r="L216" i="108"/>
  <c r="L285" i="108" s="1"/>
  <c r="O285" i="127"/>
  <c r="O217" i="127"/>
  <c r="O216" i="127" s="1"/>
  <c r="O220" i="127"/>
  <c r="O219" i="127" s="1"/>
  <c r="L219" i="108"/>
  <c r="L286" i="108"/>
  <c r="O286" i="127" s="1"/>
  <c r="O223" i="125"/>
  <c r="J287" i="108"/>
  <c r="O287" i="125"/>
  <c r="C209" i="109"/>
  <c r="O209" i="109" s="1"/>
  <c r="P209" i="117" s="1"/>
  <c r="P210" i="118"/>
  <c r="P211" i="118"/>
  <c r="P212" i="118"/>
  <c r="P214" i="125"/>
  <c r="P213" i="125" s="1"/>
  <c r="J213" i="109"/>
  <c r="J284" i="109"/>
  <c r="P284" i="125" s="1"/>
  <c r="P217" i="126"/>
  <c r="P216" i="126" s="1"/>
  <c r="K216" i="109"/>
  <c r="K285" i="109"/>
  <c r="P285" i="126" s="1"/>
  <c r="P220" i="126"/>
  <c r="K219" i="109"/>
  <c r="K286" i="109" s="1"/>
  <c r="P286" i="126"/>
  <c r="P223" i="120"/>
  <c r="E287" i="109"/>
  <c r="M287" i="109"/>
  <c r="P287" i="128"/>
  <c r="P223" i="128"/>
  <c r="L209" i="110"/>
  <c r="L208" i="110" s="1"/>
  <c r="Q210" i="127"/>
  <c r="Q217" i="125"/>
  <c r="Q216" i="125" s="1"/>
  <c r="J216" i="110"/>
  <c r="J285" i="110"/>
  <c r="Q285" i="125" s="1"/>
  <c r="Q220" i="125"/>
  <c r="J219" i="110"/>
  <c r="J286" i="110" s="1"/>
  <c r="Q286" i="125"/>
  <c r="Q223" i="119"/>
  <c r="D287" i="110"/>
  <c r="Q287" i="119" s="1"/>
  <c r="Q223" i="127"/>
  <c r="L287" i="110"/>
  <c r="Q287" i="127"/>
  <c r="R210" i="126"/>
  <c r="R209" i="126" s="1"/>
  <c r="K209" i="111"/>
  <c r="K208" i="111" s="1"/>
  <c r="R214" i="127"/>
  <c r="R213" i="127" s="1"/>
  <c r="L213" i="111"/>
  <c r="L284" i="111"/>
  <c r="R284" i="127" s="1"/>
  <c r="R217" i="128"/>
  <c r="M216" i="111"/>
  <c r="C287" i="111"/>
  <c r="R223" i="117"/>
  <c r="R223" i="118"/>
  <c r="R223" i="126"/>
  <c r="K287" i="111"/>
  <c r="R287" i="126" s="1"/>
  <c r="S210" i="125"/>
  <c r="S209" i="125" s="1"/>
  <c r="J209" i="112"/>
  <c r="S214" i="126"/>
  <c r="S213" i="126" s="1"/>
  <c r="K213" i="112"/>
  <c r="K284" i="112" s="1"/>
  <c r="S284" i="126" s="1"/>
  <c r="L216" i="112"/>
  <c r="L285" i="112"/>
  <c r="S285" i="127" s="1"/>
  <c r="S217" i="127"/>
  <c r="S216" i="127" s="1"/>
  <c r="S220" i="127"/>
  <c r="S219" i="127" s="1"/>
  <c r="L219" i="112"/>
  <c r="L286" i="112" s="1"/>
  <c r="S286" i="127"/>
  <c r="S223" i="125"/>
  <c r="J287" i="112"/>
  <c r="S287" i="125" s="1"/>
  <c r="C209" i="113"/>
  <c r="O209" i="113" s="1"/>
  <c r="T209" i="117" s="1"/>
  <c r="T210" i="118"/>
  <c r="T211" i="118"/>
  <c r="T212" i="118"/>
  <c r="T209" i="118" s="1"/>
  <c r="T214" i="125"/>
  <c r="T213" i="125" s="1"/>
  <c r="J213" i="113"/>
  <c r="J284" i="113" s="1"/>
  <c r="T217" i="126"/>
  <c r="K216" i="113"/>
  <c r="K285" i="113" s="1"/>
  <c r="T285" i="126"/>
  <c r="T220" i="126"/>
  <c r="T219" i="126" s="1"/>
  <c r="K219" i="113"/>
  <c r="K286" i="113"/>
  <c r="T286" i="126" s="1"/>
  <c r="T223" i="120"/>
  <c r="E287" i="113"/>
  <c r="T287" i="120"/>
  <c r="M287" i="113"/>
  <c r="T287" i="128"/>
  <c r="T223" i="128"/>
  <c r="L209" i="114"/>
  <c r="U210" i="127"/>
  <c r="J216" i="114"/>
  <c r="J285" i="114"/>
  <c r="U285" i="125" s="1"/>
  <c r="U217" i="125"/>
  <c r="U216" i="125" s="1"/>
  <c r="U220" i="125"/>
  <c r="U219" i="125" s="1"/>
  <c r="J219" i="114"/>
  <c r="U223" i="119"/>
  <c r="D287" i="114"/>
  <c r="U223" i="127"/>
  <c r="L287" i="114"/>
  <c r="U287" i="127"/>
  <c r="C210" i="127"/>
  <c r="X210" i="127" s="1"/>
  <c r="L209" i="96"/>
  <c r="C223" i="127"/>
  <c r="X223" i="127" s="1"/>
  <c r="L287" i="96"/>
  <c r="C287" i="127" s="1"/>
  <c r="X287" i="127" s="1"/>
  <c r="D214" i="127"/>
  <c r="D213" i="127" s="1"/>
  <c r="L213" i="97"/>
  <c r="L284" i="97"/>
  <c r="D284" i="127" s="1"/>
  <c r="C287" i="97"/>
  <c r="O287" i="97" s="1"/>
  <c r="D223" i="117"/>
  <c r="D223" i="118"/>
  <c r="E210" i="125"/>
  <c r="J209" i="98"/>
  <c r="J283" i="98" s="1"/>
  <c r="F210" i="118"/>
  <c r="C283" i="99"/>
  <c r="F212" i="118"/>
  <c r="F217" i="126"/>
  <c r="K216" i="99"/>
  <c r="K285" i="99"/>
  <c r="F285" i="126" s="1"/>
  <c r="F220" i="126"/>
  <c r="F219" i="126" s="1"/>
  <c r="K219" i="99"/>
  <c r="K286" i="99" s="1"/>
  <c r="F286" i="126" s="1"/>
  <c r="E287" i="99"/>
  <c r="F223" i="120"/>
  <c r="G210" i="127"/>
  <c r="L209" i="100"/>
  <c r="L283" i="100" s="1"/>
  <c r="G217" i="125"/>
  <c r="G216" i="125" s="1"/>
  <c r="J216" i="100"/>
  <c r="J285" i="100"/>
  <c r="G285" i="125" s="1"/>
  <c r="G220" i="125"/>
  <c r="G219" i="125" s="1"/>
  <c r="J219" i="100"/>
  <c r="J286" i="100"/>
  <c r="G286" i="125" s="1"/>
  <c r="G223" i="119"/>
  <c r="D287" i="100"/>
  <c r="H210" i="126"/>
  <c r="K209" i="101"/>
  <c r="H217" i="128"/>
  <c r="H216" i="128" s="1"/>
  <c r="H208" i="128" s="1"/>
  <c r="M216" i="101"/>
  <c r="M208" i="101" s="1"/>
  <c r="H223" i="126"/>
  <c r="K287" i="101"/>
  <c r="H287" i="126" s="1"/>
  <c r="I214" i="126"/>
  <c r="K213" i="102"/>
  <c r="K284" i="102" s="1"/>
  <c r="I284" i="126" s="1"/>
  <c r="I217" i="127"/>
  <c r="I216" i="127" s="1"/>
  <c r="L216" i="102"/>
  <c r="J210" i="118"/>
  <c r="C283" i="103"/>
  <c r="J212" i="118"/>
  <c r="K216" i="103"/>
  <c r="K285" i="103" s="1"/>
  <c r="J285" i="126" s="1"/>
  <c r="J217" i="126"/>
  <c r="J223" i="128"/>
  <c r="M287" i="103"/>
  <c r="J287" i="128" s="1"/>
  <c r="K223" i="119"/>
  <c r="D287" i="104"/>
  <c r="K287" i="119"/>
  <c r="C210" i="125"/>
  <c r="J209" i="96"/>
  <c r="C214" i="126"/>
  <c r="K213" i="96"/>
  <c r="K284" i="96" s="1"/>
  <c r="C284" i="126" s="1"/>
  <c r="X284" i="126" s="1"/>
  <c r="C217" i="127"/>
  <c r="L216" i="96"/>
  <c r="L285" i="96" s="1"/>
  <c r="C285" i="127" s="1"/>
  <c r="X285" i="127" s="1"/>
  <c r="C220" i="127"/>
  <c r="X220" i="127" s="1"/>
  <c r="L219" i="96"/>
  <c r="L286" i="96"/>
  <c r="C286" i="127" s="1"/>
  <c r="X286" i="127" s="1"/>
  <c r="C223" i="125"/>
  <c r="X223" i="125" s="1"/>
  <c r="J287" i="96"/>
  <c r="C287" i="125"/>
  <c r="X287" i="125" s="1"/>
  <c r="D210" i="118"/>
  <c r="C283" i="97"/>
  <c r="D211" i="118"/>
  <c r="C210" i="126"/>
  <c r="X210" i="126" s="1"/>
  <c r="K209" i="96"/>
  <c r="K208" i="96" s="1"/>
  <c r="C214" i="127"/>
  <c r="X214" i="127" s="1"/>
  <c r="L213" i="96"/>
  <c r="L284" i="96"/>
  <c r="C284" i="127" s="1"/>
  <c r="X284" i="127" s="1"/>
  <c r="C217" i="128"/>
  <c r="M216" i="96"/>
  <c r="C287" i="96"/>
  <c r="O287" i="96" s="1"/>
  <c r="C223" i="117"/>
  <c r="X223" i="117" s="1"/>
  <c r="C223" i="118"/>
  <c r="X223" i="118" s="1"/>
  <c r="K287" i="96"/>
  <c r="C287" i="126" s="1"/>
  <c r="X287" i="126" s="1"/>
  <c r="C223" i="126"/>
  <c r="X223" i="126" s="1"/>
  <c r="D210" i="125"/>
  <c r="J209" i="97"/>
  <c r="J283" i="97" s="1"/>
  <c r="D214" i="126"/>
  <c r="D213" i="126"/>
  <c r="K213" i="97"/>
  <c r="K284" i="97"/>
  <c r="D284" i="126" s="1"/>
  <c r="D217" i="127"/>
  <c r="D216" i="127" s="1"/>
  <c r="L216" i="97"/>
  <c r="L285" i="97"/>
  <c r="D285" i="127" s="1"/>
  <c r="D220" i="127"/>
  <c r="D219" i="127" s="1"/>
  <c r="L219" i="97"/>
  <c r="L286" i="97" s="1"/>
  <c r="D286" i="127"/>
  <c r="D223" i="125"/>
  <c r="J287" i="97"/>
  <c r="D287" i="125" s="1"/>
  <c r="E210" i="118"/>
  <c r="E211" i="118"/>
  <c r="E212" i="118"/>
  <c r="E214" i="125"/>
  <c r="E213" i="125" s="1"/>
  <c r="J213" i="98"/>
  <c r="J284" i="98" s="1"/>
  <c r="E284" i="125" s="1"/>
  <c r="E217" i="126"/>
  <c r="E216" i="126" s="1"/>
  <c r="K216" i="98"/>
  <c r="K285" i="98" s="1"/>
  <c r="E285" i="126"/>
  <c r="E220" i="126"/>
  <c r="E219" i="126"/>
  <c r="K219" i="98"/>
  <c r="K286" i="98"/>
  <c r="E286" i="126" s="1"/>
  <c r="E287" i="98"/>
  <c r="E287" i="120" s="1"/>
  <c r="E223" i="120"/>
  <c r="M287" i="98"/>
  <c r="E287" i="128"/>
  <c r="E223" i="128"/>
  <c r="F210" i="127"/>
  <c r="F209" i="127" s="1"/>
  <c r="L209" i="99"/>
  <c r="F217" i="125"/>
  <c r="J216" i="99"/>
  <c r="J285" i="99" s="1"/>
  <c r="F285" i="125" s="1"/>
  <c r="J219" i="99"/>
  <c r="J286" i="99"/>
  <c r="F286" i="125" s="1"/>
  <c r="F220" i="125"/>
  <c r="F223" i="119"/>
  <c r="D287" i="99"/>
  <c r="F287" i="119"/>
  <c r="F223" i="127"/>
  <c r="L287" i="99"/>
  <c r="F287" i="127" s="1"/>
  <c r="G210" i="126"/>
  <c r="G209" i="126" s="1"/>
  <c r="K209" i="100"/>
  <c r="G214" i="127"/>
  <c r="G213" i="127" s="1"/>
  <c r="L213" i="100"/>
  <c r="L284" i="100" s="1"/>
  <c r="G284" i="127" s="1"/>
  <c r="G217" i="128"/>
  <c r="G216" i="128" s="1"/>
  <c r="G208" i="128" s="1"/>
  <c r="M216" i="100"/>
  <c r="C287" i="100"/>
  <c r="O287" i="100" s="1"/>
  <c r="G223" i="117"/>
  <c r="G223" i="118"/>
  <c r="G223" i="126"/>
  <c r="K287" i="100"/>
  <c r="G287" i="126" s="1"/>
  <c r="H210" i="125"/>
  <c r="H209" i="125" s="1"/>
  <c r="J209" i="101"/>
  <c r="H214" i="126"/>
  <c r="H213" i="126" s="1"/>
  <c r="K213" i="101"/>
  <c r="K284" i="101" s="1"/>
  <c r="H284" i="126" s="1"/>
  <c r="H217" i="127"/>
  <c r="H216" i="127" s="1"/>
  <c r="L216" i="101"/>
  <c r="H220" i="127"/>
  <c r="H219" i="127"/>
  <c r="L219" i="101"/>
  <c r="L286" i="101"/>
  <c r="H286" i="127" s="1"/>
  <c r="H223" i="125"/>
  <c r="J287" i="101"/>
  <c r="H287" i="125"/>
  <c r="I210" i="118"/>
  <c r="I211" i="118"/>
  <c r="I212" i="118"/>
  <c r="I214" i="125"/>
  <c r="J213" i="102"/>
  <c r="J284" i="102"/>
  <c r="I284" i="125" s="1"/>
  <c r="I217" i="126"/>
  <c r="I216" i="126" s="1"/>
  <c r="K216" i="102"/>
  <c r="K285" i="102" s="1"/>
  <c r="I285" i="126" s="1"/>
  <c r="I220" i="126"/>
  <c r="I219" i="126" s="1"/>
  <c r="K219" i="102"/>
  <c r="K286" i="102" s="1"/>
  <c r="I286" i="126" s="1"/>
  <c r="E287" i="102"/>
  <c r="I223" i="120"/>
  <c r="I223" i="128"/>
  <c r="M287" i="102"/>
  <c r="J210" i="127"/>
  <c r="J209" i="127" s="1"/>
  <c r="L209" i="103"/>
  <c r="J217" i="125"/>
  <c r="J216" i="103"/>
  <c r="J285" i="103" s="1"/>
  <c r="J285" i="125" s="1"/>
  <c r="J219" i="103"/>
  <c r="J286" i="103"/>
  <c r="J286" i="125" s="1"/>
  <c r="J220" i="125"/>
  <c r="J223" i="119"/>
  <c r="D287" i="103"/>
  <c r="J287" i="119"/>
  <c r="J223" i="127"/>
  <c r="L287" i="103"/>
  <c r="J287" i="127" s="1"/>
  <c r="K210" i="126"/>
  <c r="K209" i="126" s="1"/>
  <c r="K209" i="104"/>
  <c r="K208" i="104" s="1"/>
  <c r="K214" i="127"/>
  <c r="K213" i="127" s="1"/>
  <c r="L213" i="104"/>
  <c r="L284" i="104"/>
  <c r="K284" i="127" s="1"/>
  <c r="K217" i="128"/>
  <c r="K216" i="128" s="1"/>
  <c r="K208" i="128" s="1"/>
  <c r="M216" i="104"/>
  <c r="C287" i="104"/>
  <c r="O287" i="104" s="1"/>
  <c r="K223" i="117"/>
  <c r="K223" i="118"/>
  <c r="K287" i="104"/>
  <c r="K287" i="126" s="1"/>
  <c r="K223" i="126"/>
  <c r="L210" i="125"/>
  <c r="L209" i="125"/>
  <c r="J209" i="105"/>
  <c r="L214" i="126"/>
  <c r="K213" i="105"/>
  <c r="K284" i="105"/>
  <c r="L284" i="126" s="1"/>
  <c r="L217" i="127"/>
  <c r="L216" i="127" s="1"/>
  <c r="L216" i="105"/>
  <c r="L285" i="105" s="1"/>
  <c r="L285" i="127" s="1"/>
  <c r="L220" i="127"/>
  <c r="L219" i="127" s="1"/>
  <c r="L219" i="105"/>
  <c r="L286" i="105" s="1"/>
  <c r="L286" i="127"/>
  <c r="L223" i="125"/>
  <c r="J287" i="105"/>
  <c r="L287" i="125" s="1"/>
  <c r="C209" i="106"/>
  <c r="M210" i="118"/>
  <c r="M211" i="118"/>
  <c r="M212" i="118"/>
  <c r="M214" i="125"/>
  <c r="M213" i="125" s="1"/>
  <c r="J213" i="106"/>
  <c r="J284" i="106"/>
  <c r="M284" i="125" s="1"/>
  <c r="M217" i="126"/>
  <c r="M216" i="126" s="1"/>
  <c r="K216" i="106"/>
  <c r="K285" i="106" s="1"/>
  <c r="M285" i="126"/>
  <c r="M220" i="126"/>
  <c r="M219" i="126" s="1"/>
  <c r="K219" i="106"/>
  <c r="K286" i="106" s="1"/>
  <c r="M286" i="126"/>
  <c r="E287" i="106"/>
  <c r="M287" i="120"/>
  <c r="M223" i="120"/>
  <c r="M223" i="128"/>
  <c r="M287" i="106"/>
  <c r="N210" i="127"/>
  <c r="N209" i="127" s="1"/>
  <c r="L209" i="107"/>
  <c r="N217" i="125"/>
  <c r="N216" i="125" s="1"/>
  <c r="J216" i="107"/>
  <c r="J285" i="107" s="1"/>
  <c r="N285" i="125" s="1"/>
  <c r="N220" i="125"/>
  <c r="J219" i="107"/>
  <c r="J286" i="107" s="1"/>
  <c r="N286" i="125"/>
  <c r="N223" i="119"/>
  <c r="D287" i="107"/>
  <c r="N287" i="119" s="1"/>
  <c r="N223" i="127"/>
  <c r="L287" i="107"/>
  <c r="N287" i="127"/>
  <c r="O210" i="126"/>
  <c r="O209" i="126"/>
  <c r="K209" i="108"/>
  <c r="O214" i="127"/>
  <c r="O213" i="127" s="1"/>
  <c r="L213" i="108"/>
  <c r="L284" i="108"/>
  <c r="O217" i="128"/>
  <c r="O216" i="128" s="1"/>
  <c r="O208" i="128" s="1"/>
  <c r="M216" i="108"/>
  <c r="M285" i="108" s="1"/>
  <c r="C287" i="108"/>
  <c r="O287" i="108" s="1"/>
  <c r="O223" i="117"/>
  <c r="O223" i="118"/>
  <c r="K287" i="108"/>
  <c r="O287" i="126"/>
  <c r="O223" i="126"/>
  <c r="P210" i="125"/>
  <c r="P209" i="125" s="1"/>
  <c r="J209" i="109"/>
  <c r="J283" i="109" s="1"/>
  <c r="P214" i="126"/>
  <c r="P213" i="126" s="1"/>
  <c r="K213" i="109"/>
  <c r="P217" i="127"/>
  <c r="P216" i="127"/>
  <c r="L216" i="109"/>
  <c r="L285" i="109"/>
  <c r="P285" i="127" s="1"/>
  <c r="P220" i="127"/>
  <c r="P219" i="127" s="1"/>
  <c r="L219" i="109"/>
  <c r="L286" i="109"/>
  <c r="P286" i="127" s="1"/>
  <c r="P223" i="125"/>
  <c r="J287" i="109"/>
  <c r="P287" i="125"/>
  <c r="Q210" i="118"/>
  <c r="C209" i="110"/>
  <c r="Q211" i="118"/>
  <c r="Q212" i="118"/>
  <c r="Q214" i="125"/>
  <c r="Q213" i="125" s="1"/>
  <c r="J213" i="110"/>
  <c r="Q217" i="126"/>
  <c r="Q216" i="126" s="1"/>
  <c r="K216" i="110"/>
  <c r="K285" i="110"/>
  <c r="Q285" i="126" s="1"/>
  <c r="Q220" i="126"/>
  <c r="Q219" i="126" s="1"/>
  <c r="K219" i="110"/>
  <c r="K286" i="110"/>
  <c r="Q286" i="126" s="1"/>
  <c r="E287" i="110"/>
  <c r="Q287" i="120" s="1"/>
  <c r="Q223" i="120"/>
  <c r="Q223" i="128"/>
  <c r="M287" i="110"/>
  <c r="R210" i="127"/>
  <c r="R209" i="127" s="1"/>
  <c r="L209" i="111"/>
  <c r="L208" i="111" s="1"/>
  <c r="R217" i="125"/>
  <c r="R216" i="125" s="1"/>
  <c r="J216" i="111"/>
  <c r="J285" i="111" s="1"/>
  <c r="R285" i="125"/>
  <c r="R220" i="125"/>
  <c r="J219" i="111"/>
  <c r="J286" i="111"/>
  <c r="R286" i="125" s="1"/>
  <c r="R223" i="119"/>
  <c r="D287" i="111"/>
  <c r="R287" i="119"/>
  <c r="R223" i="127"/>
  <c r="L287" i="111"/>
  <c r="R287" i="127" s="1"/>
  <c r="S210" i="126"/>
  <c r="S209" i="126" s="1"/>
  <c r="K209" i="112"/>
  <c r="S214" i="127"/>
  <c r="S213" i="127" s="1"/>
  <c r="L213" i="112"/>
  <c r="S217" i="128"/>
  <c r="M216" i="112"/>
  <c r="C287" i="112"/>
  <c r="O287" i="112" s="1"/>
  <c r="S223" i="117"/>
  <c r="S223" i="118"/>
  <c r="K287" i="112"/>
  <c r="S287" i="126"/>
  <c r="S223" i="126"/>
  <c r="T210" i="125"/>
  <c r="T209" i="125" s="1"/>
  <c r="J209" i="113"/>
  <c r="T214" i="126"/>
  <c r="K213" i="113"/>
  <c r="T217" i="127"/>
  <c r="T216" i="127" s="1"/>
  <c r="L216" i="113"/>
  <c r="L285" i="113" s="1"/>
  <c r="T285" i="127" s="1"/>
  <c r="T220" i="127"/>
  <c r="T219" i="127"/>
  <c r="L219" i="113"/>
  <c r="L286" i="113"/>
  <c r="T286" i="127" s="1"/>
  <c r="T223" i="125"/>
  <c r="J287" i="113"/>
  <c r="T287" i="125"/>
  <c r="C209" i="114"/>
  <c r="O209" i="114" s="1"/>
  <c r="U209" i="117" s="1"/>
  <c r="U210" i="118"/>
  <c r="U211" i="118"/>
  <c r="U212" i="118"/>
  <c r="U214" i="125"/>
  <c r="U213" i="125" s="1"/>
  <c r="J213" i="114"/>
  <c r="J284" i="114"/>
  <c r="U284" i="125" s="1"/>
  <c r="U217" i="126"/>
  <c r="U216" i="126" s="1"/>
  <c r="K216" i="114"/>
  <c r="K285" i="114"/>
  <c r="U285" i="126" s="1"/>
  <c r="U220" i="126"/>
  <c r="U219" i="126" s="1"/>
  <c r="K219" i="114"/>
  <c r="K286" i="114" s="1"/>
  <c r="U286" i="126"/>
  <c r="E287" i="114"/>
  <c r="U287" i="120"/>
  <c r="U223" i="120"/>
  <c r="M287" i="114"/>
  <c r="U223" i="128"/>
  <c r="J209" i="118"/>
  <c r="Q209" i="118"/>
  <c r="K283" i="112"/>
  <c r="M285" i="100"/>
  <c r="M208" i="100"/>
  <c r="K208" i="110"/>
  <c r="K283" i="110"/>
  <c r="K283" i="106"/>
  <c r="K208" i="98"/>
  <c r="K283" i="98"/>
  <c r="C283" i="111"/>
  <c r="L283" i="108"/>
  <c r="L208" i="108"/>
  <c r="J283" i="105"/>
  <c r="J208" i="105"/>
  <c r="J283" i="101"/>
  <c r="L208" i="100"/>
  <c r="J283" i="108"/>
  <c r="J208" i="108"/>
  <c r="C283" i="101"/>
  <c r="J283" i="103"/>
  <c r="J283" i="99"/>
  <c r="F283" i="125" s="1"/>
  <c r="L287" i="118"/>
  <c r="M285" i="97"/>
  <c r="M208" i="97"/>
  <c r="C283" i="114"/>
  <c r="M285" i="104"/>
  <c r="M208" i="104"/>
  <c r="M285" i="96"/>
  <c r="M208" i="96"/>
  <c r="J283" i="112"/>
  <c r="J208" i="112"/>
  <c r="J283" i="104"/>
  <c r="K208" i="114"/>
  <c r="K283" i="114"/>
  <c r="M285" i="110"/>
  <c r="M208" i="110"/>
  <c r="M285" i="106"/>
  <c r="M208" i="106"/>
  <c r="M285" i="102"/>
  <c r="M208" i="102"/>
  <c r="M285" i="98"/>
  <c r="M208" i="98"/>
  <c r="R287" i="120"/>
  <c r="N287" i="120"/>
  <c r="J283" i="102"/>
  <c r="I283" i="125" s="1"/>
  <c r="H287" i="118"/>
  <c r="U287" i="128"/>
  <c r="J283" i="113"/>
  <c r="J208" i="113"/>
  <c r="J208" i="97"/>
  <c r="J283" i="96"/>
  <c r="J283" i="111"/>
  <c r="J208" i="111"/>
  <c r="T287" i="118"/>
  <c r="L283" i="107"/>
  <c r="L283" i="103"/>
  <c r="L283" i="99"/>
  <c r="J208" i="98"/>
  <c r="C283" i="113"/>
  <c r="L283" i="110"/>
  <c r="Q283" i="127" s="1"/>
  <c r="J287" i="118"/>
  <c r="M287" i="118"/>
  <c r="K283" i="113"/>
  <c r="K283" i="109"/>
  <c r="P283" i="126" s="1"/>
  <c r="K283" i="105"/>
  <c r="L283" i="104"/>
  <c r="M208" i="108"/>
  <c r="K283" i="108"/>
  <c r="M287" i="128"/>
  <c r="K283" i="104"/>
  <c r="K283" i="96"/>
  <c r="F287" i="120"/>
  <c r="J283" i="100"/>
  <c r="M208" i="114"/>
  <c r="S287" i="118"/>
  <c r="O287" i="118"/>
  <c r="K287" i="117"/>
  <c r="K287" i="118"/>
  <c r="I287" i="120"/>
  <c r="C283" i="102"/>
  <c r="C283" i="98"/>
  <c r="C287" i="117"/>
  <c r="X287" i="117" s="1"/>
  <c r="C287" i="118"/>
  <c r="X287" i="118" s="1"/>
  <c r="M285" i="101"/>
  <c r="G287" i="119"/>
  <c r="M285" i="111"/>
  <c r="M208" i="111"/>
  <c r="K283" i="111"/>
  <c r="C283" i="109"/>
  <c r="M208" i="107"/>
  <c r="K283" i="107"/>
  <c r="K282" i="107" s="1"/>
  <c r="K308" i="107" s="1"/>
  <c r="C283" i="105"/>
  <c r="M285" i="103"/>
  <c r="K283" i="103"/>
  <c r="J283" i="126" s="1"/>
  <c r="H209" i="118"/>
  <c r="M208" i="99"/>
  <c r="M285" i="99"/>
  <c r="K283" i="99"/>
  <c r="K208" i="99"/>
  <c r="U287" i="118"/>
  <c r="L283" i="113"/>
  <c r="C283" i="112"/>
  <c r="Q287" i="118"/>
  <c r="L283" i="109"/>
  <c r="L282" i="109" s="1"/>
  <c r="L308" i="109" s="1"/>
  <c r="C283" i="108"/>
  <c r="L283" i="105"/>
  <c r="L208" i="105"/>
  <c r="L283" i="101"/>
  <c r="C283" i="100"/>
  <c r="E287" i="118"/>
  <c r="C283" i="96"/>
  <c r="J283" i="114"/>
  <c r="U283" i="125" s="1"/>
  <c r="M285" i="113"/>
  <c r="T285" i="128" s="1"/>
  <c r="T282" i="128" s="1"/>
  <c r="M208" i="113"/>
  <c r="J283" i="110"/>
  <c r="Q283" i="125" s="1"/>
  <c r="M285" i="109"/>
  <c r="M208" i="109"/>
  <c r="J283" i="106"/>
  <c r="M283" i="125" s="1"/>
  <c r="K283" i="97"/>
  <c r="D283" i="126" s="1"/>
  <c r="K208" i="97"/>
  <c r="M282" i="109"/>
  <c r="M308" i="109" s="1"/>
  <c r="P285" i="128"/>
  <c r="L283" i="127"/>
  <c r="M282" i="99"/>
  <c r="M308" i="99" s="1"/>
  <c r="F285" i="128"/>
  <c r="L282" i="107"/>
  <c r="L308" i="107" s="1"/>
  <c r="N283" i="127"/>
  <c r="I285" i="128"/>
  <c r="Q285" i="128"/>
  <c r="K283" i="125"/>
  <c r="M282" i="97"/>
  <c r="M308" i="97" s="1"/>
  <c r="D285" i="128"/>
  <c r="D282" i="128"/>
  <c r="H283" i="125"/>
  <c r="R283" i="118"/>
  <c r="E283" i="126"/>
  <c r="M282" i="100"/>
  <c r="M308" i="100" s="1"/>
  <c r="G285" i="128"/>
  <c r="G282" i="128" s="1"/>
  <c r="C283" i="118"/>
  <c r="X283" i="118" s="1"/>
  <c r="P283" i="118"/>
  <c r="E283" i="118"/>
  <c r="O283" i="126"/>
  <c r="M282" i="98"/>
  <c r="M308" i="98" s="1"/>
  <c r="E285" i="128"/>
  <c r="E282" i="128" s="1"/>
  <c r="U283" i="126"/>
  <c r="M282" i="104"/>
  <c r="M308" i="104" s="1"/>
  <c r="K285" i="128"/>
  <c r="K282" i="128" s="1"/>
  <c r="N283" i="125"/>
  <c r="J282" i="102"/>
  <c r="J308" i="102" s="1"/>
  <c r="O283" i="127"/>
  <c r="K282" i="112"/>
  <c r="K308" i="112" s="1"/>
  <c r="S283" i="126"/>
  <c r="K283" i="118"/>
  <c r="L282" i="113"/>
  <c r="L308" i="113" s="1"/>
  <c r="T283" i="127"/>
  <c r="T282" i="127" s="1"/>
  <c r="M282" i="111"/>
  <c r="M308" i="111" s="1"/>
  <c r="R285" i="128"/>
  <c r="R282" i="128" s="1"/>
  <c r="L282" i="99"/>
  <c r="L308" i="99" s="1"/>
  <c r="F283" i="127"/>
  <c r="R283" i="125"/>
  <c r="T283" i="125"/>
  <c r="M282" i="96"/>
  <c r="M308" i="96" s="1"/>
  <c r="C285" i="128"/>
  <c r="L283" i="125"/>
  <c r="F283" i="126"/>
  <c r="D283" i="118"/>
  <c r="T283" i="126"/>
  <c r="J282" i="98"/>
  <c r="J308" i="98" s="1"/>
  <c r="E283" i="125"/>
  <c r="U283" i="118"/>
  <c r="J282" i="108"/>
  <c r="J308" i="108" s="1"/>
  <c r="O283" i="125"/>
  <c r="G283" i="127"/>
  <c r="K282" i="110"/>
  <c r="K308" i="110" s="1"/>
  <c r="Q283" i="126"/>
  <c r="G220" i="119"/>
  <c r="O220" i="119"/>
  <c r="F220" i="119"/>
  <c r="J220" i="119"/>
  <c r="N220" i="119"/>
  <c r="R220" i="119"/>
  <c r="K220" i="119"/>
  <c r="S220" i="119"/>
  <c r="D220" i="119"/>
  <c r="H220" i="119"/>
  <c r="L220" i="119"/>
  <c r="P220" i="119"/>
  <c r="T220" i="119"/>
  <c r="C220" i="119"/>
  <c r="Y220" i="119" s="1"/>
  <c r="E220" i="119"/>
  <c r="I220" i="119"/>
  <c r="M220" i="119"/>
  <c r="Q220" i="119"/>
  <c r="U220" i="119"/>
  <c r="D219" i="113"/>
  <c r="D286" i="113" s="1"/>
  <c r="D219" i="111"/>
  <c r="D286" i="111" s="1"/>
  <c r="D219" i="110"/>
  <c r="D286" i="110" s="1"/>
  <c r="Q286" i="119" s="1"/>
  <c r="D219" i="106"/>
  <c r="D286" i="106" s="1"/>
  <c r="M286" i="119" s="1"/>
  <c r="D219" i="105"/>
  <c r="D286" i="105" s="1"/>
  <c r="L286" i="119" s="1"/>
  <c r="K220" i="117"/>
  <c r="D219" i="102"/>
  <c r="D286" i="102" s="1"/>
  <c r="I286" i="119" s="1"/>
  <c r="D219" i="100"/>
  <c r="D286" i="100" s="1"/>
  <c r="D219" i="99"/>
  <c r="D286" i="99" s="1"/>
  <c r="T220" i="117"/>
  <c r="C214" i="120"/>
  <c r="E213" i="96"/>
  <c r="E284" i="96" s="1"/>
  <c r="C284" i="120" s="1"/>
  <c r="X284" i="120" s="1"/>
  <c r="E217" i="120"/>
  <c r="H214" i="119"/>
  <c r="H213" i="119" s="1"/>
  <c r="D213" i="101"/>
  <c r="D284" i="101" s="1"/>
  <c r="H214" i="117"/>
  <c r="H213" i="117" s="1"/>
  <c r="J217" i="119"/>
  <c r="K217" i="120"/>
  <c r="M220" i="120"/>
  <c r="E219" i="106"/>
  <c r="E286" i="106" s="1"/>
  <c r="M286" i="120" s="1"/>
  <c r="O220" i="120"/>
  <c r="O219" i="120" s="1"/>
  <c r="E219" i="108"/>
  <c r="E286" i="108" s="1"/>
  <c r="O286" i="120" s="1"/>
  <c r="R214" i="119"/>
  <c r="R213" i="119" s="1"/>
  <c r="D213" i="111"/>
  <c r="D284" i="111"/>
  <c r="U217" i="120"/>
  <c r="F210" i="119"/>
  <c r="P212" i="119"/>
  <c r="P212" i="117"/>
  <c r="J212" i="119"/>
  <c r="J212" i="117"/>
  <c r="K211" i="119"/>
  <c r="K211" i="117"/>
  <c r="O220" i="117"/>
  <c r="D214" i="119"/>
  <c r="D213" i="119" s="1"/>
  <c r="D213" i="97"/>
  <c r="D284" i="97" s="1"/>
  <c r="D214" i="117"/>
  <c r="F214" i="119"/>
  <c r="D213" i="99"/>
  <c r="D284" i="99" s="1"/>
  <c r="F214" i="117"/>
  <c r="F213" i="117" s="1"/>
  <c r="G214" i="120"/>
  <c r="G213" i="120" s="1"/>
  <c r="E213" i="100"/>
  <c r="I217" i="120"/>
  <c r="J221" i="119"/>
  <c r="J219" i="119" s="1"/>
  <c r="J221" i="117"/>
  <c r="L214" i="119"/>
  <c r="L213" i="119" s="1"/>
  <c r="D213" i="105"/>
  <c r="D284" i="105" s="1"/>
  <c r="L214" i="117"/>
  <c r="L213" i="117" s="1"/>
  <c r="N218" i="118"/>
  <c r="P214" i="120"/>
  <c r="P213" i="120" s="1"/>
  <c r="E213" i="109"/>
  <c r="E284" i="109" s="1"/>
  <c r="R217" i="119"/>
  <c r="S218" i="118"/>
  <c r="T214" i="120"/>
  <c r="T213" i="120" s="1"/>
  <c r="E213" i="113"/>
  <c r="M210" i="119"/>
  <c r="E211" i="119"/>
  <c r="E211" i="117"/>
  <c r="U212" i="119"/>
  <c r="U212" i="117"/>
  <c r="G210" i="119"/>
  <c r="D211" i="119"/>
  <c r="D211" i="117"/>
  <c r="H212" i="119"/>
  <c r="H212" i="117"/>
  <c r="R212" i="119"/>
  <c r="P220" i="117"/>
  <c r="C214" i="119"/>
  <c r="D213" i="96"/>
  <c r="D284" i="96"/>
  <c r="O284" i="96" s="1"/>
  <c r="C218" i="118"/>
  <c r="X218" i="118" s="1"/>
  <c r="D217" i="120"/>
  <c r="E217" i="119"/>
  <c r="E221" i="117"/>
  <c r="E221" i="119"/>
  <c r="F218" i="118"/>
  <c r="F217" i="120"/>
  <c r="G214" i="119"/>
  <c r="G213" i="119" s="1"/>
  <c r="O213" i="100"/>
  <c r="D213" i="100"/>
  <c r="D284" i="100"/>
  <c r="G218" i="118"/>
  <c r="H217" i="120"/>
  <c r="I217" i="119"/>
  <c r="I221" i="119"/>
  <c r="I221" i="117"/>
  <c r="J214" i="120"/>
  <c r="J213" i="120" s="1"/>
  <c r="E213" i="103"/>
  <c r="E284" i="103" s="1"/>
  <c r="K217" i="119"/>
  <c r="L217" i="120"/>
  <c r="M214" i="120"/>
  <c r="M213" i="120" s="1"/>
  <c r="E213" i="106"/>
  <c r="M214" i="119"/>
  <c r="M213" i="119" s="1"/>
  <c r="D213" i="106"/>
  <c r="D284" i="106" s="1"/>
  <c r="M214" i="117"/>
  <c r="N220" i="120"/>
  <c r="N219" i="120" s="1"/>
  <c r="E219" i="107"/>
  <c r="E286" i="107" s="1"/>
  <c r="N286" i="120" s="1"/>
  <c r="N217" i="120"/>
  <c r="O214" i="119"/>
  <c r="O213" i="119" s="1"/>
  <c r="D213" i="108"/>
  <c r="D284" i="108" s="1"/>
  <c r="O213" i="108"/>
  <c r="O218" i="118"/>
  <c r="P218" i="118"/>
  <c r="Q214" i="119"/>
  <c r="Q213" i="119"/>
  <c r="D213" i="110"/>
  <c r="D284" i="110"/>
  <c r="Q220" i="120"/>
  <c r="E219" i="110"/>
  <c r="E286" i="110" s="1"/>
  <c r="R217" i="120"/>
  <c r="S217" i="120"/>
  <c r="S217" i="119"/>
  <c r="T218" i="118"/>
  <c r="U217" i="119"/>
  <c r="U221" i="117"/>
  <c r="U221" i="119"/>
  <c r="Q211" i="119"/>
  <c r="Q211" i="117"/>
  <c r="M212" i="119"/>
  <c r="M212" i="117"/>
  <c r="C212" i="119"/>
  <c r="Y212" i="119" s="1"/>
  <c r="C212" i="117"/>
  <c r="X212" i="117" s="1"/>
  <c r="N210" i="119"/>
  <c r="E210" i="119"/>
  <c r="T212" i="119"/>
  <c r="T212" i="117"/>
  <c r="P210" i="119"/>
  <c r="D283" i="109"/>
  <c r="P283" i="119" s="1"/>
  <c r="L211" i="119"/>
  <c r="L211" i="117"/>
  <c r="J211" i="119"/>
  <c r="J211" i="117"/>
  <c r="O211" i="119"/>
  <c r="O211" i="117"/>
  <c r="K212" i="119"/>
  <c r="K212" i="117"/>
  <c r="H211" i="119"/>
  <c r="H211" i="117"/>
  <c r="R210" i="119"/>
  <c r="D283" i="111"/>
  <c r="R283" i="119" s="1"/>
  <c r="I212" i="119"/>
  <c r="I212" i="117"/>
  <c r="C220" i="120"/>
  <c r="E219" i="96"/>
  <c r="E286" i="96" s="1"/>
  <c r="C286" i="120" s="1"/>
  <c r="X286" i="120" s="1"/>
  <c r="D218" i="118"/>
  <c r="F214" i="120"/>
  <c r="F213" i="120" s="1"/>
  <c r="E213" i="99"/>
  <c r="G220" i="120"/>
  <c r="G219" i="120" s="1"/>
  <c r="E219" i="100"/>
  <c r="E286" i="100" s="1"/>
  <c r="G286" i="120" s="1"/>
  <c r="H218" i="118"/>
  <c r="K218" i="118"/>
  <c r="L218" i="118"/>
  <c r="N217" i="119"/>
  <c r="E213" i="108"/>
  <c r="O214" i="120"/>
  <c r="O213" i="120"/>
  <c r="Q217" i="119"/>
  <c r="S214" i="119"/>
  <c r="S213" i="119" s="1"/>
  <c r="D213" i="112"/>
  <c r="D284" i="112" s="1"/>
  <c r="S214" i="117"/>
  <c r="S213" i="117" s="1"/>
  <c r="T221" i="119"/>
  <c r="T221" i="117"/>
  <c r="Q210" i="119"/>
  <c r="L212" i="119"/>
  <c r="L212" i="117"/>
  <c r="S210" i="119"/>
  <c r="D283" i="112"/>
  <c r="S283" i="119" s="1"/>
  <c r="I211" i="119"/>
  <c r="I211" i="117"/>
  <c r="C217" i="120"/>
  <c r="X217" i="120" s="1"/>
  <c r="D217" i="119"/>
  <c r="D221" i="119"/>
  <c r="D221" i="117"/>
  <c r="E219" i="98"/>
  <c r="E286" i="98" s="1"/>
  <c r="E286" i="120" s="1"/>
  <c r="E220" i="120"/>
  <c r="E214" i="120"/>
  <c r="E213" i="120" s="1"/>
  <c r="E213" i="98"/>
  <c r="E284" i="98" s="1"/>
  <c r="F217" i="119"/>
  <c r="F221" i="119"/>
  <c r="F221" i="117"/>
  <c r="G217" i="120"/>
  <c r="H221" i="117"/>
  <c r="H221" i="119"/>
  <c r="I220" i="120"/>
  <c r="E219" i="102"/>
  <c r="E286" i="102" s="1"/>
  <c r="I286" i="120" s="1"/>
  <c r="I214" i="120"/>
  <c r="I213" i="120" s="1"/>
  <c r="E213" i="102"/>
  <c r="J214" i="119"/>
  <c r="D213" i="103"/>
  <c r="D284" i="103" s="1"/>
  <c r="O284" i="103" s="1"/>
  <c r="J218" i="118"/>
  <c r="K220" i="120"/>
  <c r="K219" i="120" s="1"/>
  <c r="E219" i="104"/>
  <c r="E286" i="104" s="1"/>
  <c r="L221" i="119"/>
  <c r="L221" i="117"/>
  <c r="M218" i="118"/>
  <c r="M217" i="120"/>
  <c r="N214" i="119"/>
  <c r="N213" i="119" s="1"/>
  <c r="D213" i="107"/>
  <c r="D284" i="107"/>
  <c r="N221" i="119"/>
  <c r="N221" i="117"/>
  <c r="O217" i="120"/>
  <c r="P217" i="119"/>
  <c r="P214" i="119"/>
  <c r="P213" i="119" s="1"/>
  <c r="D213" i="109"/>
  <c r="D284" i="109"/>
  <c r="Q214" i="120"/>
  <c r="Q213" i="120" s="1"/>
  <c r="E213" i="110"/>
  <c r="E284" i="110" s="1"/>
  <c r="Q217" i="120"/>
  <c r="R214" i="120"/>
  <c r="R213" i="120" s="1"/>
  <c r="E213" i="111"/>
  <c r="R221" i="119"/>
  <c r="R221" i="117"/>
  <c r="T217" i="119"/>
  <c r="D213" i="113"/>
  <c r="D284" i="113" s="1"/>
  <c r="T214" i="119"/>
  <c r="T213" i="119" s="1"/>
  <c r="U220" i="120"/>
  <c r="U219" i="120" s="1"/>
  <c r="E219" i="114"/>
  <c r="E286" i="114" s="1"/>
  <c r="U286" i="120" s="1"/>
  <c r="U214" i="120"/>
  <c r="U213" i="120" s="1"/>
  <c r="E213" i="114"/>
  <c r="Q212" i="119"/>
  <c r="Q212" i="117"/>
  <c r="F211" i="119"/>
  <c r="F211" i="117"/>
  <c r="C211" i="119"/>
  <c r="Y211" i="119" s="1"/>
  <c r="C211" i="117"/>
  <c r="X211" i="117" s="1"/>
  <c r="N211" i="119"/>
  <c r="N211" i="117"/>
  <c r="E212" i="119"/>
  <c r="E212" i="117"/>
  <c r="U210" i="119"/>
  <c r="U210" i="117"/>
  <c r="T210" i="119"/>
  <c r="D283" i="113"/>
  <c r="T283" i="119" s="1"/>
  <c r="T210" i="117"/>
  <c r="P211" i="119"/>
  <c r="P211" i="117"/>
  <c r="G211" i="119"/>
  <c r="G211" i="117"/>
  <c r="D212" i="119"/>
  <c r="D212" i="117"/>
  <c r="S211" i="119"/>
  <c r="S211" i="117"/>
  <c r="O212" i="119"/>
  <c r="O212" i="117"/>
  <c r="K210" i="119"/>
  <c r="R211" i="119"/>
  <c r="R211" i="117"/>
  <c r="D219" i="114"/>
  <c r="D286" i="114" s="1"/>
  <c r="Q220" i="117"/>
  <c r="N220" i="117"/>
  <c r="D219" i="103"/>
  <c r="D286" i="103" s="1"/>
  <c r="D220" i="120"/>
  <c r="D219" i="120" s="1"/>
  <c r="E219" i="97"/>
  <c r="E286" i="97" s="1"/>
  <c r="D286" i="120" s="1"/>
  <c r="E213" i="97"/>
  <c r="E284" i="97" s="1"/>
  <c r="D214" i="120"/>
  <c r="D213" i="120" s="1"/>
  <c r="E214" i="119"/>
  <c r="E213" i="119" s="1"/>
  <c r="E214" i="117"/>
  <c r="D213" i="98"/>
  <c r="D284" i="98"/>
  <c r="O284" i="98" s="1"/>
  <c r="E218" i="118"/>
  <c r="G217" i="119"/>
  <c r="G221" i="119"/>
  <c r="G221" i="117"/>
  <c r="H214" i="120"/>
  <c r="H213" i="120" s="1"/>
  <c r="E213" i="101"/>
  <c r="I214" i="119"/>
  <c r="I213" i="119" s="1"/>
  <c r="D213" i="102"/>
  <c r="D284" i="102" s="1"/>
  <c r="I218" i="118"/>
  <c r="J217" i="120"/>
  <c r="K214" i="120"/>
  <c r="K213" i="120" s="1"/>
  <c r="E213" i="104"/>
  <c r="E284" i="104" s="1"/>
  <c r="K284" i="120" s="1"/>
  <c r="K214" i="119"/>
  <c r="K213" i="119" s="1"/>
  <c r="D213" i="104"/>
  <c r="D284" i="104"/>
  <c r="L220" i="120"/>
  <c r="L219" i="120" s="1"/>
  <c r="E219" i="105"/>
  <c r="E286" i="105" s="1"/>
  <c r="L286" i="120" s="1"/>
  <c r="L214" i="120"/>
  <c r="L213" i="120" s="1"/>
  <c r="E213" i="105"/>
  <c r="M217" i="119"/>
  <c r="M221" i="119"/>
  <c r="M221" i="117"/>
  <c r="N214" i="120"/>
  <c r="N213" i="120" s="1"/>
  <c r="E213" i="107"/>
  <c r="O217" i="119"/>
  <c r="E219" i="109"/>
  <c r="E286" i="109" s="1"/>
  <c r="P286" i="120" s="1"/>
  <c r="P220" i="120"/>
  <c r="P219" i="120" s="1"/>
  <c r="P217" i="120"/>
  <c r="Q218" i="118"/>
  <c r="Q221" i="119"/>
  <c r="Q219" i="119" s="1"/>
  <c r="Q221" i="117"/>
  <c r="R218" i="118"/>
  <c r="E213" i="112"/>
  <c r="S214" i="120"/>
  <c r="S213" i="120" s="1"/>
  <c r="E219" i="113"/>
  <c r="E286" i="113" s="1"/>
  <c r="T286" i="120" s="1"/>
  <c r="T220" i="120"/>
  <c r="T219" i="120" s="1"/>
  <c r="T217" i="120"/>
  <c r="U214" i="119"/>
  <c r="U213" i="119" s="1"/>
  <c r="D213" i="114"/>
  <c r="D284" i="114" s="1"/>
  <c r="U214" i="117"/>
  <c r="U213" i="117" s="1"/>
  <c r="U218" i="118"/>
  <c r="M211" i="119"/>
  <c r="M211" i="117"/>
  <c r="F212" i="119"/>
  <c r="C210" i="119"/>
  <c r="Y210" i="119" s="1"/>
  <c r="N212" i="119"/>
  <c r="N212" i="117"/>
  <c r="U211" i="119"/>
  <c r="U211" i="117"/>
  <c r="T211" i="119"/>
  <c r="T211" i="117"/>
  <c r="L210" i="119"/>
  <c r="D283" i="105"/>
  <c r="G212" i="119"/>
  <c r="G212" i="117"/>
  <c r="J210" i="119"/>
  <c r="D210" i="119"/>
  <c r="D283" i="97"/>
  <c r="D283" i="119" s="1"/>
  <c r="S212" i="119"/>
  <c r="S212" i="117"/>
  <c r="O210" i="119"/>
  <c r="H210" i="119"/>
  <c r="I210" i="119"/>
  <c r="U220" i="117"/>
  <c r="O219" i="102"/>
  <c r="D219" i="98"/>
  <c r="D286" i="98" s="1"/>
  <c r="O219" i="105"/>
  <c r="D219" i="101"/>
  <c r="D286" i="101" s="1"/>
  <c r="D219" i="97"/>
  <c r="D286" i="97" s="1"/>
  <c r="D219" i="107"/>
  <c r="D286" i="107" s="1"/>
  <c r="G220" i="117"/>
  <c r="C218" i="119"/>
  <c r="Y218" i="119" s="1"/>
  <c r="L218" i="119"/>
  <c r="H218" i="119"/>
  <c r="Y209" i="119"/>
  <c r="D283" i="96"/>
  <c r="O213" i="98"/>
  <c r="C217" i="119"/>
  <c r="Y217" i="119" s="1"/>
  <c r="D216" i="96"/>
  <c r="D285" i="96"/>
  <c r="C285" i="119" s="1"/>
  <c r="Y285" i="119" s="1"/>
  <c r="E284" i="114"/>
  <c r="P284" i="119"/>
  <c r="N214" i="117"/>
  <c r="N213" i="117" s="1"/>
  <c r="O213" i="107"/>
  <c r="J214" i="117"/>
  <c r="J213" i="117" s="1"/>
  <c r="O213" i="103"/>
  <c r="H217" i="119"/>
  <c r="D216" i="101"/>
  <c r="D285" i="101"/>
  <c r="E284" i="99"/>
  <c r="R210" i="117"/>
  <c r="P210" i="117"/>
  <c r="D283" i="98"/>
  <c r="E283" i="119" s="1"/>
  <c r="D283" i="107"/>
  <c r="N283" i="119" s="1"/>
  <c r="R220" i="120"/>
  <c r="R219" i="120" s="1"/>
  <c r="E219" i="111"/>
  <c r="E286" i="111" s="1"/>
  <c r="R286" i="120" s="1"/>
  <c r="O219" i="111"/>
  <c r="Q214" i="117"/>
  <c r="Q213" i="117" s="1"/>
  <c r="O213" i="110"/>
  <c r="C284" i="119"/>
  <c r="Y284" i="119" s="1"/>
  <c r="G210" i="117"/>
  <c r="E284" i="113"/>
  <c r="R284" i="119"/>
  <c r="O213" i="101"/>
  <c r="F217" i="118"/>
  <c r="F216" i="118" s="1"/>
  <c r="C216" i="99"/>
  <c r="O217" i="118"/>
  <c r="O216" i="118" s="1"/>
  <c r="C216" i="108"/>
  <c r="O213" i="114"/>
  <c r="C217" i="118"/>
  <c r="X217" i="118" s="1"/>
  <c r="C216" i="96"/>
  <c r="C208" i="96" s="1"/>
  <c r="I217" i="118"/>
  <c r="I216" i="118" s="1"/>
  <c r="C216" i="102"/>
  <c r="C208" i="102" s="1"/>
  <c r="L217" i="118"/>
  <c r="C216" i="105"/>
  <c r="C208" i="105" s="1"/>
  <c r="P217" i="118"/>
  <c r="C216" i="109"/>
  <c r="C285" i="109" s="1"/>
  <c r="S217" i="118"/>
  <c r="C216" i="112"/>
  <c r="J210" i="117"/>
  <c r="U284" i="119"/>
  <c r="S220" i="120"/>
  <c r="S219" i="120" s="1"/>
  <c r="E219" i="112"/>
  <c r="E286" i="112" s="1"/>
  <c r="S286" i="120" s="1"/>
  <c r="D219" i="108"/>
  <c r="D286" i="108" s="1"/>
  <c r="O221" i="117"/>
  <c r="O221" i="119"/>
  <c r="E284" i="107"/>
  <c r="N284" i="120" s="1"/>
  <c r="E219" i="101"/>
  <c r="E286" i="101" s="1"/>
  <c r="H286" i="120" s="1"/>
  <c r="H220" i="120"/>
  <c r="H219" i="120" s="1"/>
  <c r="H220" i="117"/>
  <c r="H219" i="117" s="1"/>
  <c r="C220" i="117"/>
  <c r="X220" i="117" s="1"/>
  <c r="K210" i="117"/>
  <c r="S221" i="119"/>
  <c r="S221" i="117"/>
  <c r="D219" i="112"/>
  <c r="D286" i="112" s="1"/>
  <c r="E284" i="111"/>
  <c r="N284" i="119"/>
  <c r="L217" i="119"/>
  <c r="D216" i="105"/>
  <c r="D285" i="105" s="1"/>
  <c r="L285" i="119" s="1"/>
  <c r="E284" i="108"/>
  <c r="E284" i="106"/>
  <c r="M284" i="120" s="1"/>
  <c r="K221" i="119"/>
  <c r="K219" i="119" s="1"/>
  <c r="D219" i="104"/>
  <c r="D286" i="104" s="1"/>
  <c r="G284" i="119"/>
  <c r="D283" i="100"/>
  <c r="G283" i="119" s="1"/>
  <c r="E284" i="100"/>
  <c r="G284" i="120" s="1"/>
  <c r="R217" i="118"/>
  <c r="C216" i="111"/>
  <c r="D283" i="102"/>
  <c r="I283" i="119" s="1"/>
  <c r="L210" i="117"/>
  <c r="E284" i="112"/>
  <c r="K284" i="119"/>
  <c r="D217" i="118"/>
  <c r="C216" i="97"/>
  <c r="C208" i="97" s="1"/>
  <c r="G217" i="118"/>
  <c r="G216" i="118" s="1"/>
  <c r="C216" i="100"/>
  <c r="C208" i="100" s="1"/>
  <c r="M217" i="118"/>
  <c r="M216" i="118" s="1"/>
  <c r="C216" i="106"/>
  <c r="Q217" i="118"/>
  <c r="C216" i="110"/>
  <c r="T217" i="118"/>
  <c r="C216" i="113"/>
  <c r="L220" i="117"/>
  <c r="D283" i="108"/>
  <c r="O283" i="119" s="1"/>
  <c r="D210" i="117"/>
  <c r="D283" i="103"/>
  <c r="J283" i="119" s="1"/>
  <c r="C221" i="119"/>
  <c r="Y221" i="119" s="1"/>
  <c r="C221" i="117"/>
  <c r="X221" i="117" s="1"/>
  <c r="D219" i="96"/>
  <c r="D286" i="96" s="1"/>
  <c r="C286" i="119" s="1"/>
  <c r="Y286" i="119" s="1"/>
  <c r="D283" i="104"/>
  <c r="K283" i="119" s="1"/>
  <c r="D283" i="114"/>
  <c r="U283" i="119" s="1"/>
  <c r="E284" i="102"/>
  <c r="S210" i="117"/>
  <c r="Q210" i="117"/>
  <c r="N210" i="117"/>
  <c r="O213" i="106"/>
  <c r="D283" i="106"/>
  <c r="M283" i="119" s="1"/>
  <c r="O213" i="105"/>
  <c r="F210" i="117"/>
  <c r="P221" i="117"/>
  <c r="P221" i="119"/>
  <c r="D219" i="109"/>
  <c r="D286" i="109" s="1"/>
  <c r="P286" i="119" s="1"/>
  <c r="K217" i="118"/>
  <c r="K216" i="118" s="1"/>
  <c r="C216" i="104"/>
  <c r="C208" i="104" s="1"/>
  <c r="E217" i="118"/>
  <c r="E216" i="118" s="1"/>
  <c r="E217" i="117"/>
  <c r="C216" i="98"/>
  <c r="C208" i="98" s="1"/>
  <c r="H217" i="118"/>
  <c r="H216" i="118" s="1"/>
  <c r="H208" i="118" s="1"/>
  <c r="C216" i="101"/>
  <c r="J217" i="118"/>
  <c r="C216" i="103"/>
  <c r="C208" i="103" s="1"/>
  <c r="N217" i="117"/>
  <c r="N217" i="118"/>
  <c r="C216" i="107"/>
  <c r="U217" i="118"/>
  <c r="U216" i="118" s="1"/>
  <c r="C216" i="114"/>
  <c r="I210" i="117"/>
  <c r="D283" i="101"/>
  <c r="H283" i="119" s="1"/>
  <c r="E284" i="105"/>
  <c r="K214" i="117"/>
  <c r="K213" i="117" s="1"/>
  <c r="O213" i="104"/>
  <c r="E284" i="101"/>
  <c r="F220" i="120"/>
  <c r="F219" i="120" s="1"/>
  <c r="E219" i="99"/>
  <c r="E286" i="99" s="1"/>
  <c r="F286" i="120" s="1"/>
  <c r="E220" i="117"/>
  <c r="O213" i="109"/>
  <c r="P214" i="117"/>
  <c r="J284" i="117"/>
  <c r="J284" i="119"/>
  <c r="D283" i="110"/>
  <c r="Q283" i="119" s="1"/>
  <c r="O213" i="112"/>
  <c r="J220" i="120"/>
  <c r="J219" i="120" s="1"/>
  <c r="E219" i="103"/>
  <c r="E286" i="103" s="1"/>
  <c r="J286" i="120" s="1"/>
  <c r="J220" i="117"/>
  <c r="L284" i="119"/>
  <c r="O213" i="99"/>
  <c r="D284" i="119"/>
  <c r="D283" i="99"/>
  <c r="F283" i="119" s="1"/>
  <c r="R214" i="117"/>
  <c r="R213" i="117" s="1"/>
  <c r="O213" i="111"/>
  <c r="O219" i="113"/>
  <c r="O219" i="108"/>
  <c r="F220" i="117"/>
  <c r="H284" i="120"/>
  <c r="H218" i="120"/>
  <c r="E216" i="101"/>
  <c r="K218" i="119"/>
  <c r="K218" i="117"/>
  <c r="D216" i="104"/>
  <c r="C285" i="107"/>
  <c r="C208" i="107"/>
  <c r="J217" i="117"/>
  <c r="L218" i="120"/>
  <c r="E216" i="105"/>
  <c r="C285" i="113"/>
  <c r="C208" i="113"/>
  <c r="C285" i="110"/>
  <c r="C208" i="110"/>
  <c r="C285" i="97"/>
  <c r="K221" i="117"/>
  <c r="O219" i="104"/>
  <c r="O284" i="120"/>
  <c r="R284" i="120"/>
  <c r="P218" i="120"/>
  <c r="E216" i="109"/>
  <c r="E285" i="109" s="1"/>
  <c r="C285" i="112"/>
  <c r="C208" i="112"/>
  <c r="C285" i="102"/>
  <c r="C285" i="96"/>
  <c r="S218" i="120"/>
  <c r="E216" i="112"/>
  <c r="E285" i="112" s="1"/>
  <c r="O217" i="117"/>
  <c r="F217" i="117"/>
  <c r="O216" i="101"/>
  <c r="H218" i="117"/>
  <c r="U284" i="120"/>
  <c r="L284" i="120"/>
  <c r="D218" i="120"/>
  <c r="D216" i="120" s="1"/>
  <c r="E216" i="97"/>
  <c r="U217" i="117"/>
  <c r="C285" i="98"/>
  <c r="K217" i="117"/>
  <c r="P284" i="120"/>
  <c r="I218" i="119"/>
  <c r="I216" i="119" s="1"/>
  <c r="D216" i="102"/>
  <c r="I218" i="117"/>
  <c r="U218" i="120"/>
  <c r="E216" i="114"/>
  <c r="I218" i="120"/>
  <c r="E216" i="102"/>
  <c r="O218" i="119"/>
  <c r="O216" i="119" s="1"/>
  <c r="D216" i="108"/>
  <c r="O218" i="117"/>
  <c r="T217" i="117"/>
  <c r="G217" i="117"/>
  <c r="D217" i="117"/>
  <c r="S284" i="120"/>
  <c r="K218" i="120"/>
  <c r="K216" i="120" s="1"/>
  <c r="E216" i="104"/>
  <c r="C285" i="111"/>
  <c r="C208" i="111"/>
  <c r="S220" i="117"/>
  <c r="S219" i="117" s="1"/>
  <c r="O219" i="112"/>
  <c r="Q218" i="120"/>
  <c r="E216" i="110"/>
  <c r="M218" i="120"/>
  <c r="M216" i="120" s="1"/>
  <c r="E216" i="106"/>
  <c r="L217" i="117"/>
  <c r="I217" i="117"/>
  <c r="C217" i="117"/>
  <c r="X217" i="117" s="1"/>
  <c r="R220" i="117"/>
  <c r="E284" i="120"/>
  <c r="F218" i="120"/>
  <c r="E216" i="99"/>
  <c r="P218" i="119"/>
  <c r="P216" i="119" s="1"/>
  <c r="P218" i="117"/>
  <c r="D216" i="109"/>
  <c r="T218" i="119"/>
  <c r="T216" i="119" s="1"/>
  <c r="D216" i="113"/>
  <c r="D285" i="113" s="1"/>
  <c r="T218" i="117"/>
  <c r="C218" i="120"/>
  <c r="X218" i="120" s="1"/>
  <c r="E216" i="96"/>
  <c r="E285" i="96" s="1"/>
  <c r="J218" i="120"/>
  <c r="J216" i="120" s="1"/>
  <c r="E216" i="103"/>
  <c r="C285" i="114"/>
  <c r="C208" i="114"/>
  <c r="H217" i="117"/>
  <c r="C285" i="104"/>
  <c r="C218" i="117"/>
  <c r="X218" i="117" s="1"/>
  <c r="I284" i="120"/>
  <c r="J218" i="119"/>
  <c r="J216" i="119" s="1"/>
  <c r="D216" i="103"/>
  <c r="D285" i="103" s="1"/>
  <c r="J218" i="117"/>
  <c r="S218" i="119"/>
  <c r="S216" i="119" s="1"/>
  <c r="S218" i="117"/>
  <c r="D216" i="112"/>
  <c r="C285" i="106"/>
  <c r="C208" i="106"/>
  <c r="C285" i="100"/>
  <c r="R217" i="117"/>
  <c r="J284" i="120"/>
  <c r="L218" i="117"/>
  <c r="Q284" i="120"/>
  <c r="F218" i="119"/>
  <c r="F216" i="119"/>
  <c r="F218" i="117"/>
  <c r="F216" i="117" s="1"/>
  <c r="D216" i="99"/>
  <c r="O218" i="120"/>
  <c r="O216" i="120"/>
  <c r="E216" i="108"/>
  <c r="E285" i="108" s="1"/>
  <c r="P217" i="117"/>
  <c r="C285" i="105"/>
  <c r="E218" i="120"/>
  <c r="E216" i="98"/>
  <c r="D218" i="119"/>
  <c r="D216" i="119" s="1"/>
  <c r="D218" i="117"/>
  <c r="D216" i="97"/>
  <c r="C284" i="117"/>
  <c r="X284" i="117" s="1"/>
  <c r="H285" i="119"/>
  <c r="R218" i="119"/>
  <c r="R216" i="119" s="1"/>
  <c r="R218" i="117"/>
  <c r="D216" i="111"/>
  <c r="E218" i="119"/>
  <c r="E216" i="119" s="1"/>
  <c r="D216" i="98"/>
  <c r="E218" i="117"/>
  <c r="U218" i="119"/>
  <c r="U216" i="119" s="1"/>
  <c r="D216" i="114"/>
  <c r="O216" i="114"/>
  <c r="U218" i="117"/>
  <c r="C285" i="103"/>
  <c r="Q218" i="119"/>
  <c r="Q216" i="119" s="1"/>
  <c r="Q218" i="117"/>
  <c r="D216" i="110"/>
  <c r="R218" i="120"/>
  <c r="R216" i="120" s="1"/>
  <c r="E216" i="111"/>
  <c r="E285" i="111" s="1"/>
  <c r="N218" i="119"/>
  <c r="N216" i="119" s="1"/>
  <c r="D216" i="107"/>
  <c r="D285" i="107" s="1"/>
  <c r="N218" i="117"/>
  <c r="Q217" i="117"/>
  <c r="M217" i="117"/>
  <c r="G218" i="120"/>
  <c r="G216" i="120" s="1"/>
  <c r="E216" i="100"/>
  <c r="M218" i="119"/>
  <c r="M218" i="117"/>
  <c r="M216" i="117" s="1"/>
  <c r="D216" i="106"/>
  <c r="D285" i="106" s="1"/>
  <c r="N218" i="120"/>
  <c r="E216" i="107"/>
  <c r="T218" i="120"/>
  <c r="T216" i="120" s="1"/>
  <c r="E216" i="113"/>
  <c r="E285" i="113" s="1"/>
  <c r="T285" i="120" s="1"/>
  <c r="S217" i="117"/>
  <c r="C285" i="108"/>
  <c r="C208" i="108"/>
  <c r="F284" i="120"/>
  <c r="G218" i="119"/>
  <c r="G216" i="119" s="1"/>
  <c r="G218" i="117"/>
  <c r="G216" i="117" s="1"/>
  <c r="D216" i="100"/>
  <c r="D285" i="100" s="1"/>
  <c r="O216" i="104"/>
  <c r="O216" i="106"/>
  <c r="O285" i="118"/>
  <c r="C282" i="108"/>
  <c r="C308" i="108" s="1"/>
  <c r="D285" i="114"/>
  <c r="L285" i="118"/>
  <c r="G285" i="118"/>
  <c r="E285" i="99"/>
  <c r="F285" i="120" s="1"/>
  <c r="E285" i="110"/>
  <c r="E285" i="104"/>
  <c r="K285" i="120" s="1"/>
  <c r="C285" i="118"/>
  <c r="X285" i="118" s="1"/>
  <c r="C282" i="96"/>
  <c r="C308" i="96" s="1"/>
  <c r="S285" i="118"/>
  <c r="C282" i="112"/>
  <c r="C308" i="112" s="1"/>
  <c r="E285" i="105"/>
  <c r="N285" i="118"/>
  <c r="E285" i="100"/>
  <c r="G285" i="120" s="1"/>
  <c r="D285" i="111"/>
  <c r="R285" i="119" s="1"/>
  <c r="E285" i="98"/>
  <c r="D285" i="99"/>
  <c r="D285" i="109"/>
  <c r="E285" i="102"/>
  <c r="O216" i="99"/>
  <c r="Q285" i="118"/>
  <c r="D285" i="104"/>
  <c r="K285" i="119" s="1"/>
  <c r="D285" i="97"/>
  <c r="M285" i="118"/>
  <c r="C282" i="114"/>
  <c r="C308" i="114" s="1"/>
  <c r="O216" i="96"/>
  <c r="O216" i="105"/>
  <c r="E285" i="106"/>
  <c r="M285" i="120" s="1"/>
  <c r="E285" i="118"/>
  <c r="C282" i="98"/>
  <c r="C308" i="98" s="1"/>
  <c r="E285" i="101"/>
  <c r="E285" i="107"/>
  <c r="D285" i="110"/>
  <c r="D285" i="98"/>
  <c r="D285" i="112"/>
  <c r="O216" i="107"/>
  <c r="E285" i="103"/>
  <c r="R285" i="118"/>
  <c r="D285" i="108"/>
  <c r="D285" i="102"/>
  <c r="E285" i="97"/>
  <c r="O216" i="108"/>
  <c r="D285" i="118"/>
  <c r="C282" i="97"/>
  <c r="C308" i="97" s="1"/>
  <c r="T285" i="118"/>
  <c r="C282" i="113"/>
  <c r="C308" i="113" s="1"/>
  <c r="D285" i="120"/>
  <c r="I285" i="119"/>
  <c r="O285" i="119"/>
  <c r="D285" i="119"/>
  <c r="P285" i="119"/>
  <c r="E285" i="120"/>
  <c r="L285" i="120"/>
  <c r="Q285" i="120"/>
  <c r="S285" i="119"/>
  <c r="Q285" i="119"/>
  <c r="J285" i="120"/>
  <c r="E285" i="119"/>
  <c r="I285" i="120"/>
  <c r="F285" i="119"/>
  <c r="U285" i="119"/>
  <c r="N285" i="120"/>
  <c r="U150" i="127"/>
  <c r="U150" i="125"/>
  <c r="U150" i="120"/>
  <c r="U143" i="127"/>
  <c r="U140" i="127"/>
  <c r="U139" i="127"/>
  <c r="U138" i="127"/>
  <c r="U137" i="127"/>
  <c r="U136" i="127"/>
  <c r="U131" i="127"/>
  <c r="U130" i="127"/>
  <c r="U129" i="127"/>
  <c r="U125" i="127"/>
  <c r="U125" i="120"/>
  <c r="U124" i="127"/>
  <c r="U124" i="120"/>
  <c r="U123" i="127"/>
  <c r="U122" i="127"/>
  <c r="U122" i="120"/>
  <c r="U121" i="127"/>
  <c r="U121" i="120"/>
  <c r="U120" i="127"/>
  <c r="U120" i="120"/>
  <c r="U119" i="127"/>
  <c r="U116" i="127"/>
  <c r="U116" i="120"/>
  <c r="U115" i="127"/>
  <c r="U115" i="120"/>
  <c r="U114" i="127"/>
  <c r="T150" i="127"/>
  <c r="T150" i="125"/>
  <c r="T150" i="120"/>
  <c r="T143" i="127"/>
  <c r="T140" i="127"/>
  <c r="T139" i="127"/>
  <c r="T138" i="127"/>
  <c r="T137" i="127"/>
  <c r="T136" i="127"/>
  <c r="T131" i="127"/>
  <c r="T130" i="127"/>
  <c r="T129" i="127"/>
  <c r="T125" i="127"/>
  <c r="T125" i="120"/>
  <c r="T124" i="127"/>
  <c r="T124" i="120"/>
  <c r="T123" i="127"/>
  <c r="T123" i="120"/>
  <c r="T122" i="127"/>
  <c r="T122" i="120"/>
  <c r="T121" i="127"/>
  <c r="T121" i="120"/>
  <c r="T120" i="120"/>
  <c r="T119" i="127"/>
  <c r="T116" i="127"/>
  <c r="T116" i="120"/>
  <c r="T115" i="127"/>
  <c r="T115" i="120"/>
  <c r="T114" i="127"/>
  <c r="S150" i="127"/>
  <c r="S150" i="125"/>
  <c r="S150" i="120"/>
  <c r="S143" i="127"/>
  <c r="S140" i="127"/>
  <c r="S139" i="127"/>
  <c r="S138" i="127"/>
  <c r="S137" i="127"/>
  <c r="S136" i="127"/>
  <c r="S131" i="127"/>
  <c r="S130" i="127"/>
  <c r="S129" i="127"/>
  <c r="S125" i="127"/>
  <c r="S125" i="120"/>
  <c r="S124" i="127"/>
  <c r="S124" i="120"/>
  <c r="S123" i="127"/>
  <c r="S122" i="127"/>
  <c r="S122" i="120"/>
  <c r="S121" i="127"/>
  <c r="S121" i="120"/>
  <c r="S120" i="120"/>
  <c r="S119" i="127"/>
  <c r="S116" i="127"/>
  <c r="S116" i="120"/>
  <c r="S115" i="127"/>
  <c r="S115" i="120"/>
  <c r="S114" i="127"/>
  <c r="R150" i="127"/>
  <c r="R150" i="125"/>
  <c r="R150" i="120"/>
  <c r="R143" i="127"/>
  <c r="R140" i="127"/>
  <c r="R139" i="127"/>
  <c r="R138" i="127"/>
  <c r="R137" i="127"/>
  <c r="R136" i="127"/>
  <c r="R131" i="127"/>
  <c r="R130" i="127"/>
  <c r="R129" i="127"/>
  <c r="R125" i="127"/>
  <c r="R125" i="120"/>
  <c r="R124" i="127"/>
  <c r="R124" i="120"/>
  <c r="R123" i="127"/>
  <c r="R122" i="127"/>
  <c r="R122" i="120"/>
  <c r="R121" i="127"/>
  <c r="R121" i="120"/>
  <c r="R120" i="120"/>
  <c r="R119" i="127"/>
  <c r="R116" i="127"/>
  <c r="R116" i="120"/>
  <c r="R115" i="127"/>
  <c r="R115" i="120"/>
  <c r="R114" i="127"/>
  <c r="R114" i="120"/>
  <c r="Q150" i="127"/>
  <c r="Q150" i="126"/>
  <c r="Q150" i="125"/>
  <c r="Q150" i="120"/>
  <c r="Q143" i="127"/>
  <c r="Q140" i="127"/>
  <c r="Q139" i="127"/>
  <c r="Q138" i="127"/>
  <c r="Q137" i="127"/>
  <c r="Q136" i="127"/>
  <c r="Q131" i="127"/>
  <c r="Q130" i="127"/>
  <c r="Q129" i="127"/>
  <c r="Q125" i="127"/>
  <c r="Q125" i="120"/>
  <c r="Q124" i="127"/>
  <c r="Q124" i="120"/>
  <c r="Q123" i="127"/>
  <c r="Q123" i="120"/>
  <c r="Q122" i="127"/>
  <c r="Q122" i="120"/>
  <c r="Q121" i="127"/>
  <c r="Q121" i="120"/>
  <c r="Q120" i="120"/>
  <c r="Q119" i="127"/>
  <c r="Q116" i="127"/>
  <c r="Q116" i="120"/>
  <c r="Q115" i="127"/>
  <c r="Q115" i="120"/>
  <c r="Q114" i="127"/>
  <c r="P150" i="127"/>
  <c r="P150" i="126"/>
  <c r="P150" i="125"/>
  <c r="P150" i="120"/>
  <c r="P143" i="127"/>
  <c r="P140" i="127"/>
  <c r="P139" i="127"/>
  <c r="P138" i="127"/>
  <c r="P137" i="127"/>
  <c r="P136" i="127"/>
  <c r="P131" i="127"/>
  <c r="P130" i="127"/>
  <c r="P125" i="127"/>
  <c r="P125" i="120"/>
  <c r="P124" i="127"/>
  <c r="P124" i="120"/>
  <c r="P123" i="127"/>
  <c r="P123" i="120"/>
  <c r="P122" i="127"/>
  <c r="P122" i="120"/>
  <c r="P121" i="127"/>
  <c r="P121" i="120"/>
  <c r="P120" i="120"/>
  <c r="P119" i="127"/>
  <c r="P116" i="127"/>
  <c r="P116" i="120"/>
  <c r="P115" i="127"/>
  <c r="P115" i="120"/>
  <c r="P114" i="127"/>
  <c r="P114" i="120"/>
  <c r="O150" i="127"/>
  <c r="O150" i="125"/>
  <c r="O150" i="120"/>
  <c r="O143" i="127"/>
  <c r="O140" i="127"/>
  <c r="O139" i="127"/>
  <c r="O138" i="127"/>
  <c r="O137" i="127"/>
  <c r="O136" i="127"/>
  <c r="O131" i="127"/>
  <c r="O130" i="127"/>
  <c r="O129" i="127"/>
  <c r="O125" i="127"/>
  <c r="O125" i="120"/>
  <c r="O124" i="127"/>
  <c r="O124" i="120"/>
  <c r="O123" i="127"/>
  <c r="O122" i="127"/>
  <c r="O122" i="120"/>
  <c r="O121" i="127"/>
  <c r="O121" i="120"/>
  <c r="O120" i="127"/>
  <c r="O120" i="120"/>
  <c r="O119" i="127"/>
  <c r="O116" i="127"/>
  <c r="O116" i="120"/>
  <c r="O115" i="127"/>
  <c r="O115" i="120"/>
  <c r="O114" i="127"/>
  <c r="N150" i="127"/>
  <c r="N150" i="125"/>
  <c r="N150" i="120"/>
  <c r="N143" i="127"/>
  <c r="N140" i="127"/>
  <c r="N139" i="127"/>
  <c r="N138" i="127"/>
  <c r="N137" i="127"/>
  <c r="N136" i="127"/>
  <c r="N131" i="127"/>
  <c r="N130" i="127"/>
  <c r="N129" i="127"/>
  <c r="N125" i="127"/>
  <c r="N125" i="120"/>
  <c r="N124" i="127"/>
  <c r="N124" i="120"/>
  <c r="N123" i="127"/>
  <c r="N123" i="120"/>
  <c r="N122" i="127"/>
  <c r="N122" i="120"/>
  <c r="N121" i="127"/>
  <c r="N121" i="120"/>
  <c r="N120" i="127"/>
  <c r="N120" i="120"/>
  <c r="N119" i="127"/>
  <c r="N119" i="120"/>
  <c r="N116" i="127"/>
  <c r="N116" i="120"/>
  <c r="N115" i="127"/>
  <c r="N115" i="120"/>
  <c r="N114" i="127"/>
  <c r="N114" i="120"/>
  <c r="M150" i="127"/>
  <c r="M150" i="125"/>
  <c r="M150" i="120"/>
  <c r="M143" i="127"/>
  <c r="M140" i="127"/>
  <c r="M139" i="127"/>
  <c r="M138" i="127"/>
  <c r="M137" i="127"/>
  <c r="M136" i="127"/>
  <c r="M131" i="127"/>
  <c r="M130" i="127"/>
  <c r="M129" i="127"/>
  <c r="M125" i="127"/>
  <c r="M125" i="120"/>
  <c r="M124" i="127"/>
  <c r="M124" i="120"/>
  <c r="M123" i="127"/>
  <c r="M123" i="120"/>
  <c r="M122" i="127"/>
  <c r="M122" i="120"/>
  <c r="M121" i="127"/>
  <c r="M121" i="120"/>
  <c r="M120" i="127"/>
  <c r="M120" i="120"/>
  <c r="M119" i="127"/>
  <c r="M119" i="120"/>
  <c r="M116" i="127"/>
  <c r="M116" i="120"/>
  <c r="M115" i="127"/>
  <c r="M115" i="120"/>
  <c r="M114" i="127"/>
  <c r="M114" i="120"/>
  <c r="L150" i="127"/>
  <c r="L150" i="125"/>
  <c r="L150" i="120"/>
  <c r="L143" i="127"/>
  <c r="L140" i="127"/>
  <c r="L139" i="127"/>
  <c r="L138" i="127"/>
  <c r="L137" i="127"/>
  <c r="L136" i="127"/>
  <c r="L131" i="127"/>
  <c r="L130" i="127"/>
  <c r="L129" i="127"/>
  <c r="L125" i="127"/>
  <c r="L125" i="120"/>
  <c r="L124" i="127"/>
  <c r="L124" i="120"/>
  <c r="L123" i="127"/>
  <c r="L123" i="120"/>
  <c r="L122" i="127"/>
  <c r="L122" i="120"/>
  <c r="L121" i="127"/>
  <c r="L121" i="120"/>
  <c r="L120" i="120"/>
  <c r="L119" i="127"/>
  <c r="L119" i="120"/>
  <c r="L116" i="127"/>
  <c r="L116" i="120"/>
  <c r="L115" i="127"/>
  <c r="L115" i="120"/>
  <c r="L114" i="127"/>
  <c r="L114" i="120"/>
  <c r="K150" i="127"/>
  <c r="K150" i="125"/>
  <c r="K150" i="120"/>
  <c r="K143" i="127"/>
  <c r="K140" i="127"/>
  <c r="K139" i="127"/>
  <c r="K138" i="127"/>
  <c r="K137" i="127"/>
  <c r="K136" i="127"/>
  <c r="K131" i="127"/>
  <c r="K130" i="127"/>
  <c r="K125" i="127"/>
  <c r="K125" i="120"/>
  <c r="K124" i="127"/>
  <c r="K124" i="120"/>
  <c r="K123" i="127"/>
  <c r="K123" i="120"/>
  <c r="K122" i="127"/>
  <c r="K122" i="120"/>
  <c r="K121" i="127"/>
  <c r="K121" i="120"/>
  <c r="K120" i="120"/>
  <c r="K119" i="127"/>
  <c r="K116" i="127"/>
  <c r="K116" i="120"/>
  <c r="K115" i="127"/>
  <c r="K115" i="120"/>
  <c r="K114" i="127"/>
  <c r="K114" i="120"/>
  <c r="J150" i="127"/>
  <c r="J150" i="125"/>
  <c r="J150" i="120"/>
  <c r="J143" i="127"/>
  <c r="J140" i="127"/>
  <c r="J139" i="127"/>
  <c r="J138" i="127"/>
  <c r="J137" i="127"/>
  <c r="J136" i="127"/>
  <c r="J131" i="127"/>
  <c r="J130" i="127"/>
  <c r="J125" i="127"/>
  <c r="J125" i="120"/>
  <c r="J124" i="127"/>
  <c r="J124" i="120"/>
  <c r="J123" i="127"/>
  <c r="J123" i="120"/>
  <c r="J122" i="127"/>
  <c r="J122" i="120"/>
  <c r="J121" i="127"/>
  <c r="J121" i="120"/>
  <c r="J120" i="120"/>
  <c r="J119" i="127"/>
  <c r="J119" i="120"/>
  <c r="J116" i="127"/>
  <c r="J116" i="120"/>
  <c r="J115" i="127"/>
  <c r="J115" i="120"/>
  <c r="J114" i="127"/>
  <c r="J114" i="120"/>
  <c r="I150" i="127"/>
  <c r="I150" i="125"/>
  <c r="I150" i="120"/>
  <c r="I143" i="127"/>
  <c r="I140" i="127"/>
  <c r="I139" i="127"/>
  <c r="I138" i="127"/>
  <c r="I137" i="127"/>
  <c r="I136" i="127"/>
  <c r="I131" i="127"/>
  <c r="I130" i="127"/>
  <c r="I129" i="127"/>
  <c r="I125" i="127"/>
  <c r="I125" i="120"/>
  <c r="I124" i="127"/>
  <c r="I124" i="120"/>
  <c r="I123" i="127"/>
  <c r="I123" i="120"/>
  <c r="I122" i="127"/>
  <c r="I122" i="120"/>
  <c r="I121" i="127"/>
  <c r="I121" i="120"/>
  <c r="I120" i="127"/>
  <c r="I120" i="120"/>
  <c r="I119" i="127"/>
  <c r="I116" i="127"/>
  <c r="I116" i="120"/>
  <c r="I115" i="127"/>
  <c r="I115" i="120"/>
  <c r="I114" i="127"/>
  <c r="H150" i="127"/>
  <c r="H150" i="125"/>
  <c r="H150" i="120"/>
  <c r="H143" i="127"/>
  <c r="H140" i="127"/>
  <c r="H139" i="127"/>
  <c r="H138" i="127"/>
  <c r="H137" i="127"/>
  <c r="H136" i="127"/>
  <c r="H131" i="127"/>
  <c r="H130" i="127"/>
  <c r="H129" i="127"/>
  <c r="H125" i="127"/>
  <c r="H125" i="120"/>
  <c r="H124" i="127"/>
  <c r="H124" i="120"/>
  <c r="H123" i="127"/>
  <c r="H122" i="127"/>
  <c r="H122" i="120"/>
  <c r="H121" i="127"/>
  <c r="H121" i="120"/>
  <c r="H120" i="127"/>
  <c r="H120" i="120"/>
  <c r="H119" i="127"/>
  <c r="H116" i="127"/>
  <c r="H116" i="120"/>
  <c r="H115" i="127"/>
  <c r="H115" i="120"/>
  <c r="H114" i="127"/>
  <c r="G150" i="127"/>
  <c r="G150" i="125"/>
  <c r="G150" i="120"/>
  <c r="G143" i="127"/>
  <c r="G140" i="127"/>
  <c r="G139" i="127"/>
  <c r="G138" i="127"/>
  <c r="G137" i="127"/>
  <c r="G136" i="127"/>
  <c r="G131" i="127"/>
  <c r="G130" i="127"/>
  <c r="G129" i="127"/>
  <c r="G125" i="127"/>
  <c r="G125" i="120"/>
  <c r="G124" i="127"/>
  <c r="G124" i="120"/>
  <c r="G123" i="127"/>
  <c r="G123" i="120"/>
  <c r="G122" i="127"/>
  <c r="G122" i="120"/>
  <c r="G121" i="127"/>
  <c r="G121" i="120"/>
  <c r="G120" i="120"/>
  <c r="G119" i="127"/>
  <c r="G119" i="120"/>
  <c r="G116" i="127"/>
  <c r="G116" i="120"/>
  <c r="G115" i="127"/>
  <c r="G115" i="120"/>
  <c r="G114" i="127"/>
  <c r="F150" i="127"/>
  <c r="F150" i="125"/>
  <c r="F150" i="120"/>
  <c r="F143" i="127"/>
  <c r="F140" i="127"/>
  <c r="F139" i="127"/>
  <c r="F138" i="127"/>
  <c r="F137" i="127"/>
  <c r="F136" i="127"/>
  <c r="F131" i="127"/>
  <c r="F130" i="127"/>
  <c r="F129" i="127"/>
  <c r="F125" i="127"/>
  <c r="F125" i="120"/>
  <c r="F124" i="127"/>
  <c r="F124" i="120"/>
  <c r="F123" i="127"/>
  <c r="F123" i="120"/>
  <c r="F122" i="127"/>
  <c r="F122" i="120"/>
  <c r="F121" i="127"/>
  <c r="F121" i="120"/>
  <c r="F120" i="127"/>
  <c r="F120" i="120"/>
  <c r="F119" i="127"/>
  <c r="F119" i="120"/>
  <c r="F116" i="127"/>
  <c r="F116" i="120"/>
  <c r="F115" i="127"/>
  <c r="F115" i="120"/>
  <c r="F114" i="127"/>
  <c r="E150" i="127"/>
  <c r="E150" i="125"/>
  <c r="E150" i="120"/>
  <c r="E143" i="127"/>
  <c r="E140" i="127"/>
  <c r="E139" i="127"/>
  <c r="E138" i="127"/>
  <c r="E137" i="127"/>
  <c r="E136" i="127"/>
  <c r="E131" i="127"/>
  <c r="E130" i="127"/>
  <c r="E129" i="127"/>
  <c r="E125" i="127"/>
  <c r="E125" i="120"/>
  <c r="E124" i="127"/>
  <c r="E124" i="120"/>
  <c r="E123" i="127"/>
  <c r="E122" i="127"/>
  <c r="E122" i="120"/>
  <c r="E121" i="127"/>
  <c r="E121" i="120"/>
  <c r="E120" i="120"/>
  <c r="E119" i="127"/>
  <c r="E119" i="120"/>
  <c r="E116" i="127"/>
  <c r="E116" i="120"/>
  <c r="E115" i="127"/>
  <c r="E115" i="120"/>
  <c r="E114" i="127"/>
  <c r="D150" i="127"/>
  <c r="D150" i="125"/>
  <c r="D150" i="120"/>
  <c r="D143" i="127"/>
  <c r="D140" i="127"/>
  <c r="D139" i="127"/>
  <c r="D138" i="127"/>
  <c r="D137" i="127"/>
  <c r="D136" i="127"/>
  <c r="D131" i="127"/>
  <c r="D130" i="127"/>
  <c r="D129" i="127"/>
  <c r="D125" i="127"/>
  <c r="D125" i="120"/>
  <c r="D124" i="127"/>
  <c r="D124" i="120"/>
  <c r="D123" i="127"/>
  <c r="D123" i="120"/>
  <c r="D122" i="127"/>
  <c r="D122" i="120"/>
  <c r="D121" i="127"/>
  <c r="D121" i="120"/>
  <c r="D120" i="127"/>
  <c r="D120" i="120"/>
  <c r="D119" i="127"/>
  <c r="D116" i="127"/>
  <c r="D116" i="120"/>
  <c r="D115" i="127"/>
  <c r="D115" i="120"/>
  <c r="D114" i="127"/>
  <c r="D114" i="120"/>
  <c r="C150" i="127"/>
  <c r="X150" i="127" s="1"/>
  <c r="C150" i="125"/>
  <c r="X150" i="125" s="1"/>
  <c r="C150" i="120"/>
  <c r="X150" i="120" s="1"/>
  <c r="C143" i="127"/>
  <c r="X143" i="127" s="1"/>
  <c r="C140" i="127"/>
  <c r="X140" i="127" s="1"/>
  <c r="C139" i="127"/>
  <c r="X139" i="127" s="1"/>
  <c r="C138" i="127"/>
  <c r="X138" i="127" s="1"/>
  <c r="C137" i="127"/>
  <c r="X137" i="127" s="1"/>
  <c r="C136" i="127"/>
  <c r="X136" i="127" s="1"/>
  <c r="C131" i="127"/>
  <c r="X131" i="127" s="1"/>
  <c r="C130" i="127"/>
  <c r="X130" i="127" s="1"/>
  <c r="C129" i="127"/>
  <c r="X129" i="127" s="1"/>
  <c r="C125" i="127"/>
  <c r="X125" i="127" s="1"/>
  <c r="C125" i="120"/>
  <c r="X125" i="120" s="1"/>
  <c r="C124" i="127"/>
  <c r="X124" i="127" s="1"/>
  <c r="C124" i="120"/>
  <c r="X124" i="120" s="1"/>
  <c r="C123" i="127"/>
  <c r="X123" i="127" s="1"/>
  <c r="C123" i="120"/>
  <c r="X123" i="120" s="1"/>
  <c r="C122" i="127"/>
  <c r="X122" i="127" s="1"/>
  <c r="C122" i="120"/>
  <c r="X122" i="120" s="1"/>
  <c r="C121" i="127"/>
  <c r="X121" i="127" s="1"/>
  <c r="C121" i="120"/>
  <c r="X121" i="120" s="1"/>
  <c r="C120" i="127"/>
  <c r="X120" i="127" s="1"/>
  <c r="C120" i="120"/>
  <c r="C119" i="127"/>
  <c r="X119" i="127" s="1"/>
  <c r="C119" i="120"/>
  <c r="X119" i="120" s="1"/>
  <c r="C116" i="127"/>
  <c r="X116" i="127" s="1"/>
  <c r="C116" i="120"/>
  <c r="X116" i="120" s="1"/>
  <c r="C115" i="127"/>
  <c r="X115" i="127" s="1"/>
  <c r="C115" i="120"/>
  <c r="X115" i="120" s="1"/>
  <c r="C114" i="127"/>
  <c r="X114" i="127" s="1"/>
  <c r="C98" i="119"/>
  <c r="Y98" i="119" s="1"/>
  <c r="D97" i="96"/>
  <c r="C103" i="119"/>
  <c r="Y103" i="119" s="1"/>
  <c r="D112" i="96"/>
  <c r="C113" i="119"/>
  <c r="C114" i="120"/>
  <c r="X114" i="120" s="1"/>
  <c r="C118" i="119"/>
  <c r="Y118" i="119" s="1"/>
  <c r="D117" i="96"/>
  <c r="C122" i="117"/>
  <c r="X122" i="117" s="1"/>
  <c r="C122" i="119"/>
  <c r="Y122" i="119" s="1"/>
  <c r="C135" i="127"/>
  <c r="X135" i="127" s="1"/>
  <c r="C142" i="127"/>
  <c r="X142" i="127" s="1"/>
  <c r="L141" i="96"/>
  <c r="C146" i="119"/>
  <c r="Y146" i="119" s="1"/>
  <c r="D145" i="96"/>
  <c r="D268" i="96" s="1"/>
  <c r="C268" i="119" s="1"/>
  <c r="Y268" i="119" s="1"/>
  <c r="C146" i="127"/>
  <c r="X146" i="127" s="1"/>
  <c r="L145" i="96"/>
  <c r="L268" i="96" s="1"/>
  <c r="C268" i="127" s="1"/>
  <c r="X268" i="127" s="1"/>
  <c r="C150" i="126"/>
  <c r="X150" i="126" s="1"/>
  <c r="D98" i="119"/>
  <c r="D97" i="97"/>
  <c r="D113" i="119"/>
  <c r="D112" i="97"/>
  <c r="D118" i="119"/>
  <c r="D117" i="97"/>
  <c r="D119" i="120"/>
  <c r="D122" i="119"/>
  <c r="D122" i="117"/>
  <c r="D135" i="127"/>
  <c r="D146" i="119"/>
  <c r="D145" i="97"/>
  <c r="D268" i="97" s="1"/>
  <c r="D150" i="126"/>
  <c r="D154" i="118"/>
  <c r="C270" i="97"/>
  <c r="O270" i="97" s="1"/>
  <c r="D270" i="117" s="1"/>
  <c r="D154" i="117"/>
  <c r="E113" i="119"/>
  <c r="E114" i="120"/>
  <c r="E118" i="119"/>
  <c r="E120" i="127"/>
  <c r="E122" i="119"/>
  <c r="E122" i="117"/>
  <c r="E123" i="120"/>
  <c r="E135" i="127"/>
  <c r="E146" i="127"/>
  <c r="L145" i="98"/>
  <c r="L268" i="98" s="1"/>
  <c r="E268" i="127" s="1"/>
  <c r="E150" i="126"/>
  <c r="E154" i="118"/>
  <c r="C270" i="98"/>
  <c r="E154" i="117"/>
  <c r="F98" i="119"/>
  <c r="D97" i="99"/>
  <c r="F103" i="119"/>
  <c r="D102" i="99"/>
  <c r="F114" i="120"/>
  <c r="F118" i="119"/>
  <c r="F122" i="119"/>
  <c r="F122" i="117"/>
  <c r="F135" i="127"/>
  <c r="F144" i="120"/>
  <c r="E267" i="99"/>
  <c r="F267" i="120" s="1"/>
  <c r="F146" i="127"/>
  <c r="L145" i="99"/>
  <c r="L268" i="99" s="1"/>
  <c r="F268" i="127" s="1"/>
  <c r="F150" i="126"/>
  <c r="F156" i="117"/>
  <c r="G103" i="119"/>
  <c r="G114" i="120"/>
  <c r="G118" i="119"/>
  <c r="G120" i="127"/>
  <c r="G135" i="127"/>
  <c r="G142" i="127"/>
  <c r="G141" i="127" s="1"/>
  <c r="L141" i="100"/>
  <c r="G144" i="117"/>
  <c r="G146" i="119"/>
  <c r="D145" i="100"/>
  <c r="D268" i="100" s="1"/>
  <c r="G268" i="119" s="1"/>
  <c r="G146" i="127"/>
  <c r="L145" i="100"/>
  <c r="L268" i="100" s="1"/>
  <c r="G268" i="127" s="1"/>
  <c r="G150" i="126"/>
  <c r="G154" i="118"/>
  <c r="G154" i="117"/>
  <c r="C270" i="100"/>
  <c r="H98" i="119"/>
  <c r="D97" i="101"/>
  <c r="H113" i="119"/>
  <c r="D112" i="101"/>
  <c r="H114" i="120"/>
  <c r="H118" i="119"/>
  <c r="H119" i="120"/>
  <c r="H123" i="120"/>
  <c r="H135" i="127"/>
  <c r="H146" i="119"/>
  <c r="D145" i="101"/>
  <c r="D268" i="101" s="1"/>
  <c r="H268" i="119" s="1"/>
  <c r="H150" i="126"/>
  <c r="I113" i="119"/>
  <c r="D264" i="102"/>
  <c r="I114" i="120"/>
  <c r="I118" i="119"/>
  <c r="I119" i="120"/>
  <c r="I122" i="119"/>
  <c r="I122" i="117"/>
  <c r="I135" i="127"/>
  <c r="I146" i="127"/>
  <c r="L145" i="102"/>
  <c r="L268" i="102" s="1"/>
  <c r="I268" i="127" s="1"/>
  <c r="I150" i="126"/>
  <c r="I154" i="118"/>
  <c r="C270" i="102"/>
  <c r="O270" i="102" s="1"/>
  <c r="I270" i="117" s="1"/>
  <c r="I154" i="117"/>
  <c r="J98" i="119"/>
  <c r="D97" i="103"/>
  <c r="J120" i="127"/>
  <c r="J122" i="119"/>
  <c r="J122" i="117"/>
  <c r="J129" i="127"/>
  <c r="J135" i="127"/>
  <c r="J146" i="119"/>
  <c r="D145" i="103"/>
  <c r="D268" i="103" s="1"/>
  <c r="J268" i="119" s="1"/>
  <c r="J146" i="127"/>
  <c r="L145" i="103"/>
  <c r="L268" i="103" s="1"/>
  <c r="J268" i="127" s="1"/>
  <c r="J150" i="126"/>
  <c r="K98" i="119"/>
  <c r="D97" i="104"/>
  <c r="K118" i="119"/>
  <c r="D117" i="104"/>
  <c r="K119" i="120"/>
  <c r="K120" i="127"/>
  <c r="K122" i="119"/>
  <c r="K122" i="117"/>
  <c r="K129" i="127"/>
  <c r="K135" i="127"/>
  <c r="K142" i="127"/>
  <c r="L141" i="104"/>
  <c r="K144" i="117"/>
  <c r="K146" i="119"/>
  <c r="D145" i="104"/>
  <c r="D268" i="104" s="1"/>
  <c r="K268" i="119" s="1"/>
  <c r="K146" i="127"/>
  <c r="L145" i="104"/>
  <c r="L268" i="104" s="1"/>
  <c r="K268" i="127" s="1"/>
  <c r="K150" i="126"/>
  <c r="L98" i="119"/>
  <c r="D97" i="105"/>
  <c r="L118" i="119"/>
  <c r="L118" i="117"/>
  <c r="D117" i="105"/>
  <c r="L120" i="127"/>
  <c r="L122" i="119"/>
  <c r="L122" i="117"/>
  <c r="L135" i="127"/>
  <c r="L142" i="127"/>
  <c r="L141" i="127" s="1"/>
  <c r="L141" i="105"/>
  <c r="L146" i="119"/>
  <c r="D145" i="105"/>
  <c r="D268" i="105" s="1"/>
  <c r="L146" i="127"/>
  <c r="L145" i="105"/>
  <c r="L268" i="105" s="1"/>
  <c r="L268" i="127" s="1"/>
  <c r="L150" i="126"/>
  <c r="M103" i="119"/>
  <c r="M113" i="119"/>
  <c r="D112" i="106"/>
  <c r="M118" i="119"/>
  <c r="D117" i="106"/>
  <c r="D111" i="106" s="1"/>
  <c r="D264" i="106" s="1"/>
  <c r="M264" i="119" s="1"/>
  <c r="M122" i="119"/>
  <c r="M122" i="117"/>
  <c r="M126" i="120"/>
  <c r="M126" i="117"/>
  <c r="M135" i="127"/>
  <c r="M142" i="127"/>
  <c r="L141" i="106"/>
  <c r="M144" i="117"/>
  <c r="M146" i="119"/>
  <c r="D145" i="106"/>
  <c r="D268" i="106" s="1"/>
  <c r="M268" i="119" s="1"/>
  <c r="M146" i="127"/>
  <c r="L145" i="106"/>
  <c r="L268" i="106"/>
  <c r="M268" i="127" s="1"/>
  <c r="M150" i="126"/>
  <c r="N113" i="119"/>
  <c r="D112" i="107"/>
  <c r="N118" i="119"/>
  <c r="D117" i="107"/>
  <c r="N122" i="119"/>
  <c r="N122" i="117"/>
  <c r="N135" i="127"/>
  <c r="N142" i="127"/>
  <c r="L141" i="107"/>
  <c r="N150" i="126"/>
  <c r="O103" i="119"/>
  <c r="D102" i="108"/>
  <c r="D112" i="108"/>
  <c r="O113" i="119"/>
  <c r="O114" i="120"/>
  <c r="O118" i="119"/>
  <c r="O119" i="120"/>
  <c r="O123" i="120"/>
  <c r="O135" i="127"/>
  <c r="O146" i="127"/>
  <c r="L145" i="108"/>
  <c r="L268" i="108" s="1"/>
  <c r="O268" i="127" s="1"/>
  <c r="O150" i="126"/>
  <c r="O154" i="118"/>
  <c r="O154" i="117"/>
  <c r="C270" i="108"/>
  <c r="O270" i="108" s="1"/>
  <c r="P98" i="119"/>
  <c r="D97" i="109"/>
  <c r="P103" i="119"/>
  <c r="P118" i="119"/>
  <c r="D117" i="109"/>
  <c r="P119" i="120"/>
  <c r="P120" i="127"/>
  <c r="P122" i="119"/>
  <c r="P122" i="117"/>
  <c r="P129" i="127"/>
  <c r="P135" i="127"/>
  <c r="P156" i="120"/>
  <c r="E272" i="109"/>
  <c r="P272" i="120" s="1"/>
  <c r="Q113" i="119"/>
  <c r="D112" i="110"/>
  <c r="Q114" i="120"/>
  <c r="Q118" i="119"/>
  <c r="D117" i="110"/>
  <c r="Q119" i="120"/>
  <c r="Q120" i="127"/>
  <c r="Q122" i="119"/>
  <c r="Q122" i="117"/>
  <c r="Q135" i="127"/>
  <c r="Q142" i="127"/>
  <c r="L141" i="110"/>
  <c r="Q146" i="119"/>
  <c r="D145" i="110"/>
  <c r="D268" i="110" s="1"/>
  <c r="Q146" i="127"/>
  <c r="Q145" i="127" s="1"/>
  <c r="L145" i="110"/>
  <c r="L268" i="110" s="1"/>
  <c r="Q268" i="127" s="1"/>
  <c r="R119" i="120"/>
  <c r="R120" i="127"/>
  <c r="R123" i="120"/>
  <c r="R135" i="127"/>
  <c r="R142" i="127"/>
  <c r="R141" i="127" s="1"/>
  <c r="L141" i="111"/>
  <c r="R150" i="126"/>
  <c r="S113" i="119"/>
  <c r="D112" i="112"/>
  <c r="S114" i="120"/>
  <c r="S118" i="119"/>
  <c r="D117" i="112"/>
  <c r="S119" i="120"/>
  <c r="S120" i="127"/>
  <c r="S122" i="117"/>
  <c r="S122" i="119"/>
  <c r="S123" i="120"/>
  <c r="S135" i="127"/>
  <c r="S142" i="127"/>
  <c r="L141" i="112"/>
  <c r="S146" i="119"/>
  <c r="D145" i="112"/>
  <c r="D268" i="112" s="1"/>
  <c r="S150" i="126"/>
  <c r="T113" i="119"/>
  <c r="D112" i="113"/>
  <c r="T114" i="120"/>
  <c r="T119" i="120"/>
  <c r="T120" i="127"/>
  <c r="T135" i="127"/>
  <c r="T150" i="126"/>
  <c r="U113" i="119"/>
  <c r="D112" i="114"/>
  <c r="U114" i="120"/>
  <c r="U119" i="120"/>
  <c r="U123" i="120"/>
  <c r="U135" i="127"/>
  <c r="U146" i="127"/>
  <c r="L145" i="114"/>
  <c r="L268" i="114" s="1"/>
  <c r="U268" i="127" s="1"/>
  <c r="U150" i="126"/>
  <c r="C99" i="119"/>
  <c r="Y99" i="119" s="1"/>
  <c r="C99" i="117"/>
  <c r="X99" i="117" s="1"/>
  <c r="C104" i="119"/>
  <c r="Y104" i="119" s="1"/>
  <c r="C104" i="117"/>
  <c r="X104" i="117" s="1"/>
  <c r="C108" i="119"/>
  <c r="Y108" i="119" s="1"/>
  <c r="C108" i="117"/>
  <c r="X108" i="117" s="1"/>
  <c r="C113" i="120"/>
  <c r="E112" i="96"/>
  <c r="C116" i="119"/>
  <c r="Y116" i="119" s="1"/>
  <c r="C116" i="117"/>
  <c r="X116" i="117" s="1"/>
  <c r="C118" i="120"/>
  <c r="X118" i="120" s="1"/>
  <c r="E117" i="96"/>
  <c r="C121" i="119"/>
  <c r="Y121" i="119" s="1"/>
  <c r="C121" i="117"/>
  <c r="X121" i="117" s="1"/>
  <c r="C125" i="119"/>
  <c r="Y125" i="119" s="1"/>
  <c r="C125" i="117"/>
  <c r="X125" i="117" s="1"/>
  <c r="C128" i="119"/>
  <c r="Y128" i="119" s="1"/>
  <c r="C130" i="119"/>
  <c r="Y130" i="119" s="1"/>
  <c r="C130" i="117"/>
  <c r="X130" i="117" s="1"/>
  <c r="C134" i="120"/>
  <c r="X134" i="120" s="1"/>
  <c r="C136" i="120"/>
  <c r="X136" i="120" s="1"/>
  <c r="C136" i="117"/>
  <c r="X136" i="117" s="1"/>
  <c r="C138" i="120"/>
  <c r="X138" i="120" s="1"/>
  <c r="C138" i="117"/>
  <c r="X138" i="117" s="1"/>
  <c r="C140" i="120"/>
  <c r="X140" i="120" s="1"/>
  <c r="C140" i="117"/>
  <c r="X140" i="117" s="1"/>
  <c r="C143" i="120"/>
  <c r="X143" i="120" s="1"/>
  <c r="C143" i="117"/>
  <c r="X143" i="117" s="1"/>
  <c r="C144" i="125"/>
  <c r="X144" i="125" s="1"/>
  <c r="J267" i="96"/>
  <c r="C267" i="125" s="1"/>
  <c r="X267" i="125" s="1"/>
  <c r="C146" i="120"/>
  <c r="X146" i="120" s="1"/>
  <c r="E145" i="96"/>
  <c r="E268" i="96" s="1"/>
  <c r="C268" i="120" s="1"/>
  <c r="X268" i="120" s="1"/>
  <c r="C150" i="117"/>
  <c r="X150" i="117" s="1"/>
  <c r="C150" i="119"/>
  <c r="Y150" i="119" s="1"/>
  <c r="C155" i="118"/>
  <c r="X155" i="118" s="1"/>
  <c r="C271" i="96"/>
  <c r="O271" i="96" s="1"/>
  <c r="C271" i="117" s="1"/>
  <c r="X271" i="117" s="1"/>
  <c r="C155" i="117"/>
  <c r="X155" i="117" s="1"/>
  <c r="D99" i="119"/>
  <c r="D97" i="119" s="1"/>
  <c r="D99" i="117"/>
  <c r="D104" i="117"/>
  <c r="D104" i="119"/>
  <c r="D108" i="119"/>
  <c r="D108" i="117"/>
  <c r="E112" i="97"/>
  <c r="D113" i="120"/>
  <c r="D116" i="119"/>
  <c r="D116" i="117"/>
  <c r="D118" i="120"/>
  <c r="D121" i="119"/>
  <c r="D121" i="117"/>
  <c r="D125" i="119"/>
  <c r="D125" i="117"/>
  <c r="D128" i="119"/>
  <c r="D130" i="119"/>
  <c r="D130" i="117"/>
  <c r="D134" i="120"/>
  <c r="D136" i="120"/>
  <c r="D136" i="117"/>
  <c r="D138" i="117"/>
  <c r="D138" i="120"/>
  <c r="D140" i="120"/>
  <c r="D140" i="117"/>
  <c r="D143" i="120"/>
  <c r="D143" i="117"/>
  <c r="J267" i="97"/>
  <c r="D267" i="125" s="1"/>
  <c r="D144" i="125"/>
  <c r="D146" i="120"/>
  <c r="E145" i="97"/>
  <c r="E268" i="97" s="1"/>
  <c r="D268" i="120" s="1"/>
  <c r="D150" i="119"/>
  <c r="D150" i="117"/>
  <c r="D155" i="118"/>
  <c r="D155" i="117"/>
  <c r="C271" i="97"/>
  <c r="O271" i="97" s="1"/>
  <c r="D271" i="117" s="1"/>
  <c r="E99" i="119"/>
  <c r="E99" i="117"/>
  <c r="E104" i="119"/>
  <c r="E104" i="117"/>
  <c r="E108" i="119"/>
  <c r="E108" i="117"/>
  <c r="E113" i="120"/>
  <c r="E112" i="98"/>
  <c r="E116" i="119"/>
  <c r="E116" i="117"/>
  <c r="E118" i="120"/>
  <c r="E121" i="119"/>
  <c r="E121" i="117"/>
  <c r="E125" i="119"/>
  <c r="E125" i="117"/>
  <c r="E128" i="119"/>
  <c r="D127" i="98"/>
  <c r="D265" i="98" s="1"/>
  <c r="E130" i="119"/>
  <c r="E130" i="117"/>
  <c r="E134" i="120"/>
  <c r="E136" i="120"/>
  <c r="E136" i="117"/>
  <c r="E144" i="125"/>
  <c r="J267" i="98"/>
  <c r="E146" i="120"/>
  <c r="E145" i="98"/>
  <c r="E268" i="98" s="1"/>
  <c r="E268" i="120" s="1"/>
  <c r="E150" i="119"/>
  <c r="E150" i="117"/>
  <c r="E155" i="118"/>
  <c r="C271" i="98"/>
  <c r="O271" i="98" s="1"/>
  <c r="E271" i="117" s="1"/>
  <c r="E155" i="117"/>
  <c r="F99" i="119"/>
  <c r="F99" i="117"/>
  <c r="F104" i="119"/>
  <c r="F104" i="117"/>
  <c r="F108" i="119"/>
  <c r="F108" i="117"/>
  <c r="F113" i="120"/>
  <c r="E112" i="99"/>
  <c r="F116" i="119"/>
  <c r="F116" i="117"/>
  <c r="F118" i="120"/>
  <c r="E117" i="99"/>
  <c r="F121" i="119"/>
  <c r="F121" i="117"/>
  <c r="F125" i="119"/>
  <c r="F125" i="117"/>
  <c r="F128" i="119"/>
  <c r="F134" i="120"/>
  <c r="F134" i="117"/>
  <c r="F136" i="120"/>
  <c r="F136" i="117"/>
  <c r="F138" i="120"/>
  <c r="F138" i="117"/>
  <c r="F140" i="120"/>
  <c r="F140" i="117"/>
  <c r="F143" i="120"/>
  <c r="F143" i="117"/>
  <c r="F144" i="125"/>
  <c r="J267" i="99"/>
  <c r="F267" i="125" s="1"/>
  <c r="F146" i="120"/>
  <c r="E145" i="99"/>
  <c r="E268" i="99" s="1"/>
  <c r="F268" i="120" s="1"/>
  <c r="F150" i="119"/>
  <c r="F150" i="117"/>
  <c r="F155" i="118"/>
  <c r="F155" i="117"/>
  <c r="C271" i="99"/>
  <c r="O271" i="99" s="1"/>
  <c r="F271" i="117" s="1"/>
  <c r="G99" i="119"/>
  <c r="G99" i="117"/>
  <c r="G104" i="119"/>
  <c r="G104" i="117"/>
  <c r="G108" i="119"/>
  <c r="G108" i="117"/>
  <c r="G113" i="120"/>
  <c r="E112" i="100"/>
  <c r="G116" i="119"/>
  <c r="G116" i="117"/>
  <c r="G118" i="120"/>
  <c r="E117" i="100"/>
  <c r="G121" i="119"/>
  <c r="G121" i="117"/>
  <c r="G125" i="119"/>
  <c r="G125" i="117"/>
  <c r="G128" i="119"/>
  <c r="G130" i="119"/>
  <c r="G130" i="117"/>
  <c r="G134" i="120"/>
  <c r="G136" i="120"/>
  <c r="G136" i="117"/>
  <c r="G138" i="120"/>
  <c r="G138" i="117"/>
  <c r="G140" i="120"/>
  <c r="G140" i="117"/>
  <c r="G143" i="120"/>
  <c r="G143" i="117"/>
  <c r="G144" i="125"/>
  <c r="J267" i="100"/>
  <c r="G267" i="125" s="1"/>
  <c r="G146" i="120"/>
  <c r="E145" i="100"/>
  <c r="E268" i="100" s="1"/>
  <c r="G268" i="120" s="1"/>
  <c r="G150" i="119"/>
  <c r="G150" i="117"/>
  <c r="G155" i="118"/>
  <c r="G155" i="117"/>
  <c r="C271" i="100"/>
  <c r="O271" i="100" s="1"/>
  <c r="G271" i="117" s="1"/>
  <c r="H99" i="119"/>
  <c r="H99" i="117"/>
  <c r="H104" i="119"/>
  <c r="H104" i="117"/>
  <c r="H108" i="119"/>
  <c r="H108" i="117"/>
  <c r="H113" i="120"/>
  <c r="H116" i="119"/>
  <c r="H116" i="117"/>
  <c r="H118" i="120"/>
  <c r="H121" i="119"/>
  <c r="H121" i="117"/>
  <c r="H125" i="119"/>
  <c r="H125" i="117"/>
  <c r="H128" i="119"/>
  <c r="H130" i="119"/>
  <c r="H130" i="117"/>
  <c r="H134" i="120"/>
  <c r="H136" i="120"/>
  <c r="H136" i="117"/>
  <c r="H138" i="120"/>
  <c r="H138" i="117"/>
  <c r="H140" i="120"/>
  <c r="H140" i="117"/>
  <c r="H143" i="120"/>
  <c r="H143" i="117"/>
  <c r="H144" i="125"/>
  <c r="J267" i="101"/>
  <c r="H267" i="125" s="1"/>
  <c r="H146" i="120"/>
  <c r="E145" i="101"/>
  <c r="E268" i="101" s="1"/>
  <c r="H268" i="120" s="1"/>
  <c r="H150" i="119"/>
  <c r="H150" i="117"/>
  <c r="H155" i="118"/>
  <c r="C271" i="101"/>
  <c r="O271" i="101" s="1"/>
  <c r="H155" i="117"/>
  <c r="I99" i="119"/>
  <c r="I99" i="117"/>
  <c r="I104" i="119"/>
  <c r="I104" i="117"/>
  <c r="I108" i="119"/>
  <c r="I108" i="117"/>
  <c r="I113" i="120"/>
  <c r="E112" i="102"/>
  <c r="I116" i="119"/>
  <c r="I116" i="117"/>
  <c r="I118" i="120"/>
  <c r="E117" i="102"/>
  <c r="I121" i="119"/>
  <c r="I121" i="117"/>
  <c r="I125" i="119"/>
  <c r="I125" i="117"/>
  <c r="I128" i="119"/>
  <c r="I130" i="119"/>
  <c r="I130" i="117"/>
  <c r="I134" i="120"/>
  <c r="E133" i="102"/>
  <c r="I138" i="120"/>
  <c r="I138" i="117"/>
  <c r="I140" i="120"/>
  <c r="I140" i="117"/>
  <c r="I143" i="120"/>
  <c r="I143" i="117"/>
  <c r="I144" i="125"/>
  <c r="J267" i="102"/>
  <c r="I267" i="125" s="1"/>
  <c r="I146" i="120"/>
  <c r="E145" i="102"/>
  <c r="E268" i="102" s="1"/>
  <c r="I268" i="120" s="1"/>
  <c r="I150" i="119"/>
  <c r="I150" i="117"/>
  <c r="I155" i="118"/>
  <c r="C271" i="102"/>
  <c r="O271" i="102" s="1"/>
  <c r="I271" i="117" s="1"/>
  <c r="I155" i="117"/>
  <c r="J99" i="119"/>
  <c r="J99" i="117"/>
  <c r="J104" i="119"/>
  <c r="J104" i="117"/>
  <c r="J108" i="119"/>
  <c r="J108" i="117"/>
  <c r="J113" i="120"/>
  <c r="E112" i="103"/>
  <c r="J116" i="119"/>
  <c r="J116" i="117"/>
  <c r="J118" i="120"/>
  <c r="E117" i="103"/>
  <c r="J121" i="119"/>
  <c r="J121" i="117"/>
  <c r="J125" i="119"/>
  <c r="J125" i="117"/>
  <c r="J128" i="119"/>
  <c r="D127" i="103"/>
  <c r="D265" i="103" s="1"/>
  <c r="J130" i="119"/>
  <c r="J130" i="117"/>
  <c r="J134" i="120"/>
  <c r="J136" i="120"/>
  <c r="J136" i="117"/>
  <c r="J138" i="120"/>
  <c r="J138" i="117"/>
  <c r="J140" i="120"/>
  <c r="J140" i="117"/>
  <c r="J143" i="120"/>
  <c r="J143" i="117"/>
  <c r="J144" i="125"/>
  <c r="J267" i="103"/>
  <c r="J267" i="125" s="1"/>
  <c r="J146" i="120"/>
  <c r="E145" i="103"/>
  <c r="E268" i="103" s="1"/>
  <c r="J268" i="120" s="1"/>
  <c r="J150" i="119"/>
  <c r="J150" i="117"/>
  <c r="J155" i="118"/>
  <c r="C271" i="103"/>
  <c r="O271" i="103" s="1"/>
  <c r="J155" i="117"/>
  <c r="K99" i="119"/>
  <c r="K99" i="117"/>
  <c r="K104" i="119"/>
  <c r="K104" i="117"/>
  <c r="K108" i="119"/>
  <c r="K108" i="117"/>
  <c r="K113" i="120"/>
  <c r="E112" i="104"/>
  <c r="K116" i="119"/>
  <c r="K116" i="117"/>
  <c r="K118" i="120"/>
  <c r="E117" i="104"/>
  <c r="K121" i="119"/>
  <c r="K121" i="117"/>
  <c r="K125" i="119"/>
  <c r="K125" i="117"/>
  <c r="K128" i="119"/>
  <c r="D127" i="104"/>
  <c r="D265" i="104" s="1"/>
  <c r="O265" i="104" s="1"/>
  <c r="K265" i="117" s="1"/>
  <c r="K130" i="119"/>
  <c r="K130" i="117"/>
  <c r="K134" i="120"/>
  <c r="K136" i="120"/>
  <c r="K136" i="117"/>
  <c r="K138" i="120"/>
  <c r="K138" i="117"/>
  <c r="K140" i="120"/>
  <c r="K140" i="117"/>
  <c r="K143" i="120"/>
  <c r="K143" i="117"/>
  <c r="K144" i="125"/>
  <c r="J267" i="104"/>
  <c r="K267" i="125" s="1"/>
  <c r="K146" i="120"/>
  <c r="E145" i="104"/>
  <c r="E268" i="104" s="1"/>
  <c r="K268" i="120" s="1"/>
  <c r="K150" i="119"/>
  <c r="K150" i="117"/>
  <c r="K155" i="118"/>
  <c r="K155" i="117"/>
  <c r="C271" i="104"/>
  <c r="O271" i="104" s="1"/>
  <c r="K271" i="117" s="1"/>
  <c r="L99" i="119"/>
  <c r="L99" i="117"/>
  <c r="L104" i="119"/>
  <c r="L104" i="117"/>
  <c r="L108" i="117"/>
  <c r="L108" i="119"/>
  <c r="L113" i="120"/>
  <c r="L112" i="120" s="1"/>
  <c r="E112" i="105"/>
  <c r="L116" i="119"/>
  <c r="L116" i="117"/>
  <c r="E117" i="105"/>
  <c r="L118" i="120"/>
  <c r="L121" i="119"/>
  <c r="L121" i="117"/>
  <c r="L125" i="119"/>
  <c r="L125" i="117"/>
  <c r="L128" i="119"/>
  <c r="L130" i="119"/>
  <c r="L130" i="117"/>
  <c r="L134" i="120"/>
  <c r="L136" i="117"/>
  <c r="L136" i="120"/>
  <c r="L138" i="120"/>
  <c r="L138" i="117"/>
  <c r="L140" i="117"/>
  <c r="L140" i="120"/>
  <c r="L143" i="120"/>
  <c r="L143" i="117"/>
  <c r="L144" i="125"/>
  <c r="J267" i="105"/>
  <c r="L267" i="125" s="1"/>
  <c r="L146" i="120"/>
  <c r="E145" i="105"/>
  <c r="E268" i="105" s="1"/>
  <c r="L268" i="120" s="1"/>
  <c r="L150" i="119"/>
  <c r="L150" i="117"/>
  <c r="L155" i="118"/>
  <c r="L155" i="117"/>
  <c r="C271" i="105"/>
  <c r="O271" i="105" s="1"/>
  <c r="L271" i="117" s="1"/>
  <c r="M99" i="119"/>
  <c r="M99" i="117"/>
  <c r="M104" i="119"/>
  <c r="M104" i="117"/>
  <c r="M108" i="119"/>
  <c r="M108" i="117"/>
  <c r="M113" i="120"/>
  <c r="E112" i="106"/>
  <c r="M116" i="119"/>
  <c r="M116" i="117"/>
  <c r="M118" i="120"/>
  <c r="E117" i="106"/>
  <c r="M121" i="119"/>
  <c r="M121" i="117"/>
  <c r="M125" i="119"/>
  <c r="M125" i="117"/>
  <c r="M128" i="119"/>
  <c r="M134" i="120"/>
  <c r="M138" i="120"/>
  <c r="M138" i="117"/>
  <c r="M140" i="120"/>
  <c r="M140" i="117"/>
  <c r="M143" i="120"/>
  <c r="M143" i="117"/>
  <c r="M144" i="125"/>
  <c r="J267" i="106"/>
  <c r="M267" i="125" s="1"/>
  <c r="M146" i="120"/>
  <c r="E145" i="106"/>
  <c r="E268" i="106" s="1"/>
  <c r="M268" i="120" s="1"/>
  <c r="M150" i="119"/>
  <c r="M150" i="117"/>
  <c r="M155" i="118"/>
  <c r="C271" i="106"/>
  <c r="O271" i="106" s="1"/>
  <c r="M271" i="117" s="1"/>
  <c r="M155" i="117"/>
  <c r="N99" i="119"/>
  <c r="N99" i="117"/>
  <c r="N104" i="119"/>
  <c r="N104" i="117"/>
  <c r="N108" i="119"/>
  <c r="N108" i="117"/>
  <c r="N113" i="120"/>
  <c r="E112" i="107"/>
  <c r="N116" i="119"/>
  <c r="N116" i="117"/>
  <c r="N118" i="120"/>
  <c r="E117" i="107"/>
  <c r="N121" i="119"/>
  <c r="N121" i="117"/>
  <c r="N125" i="119"/>
  <c r="N125" i="117"/>
  <c r="N128" i="119"/>
  <c r="N130" i="119"/>
  <c r="N130" i="117"/>
  <c r="N134" i="120"/>
  <c r="N136" i="120"/>
  <c r="N136" i="117"/>
  <c r="N138" i="120"/>
  <c r="N138" i="117"/>
  <c r="N140" i="120"/>
  <c r="N140" i="117"/>
  <c r="N143" i="120"/>
  <c r="N143" i="117"/>
  <c r="N144" i="125"/>
  <c r="J267" i="107"/>
  <c r="N267" i="125"/>
  <c r="N146" i="120"/>
  <c r="E268" i="107"/>
  <c r="N268" i="120" s="1"/>
  <c r="N150" i="119"/>
  <c r="N150" i="117"/>
  <c r="N155" i="118"/>
  <c r="C271" i="107"/>
  <c r="O271" i="107" s="1"/>
  <c r="N271" i="117" s="1"/>
  <c r="N155" i="117"/>
  <c r="N156" i="125"/>
  <c r="J272" i="107"/>
  <c r="N272" i="125" s="1"/>
  <c r="O99" i="119"/>
  <c r="O99" i="117"/>
  <c r="O104" i="119"/>
  <c r="O104" i="117"/>
  <c r="O108" i="119"/>
  <c r="O108" i="117"/>
  <c r="O113" i="120"/>
  <c r="E112" i="108"/>
  <c r="O116" i="119"/>
  <c r="O116" i="117"/>
  <c r="O118" i="120"/>
  <c r="E117" i="108"/>
  <c r="O121" i="119"/>
  <c r="O121" i="117"/>
  <c r="O125" i="119"/>
  <c r="O125" i="117"/>
  <c r="O128" i="119"/>
  <c r="D127" i="108"/>
  <c r="D265" i="108" s="1"/>
  <c r="O130" i="119"/>
  <c r="O130" i="117"/>
  <c r="O134" i="120"/>
  <c r="E133" i="108"/>
  <c r="O136" i="120"/>
  <c r="O136" i="117"/>
  <c r="O138" i="120"/>
  <c r="O138" i="117"/>
  <c r="O140" i="120"/>
  <c r="O140" i="117"/>
  <c r="O143" i="120"/>
  <c r="O143" i="117"/>
  <c r="O144" i="125"/>
  <c r="J267" i="108"/>
  <c r="O146" i="120"/>
  <c r="E145" i="108"/>
  <c r="E268" i="108" s="1"/>
  <c r="O268" i="120" s="1"/>
  <c r="O150" i="117"/>
  <c r="O150" i="119"/>
  <c r="C271" i="108"/>
  <c r="O271" i="108" s="1"/>
  <c r="O271" i="117" s="1"/>
  <c r="O155" i="118"/>
  <c r="O155" i="117"/>
  <c r="J272" i="108"/>
  <c r="O272" i="125" s="1"/>
  <c r="O156" i="125"/>
  <c r="P99" i="117"/>
  <c r="P99" i="119"/>
  <c r="P104" i="119"/>
  <c r="P104" i="117"/>
  <c r="P108" i="119"/>
  <c r="P108" i="117"/>
  <c r="E112" i="109"/>
  <c r="P113" i="120"/>
  <c r="P116" i="119"/>
  <c r="P116" i="117"/>
  <c r="P118" i="120"/>
  <c r="P121" i="119"/>
  <c r="P121" i="117"/>
  <c r="P125" i="119"/>
  <c r="P125" i="117"/>
  <c r="P128" i="119"/>
  <c r="D127" i="109"/>
  <c r="D265" i="109" s="1"/>
  <c r="P130" i="119"/>
  <c r="P130" i="117"/>
  <c r="P134" i="120"/>
  <c r="P136" i="120"/>
  <c r="P136" i="117"/>
  <c r="P138" i="117"/>
  <c r="P138" i="120"/>
  <c r="P140" i="120"/>
  <c r="P140" i="117"/>
  <c r="P143" i="120"/>
  <c r="P143" i="117"/>
  <c r="P144" i="125"/>
  <c r="J267" i="109"/>
  <c r="P267" i="125" s="1"/>
  <c r="P146" i="120"/>
  <c r="E145" i="109"/>
  <c r="E268" i="109" s="1"/>
  <c r="P268" i="120" s="1"/>
  <c r="P150" i="119"/>
  <c r="P150" i="117"/>
  <c r="P155" i="118"/>
  <c r="C271" i="109"/>
  <c r="O271" i="109" s="1"/>
  <c r="P271" i="117" s="1"/>
  <c r="P155" i="117"/>
  <c r="Q99" i="119"/>
  <c r="Q99" i="117"/>
  <c r="Q104" i="119"/>
  <c r="Q104" i="117"/>
  <c r="Q108" i="119"/>
  <c r="Q108" i="117"/>
  <c r="Q113" i="120"/>
  <c r="E112" i="110"/>
  <c r="Q116" i="119"/>
  <c r="Q116" i="117"/>
  <c r="Q118" i="120"/>
  <c r="E117" i="110"/>
  <c r="Q121" i="119"/>
  <c r="Q121" i="117"/>
  <c r="Q125" i="119"/>
  <c r="Q125" i="117"/>
  <c r="Q128" i="119"/>
  <c r="Q136" i="120"/>
  <c r="Q136" i="117"/>
  <c r="Q140" i="120"/>
  <c r="Q140" i="117"/>
  <c r="Q143" i="120"/>
  <c r="Q143" i="117"/>
  <c r="Q144" i="125"/>
  <c r="J267" i="110"/>
  <c r="Q146" i="120"/>
  <c r="E145" i="110"/>
  <c r="E268" i="110" s="1"/>
  <c r="Q268" i="120" s="1"/>
  <c r="Q150" i="119"/>
  <c r="Q150" i="117"/>
  <c r="Q155" i="118"/>
  <c r="Q155" i="117"/>
  <c r="C271" i="110"/>
  <c r="O271" i="110" s="1"/>
  <c r="Q271" i="117" s="1"/>
  <c r="R99" i="119"/>
  <c r="R99" i="117"/>
  <c r="R104" i="119"/>
  <c r="R104" i="117"/>
  <c r="R108" i="119"/>
  <c r="R108" i="117"/>
  <c r="R113" i="120"/>
  <c r="E112" i="111"/>
  <c r="R116" i="119"/>
  <c r="R116" i="117"/>
  <c r="R118" i="120"/>
  <c r="E117" i="111"/>
  <c r="R121" i="119"/>
  <c r="R121" i="117"/>
  <c r="R125" i="119"/>
  <c r="R125" i="117"/>
  <c r="R128" i="119"/>
  <c r="R130" i="119"/>
  <c r="R130" i="117"/>
  <c r="R134" i="120"/>
  <c r="R136" i="120"/>
  <c r="R136" i="117"/>
  <c r="R138" i="120"/>
  <c r="R138" i="117"/>
  <c r="R140" i="120"/>
  <c r="R140" i="117"/>
  <c r="R143" i="120"/>
  <c r="R143" i="117"/>
  <c r="R144" i="125"/>
  <c r="J267" i="111"/>
  <c r="R267" i="125" s="1"/>
  <c r="R146" i="120"/>
  <c r="E145" i="111"/>
  <c r="E268" i="111" s="1"/>
  <c r="R268" i="120" s="1"/>
  <c r="R150" i="119"/>
  <c r="R150" i="117"/>
  <c r="R155" i="118"/>
  <c r="R155" i="117"/>
  <c r="C271" i="111"/>
  <c r="O271" i="111" s="1"/>
  <c r="R156" i="125"/>
  <c r="J272" i="111"/>
  <c r="R272" i="125" s="1"/>
  <c r="S99" i="119"/>
  <c r="S99" i="117"/>
  <c r="S104" i="119"/>
  <c r="S104" i="117"/>
  <c r="S108" i="119"/>
  <c r="S108" i="117"/>
  <c r="S113" i="120"/>
  <c r="S116" i="119"/>
  <c r="S116" i="117"/>
  <c r="S118" i="120"/>
  <c r="E117" i="112"/>
  <c r="S121" i="119"/>
  <c r="S121" i="117"/>
  <c r="S125" i="119"/>
  <c r="S125" i="117"/>
  <c r="S128" i="119"/>
  <c r="S130" i="119"/>
  <c r="S130" i="117"/>
  <c r="S134" i="120"/>
  <c r="S136" i="120"/>
  <c r="S136" i="117"/>
  <c r="S138" i="120"/>
  <c r="S138" i="117"/>
  <c r="S140" i="120"/>
  <c r="S140" i="117"/>
  <c r="S143" i="120"/>
  <c r="S143" i="117"/>
  <c r="S144" i="125"/>
  <c r="J267" i="112"/>
  <c r="S267" i="125" s="1"/>
  <c r="S146" i="120"/>
  <c r="E145" i="112"/>
  <c r="E268" i="112" s="1"/>
  <c r="S268" i="120" s="1"/>
  <c r="S150" i="117"/>
  <c r="S150" i="119"/>
  <c r="S155" i="118"/>
  <c r="S155" i="117"/>
  <c r="C271" i="112"/>
  <c r="O271" i="112" s="1"/>
  <c r="T99" i="119"/>
  <c r="T99" i="117"/>
  <c r="T104" i="119"/>
  <c r="T104" i="117"/>
  <c r="T108" i="119"/>
  <c r="T108" i="117"/>
  <c r="E112" i="113"/>
  <c r="T113" i="120"/>
  <c r="T116" i="119"/>
  <c r="T116" i="117"/>
  <c r="T118" i="120"/>
  <c r="E117" i="113"/>
  <c r="T121" i="117"/>
  <c r="T121" i="119"/>
  <c r="T125" i="119"/>
  <c r="T125" i="117"/>
  <c r="T128" i="119"/>
  <c r="T130" i="117"/>
  <c r="T130" i="119"/>
  <c r="T134" i="120"/>
  <c r="T136" i="120"/>
  <c r="T136" i="117"/>
  <c r="T138" i="120"/>
  <c r="T138" i="117"/>
  <c r="T140" i="117"/>
  <c r="T140" i="120"/>
  <c r="T143" i="120"/>
  <c r="T143" i="117"/>
  <c r="J267" i="113"/>
  <c r="T267" i="125" s="1"/>
  <c r="T144" i="125"/>
  <c r="T146" i="120"/>
  <c r="E145" i="113"/>
  <c r="E268" i="113" s="1"/>
  <c r="T268" i="120" s="1"/>
  <c r="T150" i="119"/>
  <c r="T150" i="117"/>
  <c r="T155" i="118"/>
  <c r="C271" i="113"/>
  <c r="O271" i="113" s="1"/>
  <c r="T271" i="117" s="1"/>
  <c r="T155" i="117"/>
  <c r="T156" i="125"/>
  <c r="J272" i="113"/>
  <c r="T272" i="125" s="1"/>
  <c r="U99" i="119"/>
  <c r="U99" i="117"/>
  <c r="U104" i="119"/>
  <c r="U104" i="117"/>
  <c r="U108" i="119"/>
  <c r="U108" i="117"/>
  <c r="U113" i="120"/>
  <c r="U116" i="119"/>
  <c r="U116" i="117"/>
  <c r="U118" i="120"/>
  <c r="U121" i="119"/>
  <c r="U121" i="117"/>
  <c r="U125" i="119"/>
  <c r="U125" i="117"/>
  <c r="U128" i="119"/>
  <c r="D127" i="114"/>
  <c r="D265" i="114" s="1"/>
  <c r="U130" i="119"/>
  <c r="U130" i="117"/>
  <c r="U134" i="120"/>
  <c r="E133" i="114"/>
  <c r="U136" i="120"/>
  <c r="U136" i="117"/>
  <c r="U138" i="120"/>
  <c r="U138" i="117"/>
  <c r="U140" i="120"/>
  <c r="U140" i="117"/>
  <c r="U143" i="120"/>
  <c r="U143" i="117"/>
  <c r="U144" i="125"/>
  <c r="J267" i="114"/>
  <c r="U146" i="120"/>
  <c r="E145" i="114"/>
  <c r="E268" i="114" s="1"/>
  <c r="U150" i="119"/>
  <c r="U150" i="117"/>
  <c r="U155" i="118"/>
  <c r="C271" i="114"/>
  <c r="O271" i="114" s="1"/>
  <c r="U271" i="117" s="1"/>
  <c r="U155" i="117"/>
  <c r="C105" i="117"/>
  <c r="X105" i="117" s="1"/>
  <c r="C105" i="119"/>
  <c r="Y105" i="119" s="1"/>
  <c r="C109" i="117"/>
  <c r="X109" i="117" s="1"/>
  <c r="C109" i="119"/>
  <c r="Y109" i="119" s="1"/>
  <c r="C113" i="127"/>
  <c r="L112" i="96"/>
  <c r="C115" i="119"/>
  <c r="Y115" i="119" s="1"/>
  <c r="C115" i="117"/>
  <c r="X115" i="117" s="1"/>
  <c r="C118" i="127"/>
  <c r="L117" i="96"/>
  <c r="C120" i="119"/>
  <c r="Y120" i="119" s="1"/>
  <c r="C120" i="117"/>
  <c r="X120" i="117" s="1"/>
  <c r="C124" i="119"/>
  <c r="Y124" i="119" s="1"/>
  <c r="C124" i="117"/>
  <c r="X124" i="117" s="1"/>
  <c r="C128" i="127"/>
  <c r="L127" i="96"/>
  <c r="L265" i="96" s="1"/>
  <c r="C265" i="127" s="1"/>
  <c r="X265" i="127" s="1"/>
  <c r="C134" i="127"/>
  <c r="X134" i="127" s="1"/>
  <c r="L133" i="96"/>
  <c r="C144" i="126"/>
  <c r="X144" i="126" s="1"/>
  <c r="K267" i="96"/>
  <c r="C146" i="125"/>
  <c r="J145" i="96"/>
  <c r="J268" i="96" s="1"/>
  <c r="C268" i="125" s="1"/>
  <c r="C152" i="118"/>
  <c r="X152" i="118" s="1"/>
  <c r="C151" i="96"/>
  <c r="C269" i="96" s="1"/>
  <c r="O269" i="96" s="1"/>
  <c r="C156" i="118"/>
  <c r="X156" i="118" s="1"/>
  <c r="C272" i="96"/>
  <c r="C272" i="118" s="1"/>
  <c r="X272" i="118" s="1"/>
  <c r="C156" i="117"/>
  <c r="X156" i="117" s="1"/>
  <c r="C156" i="126"/>
  <c r="X156" i="126" s="1"/>
  <c r="K272" i="96"/>
  <c r="C272" i="126" s="1"/>
  <c r="X272" i="126" s="1"/>
  <c r="D105" i="117"/>
  <c r="D105" i="119"/>
  <c r="D109" i="119"/>
  <c r="D109" i="117"/>
  <c r="D113" i="127"/>
  <c r="D112" i="127" s="1"/>
  <c r="L112" i="97"/>
  <c r="D115" i="119"/>
  <c r="D115" i="117"/>
  <c r="D118" i="127"/>
  <c r="D117" i="127" s="1"/>
  <c r="L117" i="97"/>
  <c r="D120" i="119"/>
  <c r="D120" i="117"/>
  <c r="D124" i="119"/>
  <c r="D124" i="117"/>
  <c r="D128" i="127"/>
  <c r="L127" i="97"/>
  <c r="L265" i="97" s="1"/>
  <c r="D265" i="127" s="1"/>
  <c r="D134" i="127"/>
  <c r="L133" i="97"/>
  <c r="D146" i="125"/>
  <c r="J145" i="97"/>
  <c r="J268" i="97" s="1"/>
  <c r="C151" i="97"/>
  <c r="C95" i="97" s="1"/>
  <c r="D152" i="118"/>
  <c r="D156" i="118"/>
  <c r="C272" i="97"/>
  <c r="D272" i="118" s="1"/>
  <c r="D156" i="117"/>
  <c r="K272" i="97"/>
  <c r="D272" i="126" s="1"/>
  <c r="D156" i="126"/>
  <c r="E105" i="119"/>
  <c r="E105" i="117"/>
  <c r="E109" i="117"/>
  <c r="E109" i="119"/>
  <c r="E113" i="127"/>
  <c r="L112" i="98"/>
  <c r="E115" i="117"/>
  <c r="E115" i="119"/>
  <c r="E118" i="127"/>
  <c r="L117" i="98"/>
  <c r="E120" i="119"/>
  <c r="E120" i="117"/>
  <c r="E124" i="119"/>
  <c r="E124" i="117"/>
  <c r="E128" i="127"/>
  <c r="L127" i="98"/>
  <c r="L265" i="98" s="1"/>
  <c r="E265" i="127" s="1"/>
  <c r="E134" i="127"/>
  <c r="L133" i="98"/>
  <c r="E144" i="126"/>
  <c r="K267" i="98"/>
  <c r="E146" i="125"/>
  <c r="J145" i="98"/>
  <c r="J95" i="98" s="1"/>
  <c r="E152" i="118"/>
  <c r="C151" i="98"/>
  <c r="E156" i="118"/>
  <c r="E156" i="117"/>
  <c r="C272" i="98"/>
  <c r="E156" i="126"/>
  <c r="K272" i="98"/>
  <c r="E272" i="126" s="1"/>
  <c r="F105" i="117"/>
  <c r="F105" i="119"/>
  <c r="F109" i="117"/>
  <c r="F109" i="119"/>
  <c r="F113" i="127"/>
  <c r="F112" i="127" s="1"/>
  <c r="L112" i="99"/>
  <c r="F115" i="119"/>
  <c r="F115" i="117"/>
  <c r="F118" i="127"/>
  <c r="L117" i="99"/>
  <c r="F120" i="119"/>
  <c r="F120" i="117"/>
  <c r="F124" i="119"/>
  <c r="F124" i="117"/>
  <c r="F128" i="127"/>
  <c r="F127" i="127" s="1"/>
  <c r="L127" i="99"/>
  <c r="L265" i="99" s="1"/>
  <c r="F265" i="127" s="1"/>
  <c r="F134" i="127"/>
  <c r="L133" i="99"/>
  <c r="F146" i="125"/>
  <c r="J145" i="99"/>
  <c r="F152" i="118"/>
  <c r="F152" i="117"/>
  <c r="C151" i="99"/>
  <c r="C269" i="99" s="1"/>
  <c r="O269" i="99" s="1"/>
  <c r="F269" i="117" s="1"/>
  <c r="F156" i="118"/>
  <c r="C272" i="99"/>
  <c r="F272" i="118" s="1"/>
  <c r="F156" i="126"/>
  <c r="K272" i="99"/>
  <c r="F272" i="126" s="1"/>
  <c r="G105" i="119"/>
  <c r="G105" i="117"/>
  <c r="G109" i="117"/>
  <c r="G109" i="119"/>
  <c r="G113" i="127"/>
  <c r="L112" i="100"/>
  <c r="G115" i="119"/>
  <c r="G115" i="117"/>
  <c r="G118" i="127"/>
  <c r="L117" i="100"/>
  <c r="G120" i="119"/>
  <c r="G120" i="117"/>
  <c r="G124" i="119"/>
  <c r="G124" i="117"/>
  <c r="G128" i="127"/>
  <c r="L127" i="100"/>
  <c r="L265" i="100" s="1"/>
  <c r="G265" i="127" s="1"/>
  <c r="G134" i="127"/>
  <c r="G146" i="125"/>
  <c r="J145" i="100"/>
  <c r="J268" i="100" s="1"/>
  <c r="G152" i="118"/>
  <c r="G156" i="118"/>
  <c r="C272" i="100"/>
  <c r="G272" i="118" s="1"/>
  <c r="G156" i="117"/>
  <c r="H109" i="119"/>
  <c r="H109" i="117"/>
  <c r="H113" i="127"/>
  <c r="H112" i="127" s="1"/>
  <c r="L112" i="101"/>
  <c r="H115" i="119"/>
  <c r="H115" i="117"/>
  <c r="H118" i="127"/>
  <c r="L117" i="101"/>
  <c r="H120" i="119"/>
  <c r="H120" i="117"/>
  <c r="H124" i="119"/>
  <c r="H124" i="117"/>
  <c r="H128" i="127"/>
  <c r="L127" i="101"/>
  <c r="L265" i="101" s="1"/>
  <c r="H265" i="127" s="1"/>
  <c r="H134" i="127"/>
  <c r="H146" i="125"/>
  <c r="J145" i="101"/>
  <c r="J268" i="101" s="1"/>
  <c r="H152" i="118"/>
  <c r="C151" i="101"/>
  <c r="C95" i="101" s="1"/>
  <c r="H156" i="118"/>
  <c r="H156" i="117"/>
  <c r="C272" i="101"/>
  <c r="H272" i="118" s="1"/>
  <c r="H156" i="126"/>
  <c r="K272" i="101"/>
  <c r="H272" i="126" s="1"/>
  <c r="I100" i="117"/>
  <c r="I100" i="119"/>
  <c r="I105" i="119"/>
  <c r="I105" i="117"/>
  <c r="I109" i="119"/>
  <c r="I109" i="117"/>
  <c r="I113" i="127"/>
  <c r="I112" i="127" s="1"/>
  <c r="L112" i="102"/>
  <c r="I115" i="119"/>
  <c r="I115" i="117"/>
  <c r="I118" i="127"/>
  <c r="L117" i="102"/>
  <c r="I120" i="119"/>
  <c r="I120" i="117"/>
  <c r="I124" i="117"/>
  <c r="I124" i="119"/>
  <c r="I128" i="127"/>
  <c r="L127" i="102"/>
  <c r="L265" i="102" s="1"/>
  <c r="I265" i="127" s="1"/>
  <c r="I134" i="127"/>
  <c r="L133" i="102"/>
  <c r="I146" i="125"/>
  <c r="J145" i="102"/>
  <c r="J268" i="102" s="1"/>
  <c r="I152" i="118"/>
  <c r="C151" i="102"/>
  <c r="I156" i="118"/>
  <c r="C272" i="102"/>
  <c r="I272" i="118" s="1"/>
  <c r="I156" i="117"/>
  <c r="I156" i="126"/>
  <c r="K272" i="102"/>
  <c r="I272" i="126" s="1"/>
  <c r="J105" i="119"/>
  <c r="J105" i="117"/>
  <c r="J109" i="119"/>
  <c r="J109" i="117"/>
  <c r="J113" i="127"/>
  <c r="J112" i="127" s="1"/>
  <c r="L112" i="103"/>
  <c r="J115" i="119"/>
  <c r="J115" i="117"/>
  <c r="J118" i="127"/>
  <c r="L117" i="103"/>
  <c r="J120" i="119"/>
  <c r="J120" i="117"/>
  <c r="J124" i="119"/>
  <c r="J124" i="117"/>
  <c r="J128" i="127"/>
  <c r="L127" i="103"/>
  <c r="L265" i="103" s="1"/>
  <c r="J265" i="127" s="1"/>
  <c r="J134" i="127"/>
  <c r="L133" i="103"/>
  <c r="J144" i="126"/>
  <c r="K267" i="103"/>
  <c r="J267" i="126" s="1"/>
  <c r="J146" i="125"/>
  <c r="J145" i="103"/>
  <c r="J268" i="103" s="1"/>
  <c r="J152" i="118"/>
  <c r="C151" i="103"/>
  <c r="C269" i="103" s="1"/>
  <c r="J156" i="118"/>
  <c r="C272" i="103"/>
  <c r="J272" i="118" s="1"/>
  <c r="J156" i="117"/>
  <c r="J156" i="126"/>
  <c r="K272" i="103"/>
  <c r="J272" i="126" s="1"/>
  <c r="K109" i="119"/>
  <c r="K109" i="117"/>
  <c r="K113" i="127"/>
  <c r="L112" i="104"/>
  <c r="K115" i="117"/>
  <c r="K115" i="119"/>
  <c r="K118" i="127"/>
  <c r="K120" i="119"/>
  <c r="K120" i="117"/>
  <c r="K124" i="117"/>
  <c r="K124" i="119"/>
  <c r="K128" i="127"/>
  <c r="L127" i="104"/>
  <c r="L265" i="104" s="1"/>
  <c r="K265" i="127" s="1"/>
  <c r="K134" i="127"/>
  <c r="K144" i="126"/>
  <c r="K267" i="104"/>
  <c r="K267" i="126" s="1"/>
  <c r="K146" i="125"/>
  <c r="J145" i="104"/>
  <c r="J268" i="104" s="1"/>
  <c r="K268" i="125" s="1"/>
  <c r="K152" i="118"/>
  <c r="C151" i="104"/>
  <c r="C269" i="104" s="1"/>
  <c r="K156" i="118"/>
  <c r="C272" i="104"/>
  <c r="K156" i="117"/>
  <c r="K156" i="126"/>
  <c r="K272" i="104"/>
  <c r="K272" i="126" s="1"/>
  <c r="L105" i="117"/>
  <c r="L105" i="119"/>
  <c r="L109" i="117"/>
  <c r="L109" i="119"/>
  <c r="L113" i="127"/>
  <c r="L112" i="127" s="1"/>
  <c r="L112" i="105"/>
  <c r="L115" i="119"/>
  <c r="L115" i="117"/>
  <c r="L118" i="127"/>
  <c r="L117" i="105"/>
  <c r="L120" i="119"/>
  <c r="L120" i="117"/>
  <c r="L124" i="119"/>
  <c r="L124" i="117"/>
  <c r="L128" i="127"/>
  <c r="L127" i="105"/>
  <c r="L265" i="105" s="1"/>
  <c r="L265" i="127" s="1"/>
  <c r="L134" i="127"/>
  <c r="L133" i="127" s="1"/>
  <c r="L133" i="105"/>
  <c r="L146" i="125"/>
  <c r="J145" i="105"/>
  <c r="J268" i="105" s="1"/>
  <c r="L268" i="125" s="1"/>
  <c r="C151" i="105"/>
  <c r="C95" i="105" s="1"/>
  <c r="L152" i="118"/>
  <c r="L156" i="118"/>
  <c r="C272" i="105"/>
  <c r="L156" i="117"/>
  <c r="K272" i="105"/>
  <c r="L272" i="126" s="1"/>
  <c r="L156" i="126"/>
  <c r="M100" i="117"/>
  <c r="M100" i="119"/>
  <c r="M109" i="117"/>
  <c r="M109" i="119"/>
  <c r="L112" i="106"/>
  <c r="M113" i="127"/>
  <c r="M112" i="127" s="1"/>
  <c r="M115" i="119"/>
  <c r="M115" i="117"/>
  <c r="M118" i="127"/>
  <c r="L117" i="106"/>
  <c r="L111" i="106" s="1"/>
  <c r="M120" i="119"/>
  <c r="M120" i="117"/>
  <c r="M124" i="119"/>
  <c r="M124" i="117"/>
  <c r="M128" i="127"/>
  <c r="L127" i="106"/>
  <c r="L265" i="106" s="1"/>
  <c r="M265" i="127" s="1"/>
  <c r="M134" i="127"/>
  <c r="M146" i="125"/>
  <c r="J145" i="106"/>
  <c r="J268" i="106" s="1"/>
  <c r="M268" i="125" s="1"/>
  <c r="M152" i="118"/>
  <c r="C151" i="106"/>
  <c r="C269" i="106" s="1"/>
  <c r="M269" i="118" s="1"/>
  <c r="M156" i="118"/>
  <c r="C272" i="106"/>
  <c r="M272" i="118" s="1"/>
  <c r="M156" i="117"/>
  <c r="M156" i="126"/>
  <c r="K272" i="106"/>
  <c r="M272" i="126" s="1"/>
  <c r="N105" i="119"/>
  <c r="N105" i="117"/>
  <c r="N109" i="119"/>
  <c r="N109" i="117"/>
  <c r="N113" i="127"/>
  <c r="N112" i="127" s="1"/>
  <c r="L112" i="107"/>
  <c r="N115" i="119"/>
  <c r="N115" i="117"/>
  <c r="N118" i="127"/>
  <c r="L117" i="107"/>
  <c r="L111" i="107" s="1"/>
  <c r="L264" i="107" s="1"/>
  <c r="N264" i="127" s="1"/>
  <c r="N120" i="119"/>
  <c r="N120" i="117"/>
  <c r="N124" i="119"/>
  <c r="N124" i="117"/>
  <c r="N128" i="127"/>
  <c r="L127" i="107"/>
  <c r="L265" i="107" s="1"/>
  <c r="N265" i="127" s="1"/>
  <c r="N134" i="127"/>
  <c r="L133" i="107"/>
  <c r="L132" i="107" s="1"/>
  <c r="L266" i="107" s="1"/>
  <c r="N144" i="126"/>
  <c r="K267" i="107"/>
  <c r="N146" i="125"/>
  <c r="J145" i="107"/>
  <c r="J95" i="107" s="1"/>
  <c r="N152" i="118"/>
  <c r="C151" i="107"/>
  <c r="C95" i="107" s="1"/>
  <c r="N156" i="118"/>
  <c r="C272" i="107"/>
  <c r="N156" i="117"/>
  <c r="N156" i="126"/>
  <c r="K272" i="107"/>
  <c r="N272" i="126" s="1"/>
  <c r="O105" i="119"/>
  <c r="O105" i="117"/>
  <c r="O109" i="119"/>
  <c r="O109" i="117"/>
  <c r="O113" i="127"/>
  <c r="O112" i="127" s="1"/>
  <c r="L112" i="108"/>
  <c r="O115" i="119"/>
  <c r="O115" i="117"/>
  <c r="O118" i="127"/>
  <c r="L117" i="108"/>
  <c r="O120" i="119"/>
  <c r="O120" i="117"/>
  <c r="O124" i="117"/>
  <c r="O124" i="119"/>
  <c r="O128" i="127"/>
  <c r="O127" i="127" s="1"/>
  <c r="L127" i="108"/>
  <c r="L265" i="108" s="1"/>
  <c r="O265" i="127" s="1"/>
  <c r="O134" i="127"/>
  <c r="L133" i="108"/>
  <c r="O144" i="126"/>
  <c r="K267" i="108"/>
  <c r="O267" i="126" s="1"/>
  <c r="O146" i="125"/>
  <c r="J145" i="108"/>
  <c r="J95" i="108" s="1"/>
  <c r="O152" i="118"/>
  <c r="C151" i="108"/>
  <c r="C269" i="108" s="1"/>
  <c r="O156" i="118"/>
  <c r="C272" i="108"/>
  <c r="O272" i="118" s="1"/>
  <c r="O156" i="117"/>
  <c r="O156" i="126"/>
  <c r="K272" i="108"/>
  <c r="O272" i="126" s="1"/>
  <c r="P100" i="117"/>
  <c r="P100" i="119"/>
  <c r="P105" i="117"/>
  <c r="P105" i="119"/>
  <c r="P109" i="117"/>
  <c r="P109" i="119"/>
  <c r="P113" i="127"/>
  <c r="L112" i="109"/>
  <c r="P115" i="119"/>
  <c r="P115" i="117"/>
  <c r="P118" i="127"/>
  <c r="L117" i="109"/>
  <c r="P120" i="119"/>
  <c r="P120" i="117"/>
  <c r="P124" i="119"/>
  <c r="P124" i="117"/>
  <c r="P128" i="127"/>
  <c r="L127" i="109"/>
  <c r="L265" i="109" s="1"/>
  <c r="P265" i="127" s="1"/>
  <c r="P134" i="127"/>
  <c r="L133" i="109"/>
  <c r="P146" i="125"/>
  <c r="J145" i="109"/>
  <c r="J268" i="109" s="1"/>
  <c r="C151" i="109"/>
  <c r="C269" i="109" s="1"/>
  <c r="O269" i="109" s="1"/>
  <c r="P152" i="118"/>
  <c r="P156" i="118"/>
  <c r="P156" i="117"/>
  <c r="C272" i="109"/>
  <c r="P272" i="118" s="1"/>
  <c r="K272" i="109"/>
  <c r="P272" i="126" s="1"/>
  <c r="P156" i="126"/>
  <c r="Q105" i="119"/>
  <c r="Q105" i="117"/>
  <c r="Q109" i="117"/>
  <c r="Q109" i="119"/>
  <c r="Q113" i="127"/>
  <c r="Q112" i="127" s="1"/>
  <c r="L112" i="110"/>
  <c r="Q115" i="119"/>
  <c r="Q115" i="117"/>
  <c r="Q118" i="127"/>
  <c r="Q120" i="117"/>
  <c r="Q120" i="119"/>
  <c r="Q124" i="119"/>
  <c r="Q124" i="117"/>
  <c r="Q128" i="127"/>
  <c r="L127" i="110"/>
  <c r="L265" i="110" s="1"/>
  <c r="Q265" i="127" s="1"/>
  <c r="Q134" i="127"/>
  <c r="Q133" i="127" s="1"/>
  <c r="L133" i="110"/>
  <c r="Q146" i="125"/>
  <c r="J145" i="110"/>
  <c r="J268" i="110" s="1"/>
  <c r="Q152" i="118"/>
  <c r="C151" i="110"/>
  <c r="C95" i="110" s="1"/>
  <c r="Q156" i="118"/>
  <c r="C272" i="110"/>
  <c r="Q272" i="118" s="1"/>
  <c r="Q156" i="117"/>
  <c r="Q156" i="126"/>
  <c r="K272" i="110"/>
  <c r="Q272" i="126" s="1"/>
  <c r="R105" i="119"/>
  <c r="R105" i="117"/>
  <c r="R109" i="117"/>
  <c r="R109" i="119"/>
  <c r="R113" i="127"/>
  <c r="R112" i="127" s="1"/>
  <c r="L112" i="111"/>
  <c r="R115" i="119"/>
  <c r="R115" i="117"/>
  <c r="R118" i="127"/>
  <c r="L117" i="111"/>
  <c r="R124" i="119"/>
  <c r="R124" i="117"/>
  <c r="R128" i="127"/>
  <c r="R127" i="127" s="1"/>
  <c r="L127" i="111"/>
  <c r="L265" i="111" s="1"/>
  <c r="R265" i="127" s="1"/>
  <c r="R134" i="127"/>
  <c r="L133" i="111"/>
  <c r="K267" i="111"/>
  <c r="R267" i="126" s="1"/>
  <c r="R144" i="126"/>
  <c r="R146" i="125"/>
  <c r="J145" i="111"/>
  <c r="J268" i="111" s="1"/>
  <c r="R156" i="118"/>
  <c r="R156" i="117"/>
  <c r="C272" i="111"/>
  <c r="R156" i="126"/>
  <c r="K272" i="111"/>
  <c r="R272" i="126" s="1"/>
  <c r="S105" i="117"/>
  <c r="S105" i="119"/>
  <c r="S109" i="117"/>
  <c r="S109" i="119"/>
  <c r="S113" i="127"/>
  <c r="L112" i="112"/>
  <c r="S115" i="119"/>
  <c r="S115" i="117"/>
  <c r="S118" i="127"/>
  <c r="L117" i="112"/>
  <c r="S120" i="119"/>
  <c r="S120" i="117"/>
  <c r="S124" i="119"/>
  <c r="S124" i="117"/>
  <c r="S128" i="127"/>
  <c r="L127" i="112"/>
  <c r="L265" i="112" s="1"/>
  <c r="S265" i="127" s="1"/>
  <c r="S134" i="127"/>
  <c r="L133" i="112"/>
  <c r="L132" i="112" s="1"/>
  <c r="L266" i="112" s="1"/>
  <c r="S266" i="127" s="1"/>
  <c r="S144" i="126"/>
  <c r="K267" i="112"/>
  <c r="S146" i="125"/>
  <c r="J145" i="112"/>
  <c r="S152" i="118"/>
  <c r="O151" i="112"/>
  <c r="C151" i="112"/>
  <c r="C269" i="112" s="1"/>
  <c r="S156" i="118"/>
  <c r="C272" i="112"/>
  <c r="S272" i="118" s="1"/>
  <c r="S156" i="117"/>
  <c r="S156" i="126"/>
  <c r="K272" i="112"/>
  <c r="S272" i="126" s="1"/>
  <c r="T105" i="117"/>
  <c r="T105" i="119"/>
  <c r="T109" i="117"/>
  <c r="T109" i="119"/>
  <c r="T113" i="127"/>
  <c r="T112" i="127" s="1"/>
  <c r="L112" i="113"/>
  <c r="T115" i="119"/>
  <c r="T115" i="117"/>
  <c r="T118" i="127"/>
  <c r="L117" i="113"/>
  <c r="L127" i="113"/>
  <c r="L265" i="113" s="1"/>
  <c r="T265" i="127" s="1"/>
  <c r="T128" i="127"/>
  <c r="T134" i="127"/>
  <c r="L133" i="113"/>
  <c r="T146" i="125"/>
  <c r="J145" i="113"/>
  <c r="J268" i="113" s="1"/>
  <c r="T152" i="118"/>
  <c r="C151" i="113"/>
  <c r="C95" i="113" s="1"/>
  <c r="T156" i="118"/>
  <c r="C272" i="113"/>
  <c r="T272" i="118" s="1"/>
  <c r="T156" i="117"/>
  <c r="T156" i="126"/>
  <c r="K272" i="113"/>
  <c r="T272" i="126" s="1"/>
  <c r="U100" i="119"/>
  <c r="U100" i="117"/>
  <c r="U105" i="117"/>
  <c r="U105" i="119"/>
  <c r="U109" i="119"/>
  <c r="U109" i="117"/>
  <c r="L112" i="114"/>
  <c r="U113" i="127"/>
  <c r="U115" i="119"/>
  <c r="U115" i="117"/>
  <c r="U118" i="127"/>
  <c r="L117" i="114"/>
  <c r="L127" i="114"/>
  <c r="L265" i="114" s="1"/>
  <c r="U265" i="127"/>
  <c r="U128" i="127"/>
  <c r="U127" i="127" s="1"/>
  <c r="U134" i="127"/>
  <c r="L133" i="114"/>
  <c r="U146" i="125"/>
  <c r="J145" i="114"/>
  <c r="U152" i="118"/>
  <c r="C151" i="114"/>
  <c r="C269" i="114" s="1"/>
  <c r="O269" i="114" s="1"/>
  <c r="U269" i="117" s="1"/>
  <c r="U156" i="118"/>
  <c r="C272" i="114"/>
  <c r="U156" i="117"/>
  <c r="U156" i="126"/>
  <c r="K272" i="114"/>
  <c r="U272" i="126" s="1"/>
  <c r="C101" i="119"/>
  <c r="Y101" i="119" s="1"/>
  <c r="C101" i="117"/>
  <c r="X101" i="117" s="1"/>
  <c r="C106" i="119"/>
  <c r="Y106" i="119" s="1"/>
  <c r="C106" i="117"/>
  <c r="X106" i="117" s="1"/>
  <c r="C110" i="119"/>
  <c r="Y110" i="119" s="1"/>
  <c r="C110" i="117"/>
  <c r="X110" i="117" s="1"/>
  <c r="C114" i="119"/>
  <c r="Y114" i="119" s="1"/>
  <c r="C114" i="117"/>
  <c r="X114" i="117" s="1"/>
  <c r="C119" i="119"/>
  <c r="Y119" i="119" s="1"/>
  <c r="C119" i="117"/>
  <c r="X119" i="117" s="1"/>
  <c r="C123" i="119"/>
  <c r="Y123" i="119" s="1"/>
  <c r="C123" i="117"/>
  <c r="X123" i="117" s="1"/>
  <c r="C142" i="120"/>
  <c r="E141" i="96"/>
  <c r="C144" i="119"/>
  <c r="Y144" i="119" s="1"/>
  <c r="D267" i="96"/>
  <c r="C144" i="117"/>
  <c r="X144" i="117" s="1"/>
  <c r="C144" i="127"/>
  <c r="X144" i="127" s="1"/>
  <c r="L267" i="96"/>
  <c r="C267" i="127" s="1"/>
  <c r="X267" i="127" s="1"/>
  <c r="C146" i="126"/>
  <c r="K145" i="96"/>
  <c r="K268" i="96" s="1"/>
  <c r="C153" i="117"/>
  <c r="X153" i="117" s="1"/>
  <c r="C153" i="118"/>
  <c r="X153" i="118" s="1"/>
  <c r="D272" i="96"/>
  <c r="C272" i="119" s="1"/>
  <c r="Y272" i="119" s="1"/>
  <c r="C156" i="119"/>
  <c r="Y156" i="119" s="1"/>
  <c r="L272" i="96"/>
  <c r="C272" i="127" s="1"/>
  <c r="X272" i="127" s="1"/>
  <c r="C156" i="127"/>
  <c r="X156" i="127" s="1"/>
  <c r="D101" i="119"/>
  <c r="D101" i="117"/>
  <c r="D106" i="119"/>
  <c r="D106" i="117"/>
  <c r="D110" i="119"/>
  <c r="D110" i="117"/>
  <c r="D114" i="119"/>
  <c r="D114" i="117"/>
  <c r="D119" i="119"/>
  <c r="D123" i="119"/>
  <c r="D123" i="117"/>
  <c r="D129" i="119"/>
  <c r="D129" i="117"/>
  <c r="D127" i="97"/>
  <c r="D265" i="97" s="1"/>
  <c r="D137" i="120"/>
  <c r="D137" i="117"/>
  <c r="D142" i="120"/>
  <c r="E141" i="97"/>
  <c r="D144" i="119"/>
  <c r="D267" i="97"/>
  <c r="D267" i="119" s="1"/>
  <c r="D144" i="117"/>
  <c r="D144" i="127"/>
  <c r="L267" i="97"/>
  <c r="D267" i="127" s="1"/>
  <c r="D146" i="126"/>
  <c r="K145" i="97"/>
  <c r="K268" i="97" s="1"/>
  <c r="D153" i="117"/>
  <c r="D153" i="118"/>
  <c r="D272" i="97"/>
  <c r="D272" i="119" s="1"/>
  <c r="D156" i="119"/>
  <c r="D156" i="127"/>
  <c r="L272" i="97"/>
  <c r="D272" i="127" s="1"/>
  <c r="E101" i="119"/>
  <c r="E101" i="117"/>
  <c r="E106" i="119"/>
  <c r="E106" i="117"/>
  <c r="E110" i="119"/>
  <c r="E110" i="117"/>
  <c r="E114" i="119"/>
  <c r="E114" i="117"/>
  <c r="E119" i="119"/>
  <c r="E119" i="117"/>
  <c r="E123" i="119"/>
  <c r="E123" i="117"/>
  <c r="E129" i="119"/>
  <c r="E129" i="117"/>
  <c r="E131" i="119"/>
  <c r="E131" i="117"/>
  <c r="E137" i="120"/>
  <c r="E137" i="117"/>
  <c r="E142" i="120"/>
  <c r="E144" i="119"/>
  <c r="E144" i="117"/>
  <c r="D267" i="98"/>
  <c r="E267" i="119" s="1"/>
  <c r="E144" i="127"/>
  <c r="L267" i="98"/>
  <c r="E267" i="127" s="1"/>
  <c r="E146" i="126"/>
  <c r="E153" i="118"/>
  <c r="E153" i="117"/>
  <c r="E156" i="119"/>
  <c r="D272" i="98"/>
  <c r="E272" i="119" s="1"/>
  <c r="L272" i="98"/>
  <c r="E272" i="127" s="1"/>
  <c r="E156" i="127"/>
  <c r="F101" i="117"/>
  <c r="F101" i="119"/>
  <c r="F106" i="117"/>
  <c r="F106" i="119"/>
  <c r="F110" i="117"/>
  <c r="F110" i="119"/>
  <c r="F114" i="117"/>
  <c r="F114" i="119"/>
  <c r="F119" i="119"/>
  <c r="F119" i="117"/>
  <c r="F123" i="117"/>
  <c r="F123" i="119"/>
  <c r="F129" i="117"/>
  <c r="F129" i="119"/>
  <c r="D127" i="99"/>
  <c r="D265" i="99" s="1"/>
  <c r="O265" i="99" s="1"/>
  <c r="F265" i="117" s="1"/>
  <c r="F137" i="117"/>
  <c r="F137" i="120"/>
  <c r="F142" i="120"/>
  <c r="F141" i="120" s="1"/>
  <c r="E141" i="99"/>
  <c r="F144" i="119"/>
  <c r="F144" i="117"/>
  <c r="D267" i="99"/>
  <c r="O267" i="99" s="1"/>
  <c r="L267" i="99"/>
  <c r="F267" i="127" s="1"/>
  <c r="F144" i="127"/>
  <c r="F146" i="126"/>
  <c r="K145" i="99"/>
  <c r="K268" i="99" s="1"/>
  <c r="F153" i="117"/>
  <c r="F153" i="118"/>
  <c r="D272" i="99"/>
  <c r="F272" i="119" s="1"/>
  <c r="F156" i="119"/>
  <c r="L272" i="99"/>
  <c r="F272" i="127" s="1"/>
  <c r="F156" i="127"/>
  <c r="G101" i="119"/>
  <c r="G101" i="117"/>
  <c r="G106" i="119"/>
  <c r="G106" i="117"/>
  <c r="G114" i="119"/>
  <c r="G114" i="117"/>
  <c r="G119" i="119"/>
  <c r="G119" i="117"/>
  <c r="G123" i="119"/>
  <c r="G123" i="117"/>
  <c r="G129" i="119"/>
  <c r="G129" i="117"/>
  <c r="D127" i="100"/>
  <c r="D265" i="100" s="1"/>
  <c r="G142" i="120"/>
  <c r="E141" i="100"/>
  <c r="G144" i="119"/>
  <c r="D267" i="100"/>
  <c r="G267" i="119" s="1"/>
  <c r="G146" i="126"/>
  <c r="K145" i="100"/>
  <c r="K268" i="100" s="1"/>
  <c r="G156" i="119"/>
  <c r="D272" i="100"/>
  <c r="G272" i="119" s="1"/>
  <c r="L272" i="100"/>
  <c r="G272" i="127" s="1"/>
  <c r="G156" i="127"/>
  <c r="H101" i="119"/>
  <c r="H101" i="117"/>
  <c r="H106" i="119"/>
  <c r="H106" i="117"/>
  <c r="H110" i="119"/>
  <c r="H110" i="117"/>
  <c r="H114" i="119"/>
  <c r="H114" i="117"/>
  <c r="H119" i="119"/>
  <c r="H123" i="119"/>
  <c r="H123" i="117"/>
  <c r="H129" i="119"/>
  <c r="H129" i="117"/>
  <c r="D127" i="101"/>
  <c r="D265" i="101" s="1"/>
  <c r="O265" i="101" s="1"/>
  <c r="H265" i="117" s="1"/>
  <c r="H137" i="120"/>
  <c r="H137" i="117"/>
  <c r="H142" i="120"/>
  <c r="E141" i="101"/>
  <c r="H144" i="119"/>
  <c r="D267" i="101"/>
  <c r="H267" i="119" s="1"/>
  <c r="H144" i="117"/>
  <c r="H144" i="127"/>
  <c r="L267" i="101"/>
  <c r="H267" i="127"/>
  <c r="H146" i="126"/>
  <c r="K145" i="101"/>
  <c r="K268" i="101" s="1"/>
  <c r="H268" i="126" s="1"/>
  <c r="H153" i="117"/>
  <c r="H153" i="118"/>
  <c r="D272" i="101"/>
  <c r="H272" i="119" s="1"/>
  <c r="H156" i="119"/>
  <c r="H156" i="127"/>
  <c r="L272" i="101"/>
  <c r="H272" i="127" s="1"/>
  <c r="I101" i="119"/>
  <c r="I101" i="117"/>
  <c r="I106" i="119"/>
  <c r="I106" i="117"/>
  <c r="I110" i="119"/>
  <c r="I110" i="117"/>
  <c r="I114" i="119"/>
  <c r="I114" i="117"/>
  <c r="I119" i="119"/>
  <c r="I119" i="117"/>
  <c r="I123" i="119"/>
  <c r="I123" i="117"/>
  <c r="I129" i="119"/>
  <c r="I129" i="117"/>
  <c r="D127" i="102"/>
  <c r="D265" i="102" s="1"/>
  <c r="I135" i="120"/>
  <c r="I135" i="117"/>
  <c r="I137" i="120"/>
  <c r="I137" i="117"/>
  <c r="I139" i="120"/>
  <c r="I139" i="117"/>
  <c r="I142" i="120"/>
  <c r="E141" i="102"/>
  <c r="I144" i="119"/>
  <c r="D267" i="102"/>
  <c r="I267" i="119" s="1"/>
  <c r="I144" i="117"/>
  <c r="I144" i="127"/>
  <c r="L267" i="102"/>
  <c r="I267" i="127" s="1"/>
  <c r="I146" i="126"/>
  <c r="K145" i="102"/>
  <c r="K268" i="102" s="1"/>
  <c r="I268" i="126" s="1"/>
  <c r="I153" i="117"/>
  <c r="I153" i="118"/>
  <c r="I156" i="119"/>
  <c r="D272" i="102"/>
  <c r="I272" i="119" s="1"/>
  <c r="L272" i="102"/>
  <c r="I272" i="127" s="1"/>
  <c r="I156" i="127"/>
  <c r="J101" i="117"/>
  <c r="J101" i="119"/>
  <c r="J106" i="119"/>
  <c r="J106" i="117"/>
  <c r="J110" i="117"/>
  <c r="J110" i="119"/>
  <c r="J114" i="119"/>
  <c r="J114" i="117"/>
  <c r="J119" i="117"/>
  <c r="J119" i="119"/>
  <c r="J123" i="119"/>
  <c r="J123" i="117"/>
  <c r="J129" i="117"/>
  <c r="J129" i="119"/>
  <c r="J131" i="119"/>
  <c r="J131" i="117"/>
  <c r="J135" i="117"/>
  <c r="J135" i="120"/>
  <c r="J137" i="120"/>
  <c r="J137" i="117"/>
  <c r="E133" i="103"/>
  <c r="J142" i="120"/>
  <c r="E141" i="103"/>
  <c r="J144" i="119"/>
  <c r="J144" i="117"/>
  <c r="D267" i="103"/>
  <c r="J267" i="119" s="1"/>
  <c r="J144" i="127"/>
  <c r="L267" i="103"/>
  <c r="J267" i="127" s="1"/>
  <c r="J146" i="126"/>
  <c r="K145" i="103"/>
  <c r="K268" i="103" s="1"/>
  <c r="J268" i="126" s="1"/>
  <c r="J153" i="118"/>
  <c r="J153" i="117"/>
  <c r="D272" i="103"/>
  <c r="J272" i="119" s="1"/>
  <c r="J156" i="119"/>
  <c r="J156" i="127"/>
  <c r="L272" i="103"/>
  <c r="J272" i="127" s="1"/>
  <c r="K101" i="119"/>
  <c r="K101" i="117"/>
  <c r="K106" i="119"/>
  <c r="K106" i="117"/>
  <c r="K110" i="119"/>
  <c r="K110" i="117"/>
  <c r="K114" i="119"/>
  <c r="K114" i="117"/>
  <c r="K119" i="119"/>
  <c r="K119" i="117"/>
  <c r="K123" i="119"/>
  <c r="K123" i="117"/>
  <c r="K129" i="119"/>
  <c r="K129" i="117"/>
  <c r="K131" i="119"/>
  <c r="K131" i="117"/>
  <c r="K135" i="120"/>
  <c r="K135" i="117"/>
  <c r="K137" i="120"/>
  <c r="K137" i="117"/>
  <c r="E133" i="104"/>
  <c r="K142" i="120"/>
  <c r="K141" i="120" s="1"/>
  <c r="E141" i="104"/>
  <c r="K144" i="119"/>
  <c r="D267" i="104"/>
  <c r="K267" i="119" s="1"/>
  <c r="K144" i="127"/>
  <c r="L267" i="104"/>
  <c r="K267" i="127" s="1"/>
  <c r="K146" i="126"/>
  <c r="K145" i="104"/>
  <c r="K95" i="104" s="1"/>
  <c r="K153" i="118"/>
  <c r="K153" i="117"/>
  <c r="K156" i="119"/>
  <c r="D272" i="104"/>
  <c r="K272" i="119" s="1"/>
  <c r="L272" i="104"/>
  <c r="K272" i="127" s="1"/>
  <c r="K156" i="127"/>
  <c r="L101" i="119"/>
  <c r="L101" i="117"/>
  <c r="L106" i="119"/>
  <c r="L106" i="117"/>
  <c r="L110" i="119"/>
  <c r="L110" i="117"/>
  <c r="L114" i="119"/>
  <c r="L114" i="117"/>
  <c r="L119" i="119"/>
  <c r="L119" i="117"/>
  <c r="L123" i="119"/>
  <c r="L123" i="117"/>
  <c r="L129" i="119"/>
  <c r="L129" i="117"/>
  <c r="D127" i="105"/>
  <c r="D265" i="105" s="1"/>
  <c r="E133" i="105"/>
  <c r="L137" i="120"/>
  <c r="L137" i="117"/>
  <c r="L142" i="120"/>
  <c r="E141" i="105"/>
  <c r="L144" i="119"/>
  <c r="D267" i="105"/>
  <c r="L267" i="119" s="1"/>
  <c r="L144" i="117"/>
  <c r="L144" i="127"/>
  <c r="L267" i="105"/>
  <c r="L267" i="127" s="1"/>
  <c r="L146" i="126"/>
  <c r="K145" i="105"/>
  <c r="K268" i="105" s="1"/>
  <c r="L268" i="126" s="1"/>
  <c r="L153" i="118"/>
  <c r="L153" i="117"/>
  <c r="D272" i="105"/>
  <c r="L272" i="119" s="1"/>
  <c r="L156" i="119"/>
  <c r="L272" i="105"/>
  <c r="L272" i="127" s="1"/>
  <c r="L156" i="127"/>
  <c r="M101" i="119"/>
  <c r="M101" i="117"/>
  <c r="M106" i="119"/>
  <c r="M106" i="117"/>
  <c r="M110" i="119"/>
  <c r="M110" i="117"/>
  <c r="M114" i="119"/>
  <c r="M114" i="117"/>
  <c r="M119" i="119"/>
  <c r="M119" i="117"/>
  <c r="M123" i="119"/>
  <c r="M123" i="117"/>
  <c r="M129" i="119"/>
  <c r="M129" i="117"/>
  <c r="D127" i="106"/>
  <c r="D265" i="106" s="1"/>
  <c r="E133" i="106"/>
  <c r="M137" i="120"/>
  <c r="M137" i="117"/>
  <c r="M139" i="120"/>
  <c r="M139" i="117"/>
  <c r="M142" i="120"/>
  <c r="E141" i="106"/>
  <c r="M144" i="119"/>
  <c r="D267" i="106"/>
  <c r="M267" i="119" s="1"/>
  <c r="M144" i="127"/>
  <c r="L267" i="106"/>
  <c r="M267" i="127" s="1"/>
  <c r="M146" i="126"/>
  <c r="K145" i="106"/>
  <c r="M153" i="118"/>
  <c r="M153" i="117"/>
  <c r="M156" i="119"/>
  <c r="D272" i="106"/>
  <c r="M272" i="119" s="1"/>
  <c r="M156" i="127"/>
  <c r="L272" i="106"/>
  <c r="M272" i="127" s="1"/>
  <c r="N101" i="117"/>
  <c r="N101" i="119"/>
  <c r="N106" i="117"/>
  <c r="N106" i="119"/>
  <c r="N110" i="117"/>
  <c r="N110" i="119"/>
  <c r="N114" i="119"/>
  <c r="N114" i="117"/>
  <c r="N119" i="119"/>
  <c r="N119" i="117"/>
  <c r="N123" i="119"/>
  <c r="N123" i="117"/>
  <c r="D127" i="107"/>
  <c r="D265" i="107" s="1"/>
  <c r="N265" i="119" s="1"/>
  <c r="N131" i="117"/>
  <c r="N131" i="119"/>
  <c r="E133" i="107"/>
  <c r="N137" i="117"/>
  <c r="N137" i="120"/>
  <c r="N139" i="117"/>
  <c r="N139" i="120"/>
  <c r="N142" i="117"/>
  <c r="N142" i="120"/>
  <c r="N144" i="119"/>
  <c r="N144" i="117"/>
  <c r="D267" i="107"/>
  <c r="N267" i="119" s="1"/>
  <c r="L267" i="107"/>
  <c r="N267" i="127" s="1"/>
  <c r="N144" i="127"/>
  <c r="N146" i="126"/>
  <c r="K145" i="107"/>
  <c r="K95" i="107" s="1"/>
  <c r="N153" i="117"/>
  <c r="N153" i="118"/>
  <c r="N156" i="119"/>
  <c r="D272" i="107"/>
  <c r="N272" i="119" s="1"/>
  <c r="L272" i="107"/>
  <c r="N272" i="127" s="1"/>
  <c r="N156" i="127"/>
  <c r="O101" i="119"/>
  <c r="O101" i="117"/>
  <c r="O106" i="119"/>
  <c r="O106" i="117"/>
  <c r="O110" i="119"/>
  <c r="O110" i="117"/>
  <c r="O114" i="119"/>
  <c r="O114" i="117"/>
  <c r="O119" i="119"/>
  <c r="O119" i="117"/>
  <c r="O123" i="119"/>
  <c r="O123" i="117"/>
  <c r="O129" i="119"/>
  <c r="O129" i="117"/>
  <c r="O131" i="119"/>
  <c r="O131" i="117"/>
  <c r="O135" i="120"/>
  <c r="O135" i="117"/>
  <c r="O137" i="120"/>
  <c r="O137" i="117"/>
  <c r="O139" i="120"/>
  <c r="O139" i="117"/>
  <c r="O142" i="120"/>
  <c r="E141" i="108"/>
  <c r="O144" i="119"/>
  <c r="D267" i="108"/>
  <c r="O267" i="119" s="1"/>
  <c r="O144" i="117"/>
  <c r="O144" i="127"/>
  <c r="L267" i="108"/>
  <c r="O267" i="127" s="1"/>
  <c r="O146" i="126"/>
  <c r="K145" i="108"/>
  <c r="K268" i="108" s="1"/>
  <c r="O153" i="117"/>
  <c r="O153" i="118"/>
  <c r="O156" i="119"/>
  <c r="D272" i="108"/>
  <c r="O272" i="119" s="1"/>
  <c r="O156" i="127"/>
  <c r="L272" i="108"/>
  <c r="O272" i="127" s="1"/>
  <c r="P101" i="119"/>
  <c r="P101" i="117"/>
  <c r="P106" i="119"/>
  <c r="P106" i="117"/>
  <c r="P110" i="119"/>
  <c r="P110" i="117"/>
  <c r="P114" i="119"/>
  <c r="P114" i="117"/>
  <c r="P119" i="119"/>
  <c r="P123" i="119"/>
  <c r="P123" i="117"/>
  <c r="P129" i="119"/>
  <c r="P129" i="117"/>
  <c r="P131" i="119"/>
  <c r="P131" i="117"/>
  <c r="P137" i="120"/>
  <c r="P137" i="117"/>
  <c r="P142" i="120"/>
  <c r="P142" i="117"/>
  <c r="E141" i="109"/>
  <c r="P144" i="119"/>
  <c r="P144" i="117"/>
  <c r="D267" i="109"/>
  <c r="P144" i="127"/>
  <c r="L267" i="109"/>
  <c r="P267" i="127" s="1"/>
  <c r="P146" i="126"/>
  <c r="K145" i="109"/>
  <c r="K95" i="109" s="1"/>
  <c r="P153" i="117"/>
  <c r="P153" i="118"/>
  <c r="P156" i="119"/>
  <c r="D272" i="109"/>
  <c r="P272" i="119" s="1"/>
  <c r="L272" i="109"/>
  <c r="P272" i="127" s="1"/>
  <c r="P156" i="127"/>
  <c r="Q101" i="119"/>
  <c r="Q101" i="117"/>
  <c r="Q106" i="119"/>
  <c r="Q106" i="117"/>
  <c r="Q110" i="119"/>
  <c r="Q110" i="117"/>
  <c r="Q114" i="119"/>
  <c r="Q114" i="117"/>
  <c r="Q119" i="119"/>
  <c r="Q119" i="117"/>
  <c r="Q123" i="119"/>
  <c r="Q123" i="117"/>
  <c r="Q129" i="119"/>
  <c r="Q129" i="117"/>
  <c r="Q137" i="120"/>
  <c r="Q137" i="117"/>
  <c r="Q142" i="120"/>
  <c r="E141" i="110"/>
  <c r="Q144" i="119"/>
  <c r="D267" i="110"/>
  <c r="Q267" i="119" s="1"/>
  <c r="Q144" i="117"/>
  <c r="Q146" i="126"/>
  <c r="K145" i="110"/>
  <c r="K268" i="110" s="1"/>
  <c r="Q268" i="126" s="1"/>
  <c r="Q153" i="118"/>
  <c r="Q151" i="118" s="1"/>
  <c r="Q153" i="117"/>
  <c r="Q156" i="119"/>
  <c r="D272" i="110"/>
  <c r="Q272" i="119" s="1"/>
  <c r="L272" i="110"/>
  <c r="Q272" i="127" s="1"/>
  <c r="Q156" i="127"/>
  <c r="R101" i="117"/>
  <c r="R101" i="119"/>
  <c r="R106" i="119"/>
  <c r="R106" i="117"/>
  <c r="R114" i="119"/>
  <c r="R114" i="117"/>
  <c r="R119" i="119"/>
  <c r="R119" i="117"/>
  <c r="R123" i="119"/>
  <c r="R123" i="117"/>
  <c r="R129" i="119"/>
  <c r="R129" i="117"/>
  <c r="R137" i="117"/>
  <c r="R137" i="120"/>
  <c r="R142" i="120"/>
  <c r="O141" i="111"/>
  <c r="E141" i="111"/>
  <c r="R144" i="117"/>
  <c r="R144" i="119"/>
  <c r="D267" i="111"/>
  <c r="R267" i="119" s="1"/>
  <c r="R144" i="127"/>
  <c r="L267" i="111"/>
  <c r="R267" i="127" s="1"/>
  <c r="R146" i="126"/>
  <c r="K145" i="111"/>
  <c r="K268" i="111" s="1"/>
  <c r="R153" i="118"/>
  <c r="R153" i="117"/>
  <c r="D272" i="111"/>
  <c r="R272" i="119" s="1"/>
  <c r="R156" i="119"/>
  <c r="R156" i="127"/>
  <c r="L272" i="111"/>
  <c r="R272" i="127" s="1"/>
  <c r="S101" i="119"/>
  <c r="S101" i="117"/>
  <c r="S106" i="119"/>
  <c r="S106" i="117"/>
  <c r="S110" i="119"/>
  <c r="S110" i="117"/>
  <c r="S114" i="119"/>
  <c r="S114" i="117"/>
  <c r="S119" i="119"/>
  <c r="S123" i="119"/>
  <c r="S123" i="117"/>
  <c r="S129" i="119"/>
  <c r="S129" i="117"/>
  <c r="D127" i="112"/>
  <c r="D265" i="112" s="1"/>
  <c r="O265" i="112" s="1"/>
  <c r="S137" i="120"/>
  <c r="S137" i="117"/>
  <c r="S142" i="120"/>
  <c r="S141" i="120" s="1"/>
  <c r="E141" i="112"/>
  <c r="S144" i="119"/>
  <c r="D267" i="112"/>
  <c r="S267" i="119" s="1"/>
  <c r="S144" i="117"/>
  <c r="S144" i="127"/>
  <c r="L267" i="112"/>
  <c r="S267" i="127" s="1"/>
  <c r="S146" i="126"/>
  <c r="S153" i="118"/>
  <c r="S151" i="118" s="1"/>
  <c r="S153" i="117"/>
  <c r="D272" i="112"/>
  <c r="S272" i="119"/>
  <c r="S156" i="119"/>
  <c r="L272" i="112"/>
  <c r="S272" i="127" s="1"/>
  <c r="S156" i="127"/>
  <c r="T101" i="119"/>
  <c r="T101" i="117"/>
  <c r="T106" i="119"/>
  <c r="T106" i="117"/>
  <c r="T110" i="119"/>
  <c r="T110" i="117"/>
  <c r="T114" i="119"/>
  <c r="T114" i="117"/>
  <c r="T119" i="119"/>
  <c r="T119" i="117"/>
  <c r="T123" i="119"/>
  <c r="T123" i="117"/>
  <c r="T129" i="119"/>
  <c r="T129" i="117"/>
  <c r="D127" i="113"/>
  <c r="D265" i="113" s="1"/>
  <c r="T265" i="119" s="1"/>
  <c r="T137" i="120"/>
  <c r="T137" i="117"/>
  <c r="T139" i="120"/>
  <c r="T139" i="117"/>
  <c r="T142" i="120"/>
  <c r="E141" i="113"/>
  <c r="T144" i="119"/>
  <c r="T144" i="117"/>
  <c r="D267" i="113"/>
  <c r="T267" i="119" s="1"/>
  <c r="T144" i="127"/>
  <c r="L267" i="113"/>
  <c r="T267" i="127" s="1"/>
  <c r="T146" i="126"/>
  <c r="K145" i="113"/>
  <c r="K268" i="113" s="1"/>
  <c r="T268" i="126" s="1"/>
  <c r="T153" i="117"/>
  <c r="T153" i="118"/>
  <c r="D272" i="113"/>
  <c r="T272" i="119" s="1"/>
  <c r="T156" i="119"/>
  <c r="T156" i="127"/>
  <c r="L272" i="113"/>
  <c r="T272" i="127" s="1"/>
  <c r="U101" i="119"/>
  <c r="U101" i="117"/>
  <c r="U106" i="119"/>
  <c r="U106" i="117"/>
  <c r="U110" i="119"/>
  <c r="U110" i="117"/>
  <c r="U114" i="119"/>
  <c r="U119" i="119"/>
  <c r="U119" i="117"/>
  <c r="U123" i="119"/>
  <c r="U123" i="117"/>
  <c r="U129" i="119"/>
  <c r="U129" i="117"/>
  <c r="U131" i="119"/>
  <c r="U131" i="117"/>
  <c r="U135" i="120"/>
  <c r="U135" i="117"/>
  <c r="U137" i="120"/>
  <c r="U137" i="117"/>
  <c r="U139" i="120"/>
  <c r="U139" i="117"/>
  <c r="U142" i="120"/>
  <c r="E141" i="114"/>
  <c r="O141" i="114"/>
  <c r="U144" i="119"/>
  <c r="D267" i="114"/>
  <c r="U267" i="119" s="1"/>
  <c r="U144" i="117"/>
  <c r="U144" i="127"/>
  <c r="L267" i="114"/>
  <c r="U267" i="127" s="1"/>
  <c r="U146" i="126"/>
  <c r="K145" i="114"/>
  <c r="K268" i="114" s="1"/>
  <c r="U268" i="126" s="1"/>
  <c r="U153" i="117"/>
  <c r="U153" i="118"/>
  <c r="D272" i="114"/>
  <c r="U272" i="119" s="1"/>
  <c r="U156" i="119"/>
  <c r="L272" i="114"/>
  <c r="U272" i="127" s="1"/>
  <c r="U156" i="127"/>
  <c r="E133" i="97"/>
  <c r="E133" i="100"/>
  <c r="D119" i="117"/>
  <c r="P127" i="127"/>
  <c r="K154" i="118"/>
  <c r="L133" i="100"/>
  <c r="E117" i="97"/>
  <c r="U114" i="117"/>
  <c r="K145" i="112"/>
  <c r="K268" i="112" s="1"/>
  <c r="E133" i="109"/>
  <c r="P119" i="117"/>
  <c r="E133" i="101"/>
  <c r="H119" i="117"/>
  <c r="E133" i="99"/>
  <c r="E132" i="99" s="1"/>
  <c r="E266" i="99" s="1"/>
  <c r="K145" i="98"/>
  <c r="K268" i="98" s="1"/>
  <c r="L111" i="111"/>
  <c r="L264" i="111" s="1"/>
  <c r="R264" i="127" s="1"/>
  <c r="L132" i="110"/>
  <c r="L266" i="110" s="1"/>
  <c r="Q266" i="127" s="1"/>
  <c r="L117" i="110"/>
  <c r="L111" i="110" s="1"/>
  <c r="L133" i="106"/>
  <c r="L132" i="106" s="1"/>
  <c r="L266" i="106" s="1"/>
  <c r="M266" i="127" s="1"/>
  <c r="L133" i="104"/>
  <c r="L117" i="104"/>
  <c r="L111" i="104" s="1"/>
  <c r="L133" i="101"/>
  <c r="E133" i="98"/>
  <c r="E133" i="96"/>
  <c r="D127" i="96"/>
  <c r="D265" i="96" s="1"/>
  <c r="C265" i="119" s="1"/>
  <c r="Y265" i="119" s="1"/>
  <c r="H133" i="127"/>
  <c r="E112" i="114"/>
  <c r="E117" i="109"/>
  <c r="E117" i="101"/>
  <c r="E112" i="101"/>
  <c r="H100" i="117"/>
  <c r="H100" i="119"/>
  <c r="G152" i="117"/>
  <c r="G144" i="126"/>
  <c r="K267" i="100"/>
  <c r="G267" i="126" s="1"/>
  <c r="G100" i="117"/>
  <c r="G100" i="119"/>
  <c r="O151" i="99"/>
  <c r="F144" i="126"/>
  <c r="K267" i="99"/>
  <c r="F267" i="126" s="1"/>
  <c r="F100" i="119"/>
  <c r="F100" i="117"/>
  <c r="E152" i="117"/>
  <c r="O151" i="98"/>
  <c r="T128" i="117"/>
  <c r="S134" i="117"/>
  <c r="R128" i="117"/>
  <c r="Q267" i="125"/>
  <c r="Q130" i="119"/>
  <c r="Q130" i="117"/>
  <c r="P128" i="117"/>
  <c r="O127" i="109"/>
  <c r="M156" i="125"/>
  <c r="J272" i="106"/>
  <c r="M272" i="125" s="1"/>
  <c r="L156" i="125"/>
  <c r="J272" i="105"/>
  <c r="L272" i="125" s="1"/>
  <c r="J272" i="104"/>
  <c r="K272" i="125" s="1"/>
  <c r="K156" i="125"/>
  <c r="J156" i="125"/>
  <c r="J272" i="103"/>
  <c r="J272" i="125" s="1"/>
  <c r="I156" i="125"/>
  <c r="J272" i="102"/>
  <c r="I272" i="125" s="1"/>
  <c r="H156" i="125"/>
  <c r="J272" i="101"/>
  <c r="H272" i="125" s="1"/>
  <c r="H134" i="117"/>
  <c r="G156" i="125"/>
  <c r="J272" i="100"/>
  <c r="G272" i="125" s="1"/>
  <c r="F156" i="125"/>
  <c r="J272" i="99"/>
  <c r="F272" i="125" s="1"/>
  <c r="E156" i="125"/>
  <c r="J272" i="98"/>
  <c r="E272" i="125" s="1"/>
  <c r="E143" i="120"/>
  <c r="E143" i="117"/>
  <c r="E138" i="120"/>
  <c r="E138" i="117"/>
  <c r="D156" i="125"/>
  <c r="J272" i="97"/>
  <c r="D272" i="125" s="1"/>
  <c r="J272" i="96"/>
  <c r="C272" i="125" s="1"/>
  <c r="X272" i="125" s="1"/>
  <c r="C156" i="125"/>
  <c r="X156" i="125" s="1"/>
  <c r="U145" i="127"/>
  <c r="U113" i="117"/>
  <c r="T107" i="119"/>
  <c r="T107" i="117"/>
  <c r="T98" i="119"/>
  <c r="D97" i="113"/>
  <c r="S154" i="118"/>
  <c r="S154" i="117"/>
  <c r="C270" i="112"/>
  <c r="O270" i="112" s="1"/>
  <c r="S270" i="117" s="1"/>
  <c r="S146" i="127"/>
  <c r="L145" i="112"/>
  <c r="L268" i="112" s="1"/>
  <c r="S268" i="127" s="1"/>
  <c r="Q144" i="120"/>
  <c r="E267" i="110"/>
  <c r="Q267" i="120" s="1"/>
  <c r="Q103" i="119"/>
  <c r="D102" i="110"/>
  <c r="P146" i="127"/>
  <c r="L145" i="109"/>
  <c r="L268" i="109" s="1"/>
  <c r="P268" i="127" s="1"/>
  <c r="P144" i="120"/>
  <c r="E267" i="109"/>
  <c r="P267" i="120" s="1"/>
  <c r="P126" i="120"/>
  <c r="P126" i="117"/>
  <c r="P118" i="117"/>
  <c r="P103" i="117"/>
  <c r="E267" i="108"/>
  <c r="O267" i="120" s="1"/>
  <c r="O144" i="120"/>
  <c r="O118" i="117"/>
  <c r="M144" i="120"/>
  <c r="E267" i="106"/>
  <c r="M267" i="120" s="1"/>
  <c r="M107" i="119"/>
  <c r="M107" i="117"/>
  <c r="L146" i="117"/>
  <c r="O145" i="105"/>
  <c r="L126" i="120"/>
  <c r="L126" i="117"/>
  <c r="L98" i="117"/>
  <c r="O97" i="105"/>
  <c r="C270" i="104"/>
  <c r="O270" i="104" s="1"/>
  <c r="K154" i="117"/>
  <c r="K113" i="119"/>
  <c r="K112" i="119" s="1"/>
  <c r="D112" i="104"/>
  <c r="K103" i="119"/>
  <c r="D102" i="104"/>
  <c r="J144" i="120"/>
  <c r="E267" i="103"/>
  <c r="J267" i="120" s="1"/>
  <c r="J126" i="120"/>
  <c r="J126" i="117"/>
  <c r="J113" i="119"/>
  <c r="D112" i="103"/>
  <c r="J103" i="119"/>
  <c r="J103" i="117"/>
  <c r="D102" i="103"/>
  <c r="I144" i="120"/>
  <c r="E267" i="102"/>
  <c r="I267" i="120" s="1"/>
  <c r="I107" i="119"/>
  <c r="I107" i="117"/>
  <c r="I98" i="119"/>
  <c r="D97" i="102"/>
  <c r="H154" i="118"/>
  <c r="H154" i="117"/>
  <c r="C270" i="101"/>
  <c r="H146" i="127"/>
  <c r="L145" i="101"/>
  <c r="L268" i="101" s="1"/>
  <c r="H268" i="127" s="1"/>
  <c r="H118" i="117"/>
  <c r="H113" i="117"/>
  <c r="H98" i="117"/>
  <c r="G146" i="117"/>
  <c r="O145" i="100"/>
  <c r="G126" i="120"/>
  <c r="G126" i="117"/>
  <c r="G103" i="117"/>
  <c r="E272" i="99"/>
  <c r="F272" i="120" s="1"/>
  <c r="F156" i="120"/>
  <c r="F146" i="119"/>
  <c r="D145" i="99"/>
  <c r="D268" i="99" s="1"/>
  <c r="F142" i="127"/>
  <c r="F141" i="127" s="1"/>
  <c r="L141" i="99"/>
  <c r="L132" i="99" s="1"/>
  <c r="L266" i="99" s="1"/>
  <c r="F266" i="127" s="1"/>
  <c r="F126" i="120"/>
  <c r="F126" i="117"/>
  <c r="O117" i="99"/>
  <c r="F118" i="117"/>
  <c r="O97" i="99"/>
  <c r="F98" i="117"/>
  <c r="E146" i="119"/>
  <c r="D145" i="98"/>
  <c r="D268" i="98" s="1"/>
  <c r="E142" i="127"/>
  <c r="E141" i="127" s="1"/>
  <c r="L141" i="98"/>
  <c r="E126" i="120"/>
  <c r="E126" i="117"/>
  <c r="E107" i="119"/>
  <c r="E107" i="117"/>
  <c r="E98" i="119"/>
  <c r="D97" i="98"/>
  <c r="D96" i="98" s="1"/>
  <c r="D146" i="117"/>
  <c r="O145" i="97"/>
  <c r="D142" i="127"/>
  <c r="L141" i="97"/>
  <c r="D126" i="120"/>
  <c r="D126" i="117"/>
  <c r="D107" i="119"/>
  <c r="D107" i="117"/>
  <c r="C126" i="117"/>
  <c r="X126" i="117" s="1"/>
  <c r="C126" i="120"/>
  <c r="C118" i="117"/>
  <c r="X118" i="117" s="1"/>
  <c r="C107" i="117"/>
  <c r="X107" i="117" s="1"/>
  <c r="C107" i="119"/>
  <c r="L142" i="117"/>
  <c r="O141" i="105"/>
  <c r="O141" i="103"/>
  <c r="J142" i="117"/>
  <c r="H142" i="117"/>
  <c r="O141" i="101"/>
  <c r="K267" i="114"/>
  <c r="U267" i="126" s="1"/>
  <c r="U144" i="126"/>
  <c r="T152" i="117"/>
  <c r="O151" i="113"/>
  <c r="E142" i="117"/>
  <c r="O141" i="96"/>
  <c r="C142" i="117"/>
  <c r="K267" i="113"/>
  <c r="T267" i="126" s="1"/>
  <c r="T144" i="126"/>
  <c r="T120" i="119"/>
  <c r="T120" i="117"/>
  <c r="T100" i="117"/>
  <c r="T100" i="119"/>
  <c r="S152" i="117"/>
  <c r="R152" i="118"/>
  <c r="C151" i="111"/>
  <c r="C95" i="111" s="1"/>
  <c r="L111" i="108"/>
  <c r="M105" i="119"/>
  <c r="M105" i="117"/>
  <c r="K105" i="117"/>
  <c r="K105" i="119"/>
  <c r="E267" i="126"/>
  <c r="E100" i="119"/>
  <c r="E100" i="117"/>
  <c r="C269" i="97"/>
  <c r="O269" i="97" s="1"/>
  <c r="D269" i="117" s="1"/>
  <c r="K267" i="97"/>
  <c r="D267" i="126" s="1"/>
  <c r="D144" i="126"/>
  <c r="D100" i="117"/>
  <c r="D100" i="119"/>
  <c r="O151" i="96"/>
  <c r="C152" i="117"/>
  <c r="U267" i="125"/>
  <c r="U128" i="117"/>
  <c r="T134" i="117"/>
  <c r="S271" i="117"/>
  <c r="S271" i="118"/>
  <c r="S128" i="117"/>
  <c r="R271" i="117"/>
  <c r="R271" i="118"/>
  <c r="P156" i="125"/>
  <c r="J272" i="109"/>
  <c r="P272" i="125" s="1"/>
  <c r="N134" i="117"/>
  <c r="M134" i="117"/>
  <c r="L134" i="117"/>
  <c r="K134" i="117"/>
  <c r="J134" i="117"/>
  <c r="I134" i="117"/>
  <c r="G134" i="117"/>
  <c r="E267" i="125"/>
  <c r="E134" i="117"/>
  <c r="E128" i="117"/>
  <c r="O127" i="98"/>
  <c r="C134" i="117"/>
  <c r="X134" i="117" s="1"/>
  <c r="U156" i="120"/>
  <c r="E272" i="114"/>
  <c r="U272" i="120" s="1"/>
  <c r="U146" i="119"/>
  <c r="D145" i="114"/>
  <c r="D268" i="114" s="1"/>
  <c r="U142" i="127"/>
  <c r="L141" i="114"/>
  <c r="L132" i="114" s="1"/>
  <c r="L266" i="114" s="1"/>
  <c r="U126" i="120"/>
  <c r="U126" i="117"/>
  <c r="U103" i="119"/>
  <c r="D102" i="114"/>
  <c r="T156" i="120"/>
  <c r="E272" i="113"/>
  <c r="T272" i="120" s="1"/>
  <c r="T146" i="119"/>
  <c r="D145" i="113"/>
  <c r="D268" i="113" s="1"/>
  <c r="T142" i="127"/>
  <c r="T141" i="127" s="1"/>
  <c r="L141" i="113"/>
  <c r="T126" i="120"/>
  <c r="T126" i="117"/>
  <c r="T118" i="119"/>
  <c r="D117" i="113"/>
  <c r="S144" i="120"/>
  <c r="E267" i="112"/>
  <c r="S267" i="120" s="1"/>
  <c r="S107" i="119"/>
  <c r="S107" i="117"/>
  <c r="S98" i="117"/>
  <c r="D97" i="112"/>
  <c r="S98" i="119"/>
  <c r="R154" i="118"/>
  <c r="C270" i="111"/>
  <c r="R270" i="118" s="1"/>
  <c r="R154" i="117"/>
  <c r="R146" i="127"/>
  <c r="L145" i="111"/>
  <c r="L268" i="111" s="1"/>
  <c r="R268" i="127" s="1"/>
  <c r="R144" i="120"/>
  <c r="E267" i="111"/>
  <c r="R267" i="120" s="1"/>
  <c r="R118" i="119"/>
  <c r="R107" i="119"/>
  <c r="R107" i="117"/>
  <c r="R98" i="119"/>
  <c r="R98" i="117"/>
  <c r="R97" i="117" s="1"/>
  <c r="D97" i="111"/>
  <c r="Q154" i="118"/>
  <c r="C270" i="110"/>
  <c r="O270" i="110" s="1"/>
  <c r="Q270" i="117" s="1"/>
  <c r="Q154" i="117"/>
  <c r="P107" i="119"/>
  <c r="P107" i="117"/>
  <c r="O156" i="120"/>
  <c r="E272" i="108"/>
  <c r="O272" i="120" s="1"/>
  <c r="O113" i="117"/>
  <c r="O112" i="108"/>
  <c r="O103" i="117"/>
  <c r="E272" i="107"/>
  <c r="N272" i="120" s="1"/>
  <c r="N156" i="120"/>
  <c r="N146" i="119"/>
  <c r="D145" i="107"/>
  <c r="D268" i="107" s="1"/>
  <c r="N126" i="120"/>
  <c r="N126" i="117"/>
  <c r="N113" i="117"/>
  <c r="N103" i="119"/>
  <c r="D102" i="107"/>
  <c r="M156" i="120"/>
  <c r="E272" i="106"/>
  <c r="M272" i="120" s="1"/>
  <c r="M98" i="119"/>
  <c r="D97" i="106"/>
  <c r="M98" i="117"/>
  <c r="L154" i="118"/>
  <c r="L154" i="117"/>
  <c r="C270" i="105"/>
  <c r="L113" i="119"/>
  <c r="D112" i="105"/>
  <c r="L103" i="119"/>
  <c r="D102" i="105"/>
  <c r="E267" i="104"/>
  <c r="K267" i="120" s="1"/>
  <c r="K144" i="120"/>
  <c r="K126" i="120"/>
  <c r="K126" i="117"/>
  <c r="J156" i="120"/>
  <c r="E272" i="103"/>
  <c r="J272" i="120" s="1"/>
  <c r="O145" i="103"/>
  <c r="J146" i="117"/>
  <c r="I156" i="120"/>
  <c r="E272" i="102"/>
  <c r="I272" i="120" s="1"/>
  <c r="I118" i="117"/>
  <c r="O117" i="102"/>
  <c r="O112" i="102"/>
  <c r="I113" i="117"/>
  <c r="H144" i="120"/>
  <c r="E267" i="101"/>
  <c r="H267" i="120" s="1"/>
  <c r="H103" i="119"/>
  <c r="D102" i="101"/>
  <c r="G107" i="119"/>
  <c r="G107" i="117"/>
  <c r="F113" i="119"/>
  <c r="E118" i="117"/>
  <c r="O117" i="98"/>
  <c r="D264" i="98"/>
  <c r="E264" i="119" s="1"/>
  <c r="D146" i="127"/>
  <c r="L145" i="97"/>
  <c r="L268" i="97" s="1"/>
  <c r="D268" i="127" s="1"/>
  <c r="D113" i="117"/>
  <c r="O112" i="97"/>
  <c r="D98" i="117"/>
  <c r="O97" i="97"/>
  <c r="C154" i="118"/>
  <c r="X154" i="118" s="1"/>
  <c r="C154" i="117"/>
  <c r="X154" i="117" s="1"/>
  <c r="C270" i="96"/>
  <c r="C270" i="118" s="1"/>
  <c r="X270" i="118" s="1"/>
  <c r="C113" i="117"/>
  <c r="O112" i="96"/>
  <c r="U142" i="117"/>
  <c r="T142" i="117"/>
  <c r="S135" i="120"/>
  <c r="S135" i="117"/>
  <c r="R131" i="117"/>
  <c r="R131" i="119"/>
  <c r="Q135" i="120"/>
  <c r="Q135" i="117"/>
  <c r="O141" i="109"/>
  <c r="L131" i="119"/>
  <c r="L131" i="117"/>
  <c r="K139" i="120"/>
  <c r="K139" i="117"/>
  <c r="G144" i="127"/>
  <c r="L267" i="100"/>
  <c r="G267" i="127" s="1"/>
  <c r="G139" i="120"/>
  <c r="G139" i="117"/>
  <c r="G135" i="120"/>
  <c r="G135" i="117"/>
  <c r="F267" i="117"/>
  <c r="F131" i="117"/>
  <c r="F131" i="119"/>
  <c r="E139" i="120"/>
  <c r="E139" i="117"/>
  <c r="C135" i="120"/>
  <c r="X135" i="120" s="1"/>
  <c r="C135" i="117"/>
  <c r="X135" i="117" s="1"/>
  <c r="U120" i="119"/>
  <c r="U120" i="117"/>
  <c r="K267" i="101"/>
  <c r="H144" i="126"/>
  <c r="T135" i="120"/>
  <c r="T135" i="117"/>
  <c r="O141" i="112"/>
  <c r="S142" i="117"/>
  <c r="S141" i="117" s="1"/>
  <c r="S131" i="119"/>
  <c r="S131" i="117"/>
  <c r="R139" i="120"/>
  <c r="R139" i="117"/>
  <c r="R135" i="120"/>
  <c r="R135" i="117"/>
  <c r="R110" i="119"/>
  <c r="R110" i="117"/>
  <c r="O141" i="110"/>
  <c r="Q142" i="117"/>
  <c r="Q131" i="119"/>
  <c r="Q131" i="117"/>
  <c r="P139" i="120"/>
  <c r="P139" i="117"/>
  <c r="P135" i="120"/>
  <c r="P135" i="117"/>
  <c r="O142" i="117"/>
  <c r="O141" i="108"/>
  <c r="N135" i="117"/>
  <c r="N135" i="120"/>
  <c r="O127" i="107"/>
  <c r="N129" i="119"/>
  <c r="M142" i="117"/>
  <c r="O141" i="106"/>
  <c r="M131" i="119"/>
  <c r="M131" i="117"/>
  <c r="L139" i="120"/>
  <c r="L139" i="117"/>
  <c r="L135" i="120"/>
  <c r="L135" i="117"/>
  <c r="O141" i="104"/>
  <c r="K142" i="117"/>
  <c r="J139" i="117"/>
  <c r="J139" i="120"/>
  <c r="O141" i="102"/>
  <c r="I142" i="117"/>
  <c r="I131" i="119"/>
  <c r="I131" i="117"/>
  <c r="H139" i="120"/>
  <c r="H139" i="117"/>
  <c r="H135" i="120"/>
  <c r="H135" i="117"/>
  <c r="G142" i="117"/>
  <c r="O141" i="100"/>
  <c r="G137" i="120"/>
  <c r="G137" i="117"/>
  <c r="G131" i="119"/>
  <c r="G131" i="117"/>
  <c r="F139" i="117"/>
  <c r="F139" i="120"/>
  <c r="F135" i="117"/>
  <c r="F135" i="120"/>
  <c r="E141" i="98"/>
  <c r="D139" i="120"/>
  <c r="D139" i="117"/>
  <c r="D135" i="120"/>
  <c r="D135" i="117"/>
  <c r="C137" i="120"/>
  <c r="X137" i="120" s="1"/>
  <c r="C137" i="117"/>
  <c r="X137" i="117" s="1"/>
  <c r="C131" i="119"/>
  <c r="Y131" i="119" s="1"/>
  <c r="C131" i="117"/>
  <c r="X131" i="117" s="1"/>
  <c r="S267" i="126"/>
  <c r="S100" i="117"/>
  <c r="S100" i="119"/>
  <c r="R272" i="118"/>
  <c r="R120" i="119"/>
  <c r="R120" i="117"/>
  <c r="R100" i="119"/>
  <c r="R100" i="117"/>
  <c r="Q152" i="117"/>
  <c r="O151" i="110"/>
  <c r="Q144" i="126"/>
  <c r="K267" i="110"/>
  <c r="Q267" i="126" s="1"/>
  <c r="Q100" i="117"/>
  <c r="Q100" i="119"/>
  <c r="P152" i="117"/>
  <c r="O151" i="109"/>
  <c r="P144" i="126"/>
  <c r="K267" i="109"/>
  <c r="P267" i="126" s="1"/>
  <c r="O152" i="117"/>
  <c r="O151" i="108"/>
  <c r="O151" i="107"/>
  <c r="N152" i="117"/>
  <c r="J152" i="117"/>
  <c r="J151" i="117" s="1"/>
  <c r="O151" i="103"/>
  <c r="L111" i="103"/>
  <c r="L111" i="102"/>
  <c r="H105" i="119"/>
  <c r="H105" i="117"/>
  <c r="G156" i="126"/>
  <c r="K272" i="100"/>
  <c r="G272" i="126" s="1"/>
  <c r="D152" i="117"/>
  <c r="O151" i="97"/>
  <c r="C267" i="126"/>
  <c r="C100" i="117"/>
  <c r="X100" i="117" s="1"/>
  <c r="C100" i="119"/>
  <c r="Y100" i="119" s="1"/>
  <c r="U156" i="125"/>
  <c r="J272" i="114"/>
  <c r="U272" i="125" s="1"/>
  <c r="U268" i="120"/>
  <c r="E117" i="114"/>
  <c r="E111" i="114" s="1"/>
  <c r="E133" i="111"/>
  <c r="Q156" i="125"/>
  <c r="J272" i="110"/>
  <c r="Q272" i="125" s="1"/>
  <c r="Q138" i="120"/>
  <c r="Q138" i="117"/>
  <c r="Q134" i="120"/>
  <c r="O133" i="110"/>
  <c r="E133" i="110"/>
  <c r="D127" i="110"/>
  <c r="D265" i="110" s="1"/>
  <c r="O265" i="110" s="1"/>
  <c r="O134" i="117"/>
  <c r="O133" i="108"/>
  <c r="N128" i="117"/>
  <c r="M136" i="120"/>
  <c r="O133" i="106"/>
  <c r="M128" i="117"/>
  <c r="K128" i="117"/>
  <c r="J128" i="117"/>
  <c r="O127" i="103"/>
  <c r="I136" i="120"/>
  <c r="I136" i="117"/>
  <c r="I128" i="117"/>
  <c r="H128" i="117"/>
  <c r="G128" i="117"/>
  <c r="F128" i="117"/>
  <c r="E140" i="120"/>
  <c r="E140" i="117"/>
  <c r="D134" i="117"/>
  <c r="C128" i="117"/>
  <c r="X128" i="117" s="1"/>
  <c r="U122" i="119"/>
  <c r="U122" i="117"/>
  <c r="T113" i="117"/>
  <c r="T103" i="119"/>
  <c r="D102" i="113"/>
  <c r="S156" i="120"/>
  <c r="E272" i="112"/>
  <c r="S272" i="120" s="1"/>
  <c r="S118" i="117"/>
  <c r="Q146" i="117"/>
  <c r="O145" i="110"/>
  <c r="Q126" i="120"/>
  <c r="Q126" i="117"/>
  <c r="Q107" i="119"/>
  <c r="Q107" i="117"/>
  <c r="Q98" i="119"/>
  <c r="D97" i="110"/>
  <c r="P154" i="118"/>
  <c r="C270" i="109"/>
  <c r="O270" i="109" s="1"/>
  <c r="P270" i="117" s="1"/>
  <c r="P154" i="117"/>
  <c r="P146" i="119"/>
  <c r="D145" i="109"/>
  <c r="D268" i="109" s="1"/>
  <c r="O268" i="109" s="1"/>
  <c r="O145" i="109"/>
  <c r="P142" i="127"/>
  <c r="L141" i="109"/>
  <c r="O146" i="117"/>
  <c r="O146" i="119"/>
  <c r="D145" i="108"/>
  <c r="D268" i="108" s="1"/>
  <c r="O268" i="119" s="1"/>
  <c r="O142" i="127"/>
  <c r="O141" i="127" s="1"/>
  <c r="L141" i="108"/>
  <c r="L132" i="108" s="1"/>
  <c r="O126" i="117"/>
  <c r="O126" i="120"/>
  <c r="O122" i="117"/>
  <c r="O122" i="119"/>
  <c r="O107" i="117"/>
  <c r="O107" i="119"/>
  <c r="N118" i="117"/>
  <c r="O117" i="107"/>
  <c r="M146" i="117"/>
  <c r="O145" i="106"/>
  <c r="M113" i="117"/>
  <c r="M112" i="117" s="1"/>
  <c r="O112" i="106"/>
  <c r="D102" i="106"/>
  <c r="D96" i="106" s="1"/>
  <c r="L144" i="120"/>
  <c r="E267" i="105"/>
  <c r="L267" i="120" s="1"/>
  <c r="K156" i="120"/>
  <c r="E272" i="104"/>
  <c r="K272" i="120" s="1"/>
  <c r="O145" i="104"/>
  <c r="K146" i="117"/>
  <c r="K118" i="117"/>
  <c r="O117" i="104"/>
  <c r="K107" i="117"/>
  <c r="K107" i="119"/>
  <c r="K98" i="117"/>
  <c r="O97" i="104"/>
  <c r="J142" i="127"/>
  <c r="J141" i="127" s="1"/>
  <c r="L141" i="103"/>
  <c r="L132" i="103" s="1"/>
  <c r="J118" i="119"/>
  <c r="D117" i="103"/>
  <c r="J107" i="119"/>
  <c r="J107" i="117"/>
  <c r="I146" i="119"/>
  <c r="D145" i="102"/>
  <c r="I142" i="127"/>
  <c r="I141" i="127" s="1"/>
  <c r="L141" i="102"/>
  <c r="L132" i="102" s="1"/>
  <c r="L266" i="102" s="1"/>
  <c r="I126" i="120"/>
  <c r="I103" i="119"/>
  <c r="H156" i="120"/>
  <c r="E272" i="101"/>
  <c r="H272" i="120" s="1"/>
  <c r="H112" i="119"/>
  <c r="G156" i="120"/>
  <c r="E272" i="100"/>
  <c r="G272" i="120" s="1"/>
  <c r="G144" i="120"/>
  <c r="E267" i="100"/>
  <c r="G267" i="120" s="1"/>
  <c r="G122" i="119"/>
  <c r="G122" i="117"/>
  <c r="G98" i="119"/>
  <c r="G98" i="117"/>
  <c r="D97" i="100"/>
  <c r="C270" i="99"/>
  <c r="O270" i="99" s="1"/>
  <c r="F270" i="117" s="1"/>
  <c r="F154" i="118"/>
  <c r="F154" i="117"/>
  <c r="F103" i="117"/>
  <c r="E144" i="120"/>
  <c r="E267" i="98"/>
  <c r="E267" i="120" s="1"/>
  <c r="E113" i="117"/>
  <c r="O112" i="98"/>
  <c r="E103" i="119"/>
  <c r="D156" i="120"/>
  <c r="E272" i="97"/>
  <c r="D272" i="120" s="1"/>
  <c r="D144" i="120"/>
  <c r="E267" i="97"/>
  <c r="D267" i="120" s="1"/>
  <c r="D103" i="119"/>
  <c r="D102" i="97"/>
  <c r="C144" i="120"/>
  <c r="X144" i="120" s="1"/>
  <c r="E267" i="96"/>
  <c r="C267" i="120" s="1"/>
  <c r="X267" i="120" s="1"/>
  <c r="C103" i="117"/>
  <c r="X103" i="117" s="1"/>
  <c r="C98" i="117"/>
  <c r="X98" i="117" s="1"/>
  <c r="T131" i="119"/>
  <c r="T131" i="117"/>
  <c r="S139" i="120"/>
  <c r="S139" i="117"/>
  <c r="Q144" i="127"/>
  <c r="L267" i="110"/>
  <c r="Q267" i="127" s="1"/>
  <c r="Q139" i="120"/>
  <c r="Q139" i="117"/>
  <c r="P267" i="119"/>
  <c r="M135" i="120"/>
  <c r="M135" i="117"/>
  <c r="H131" i="119"/>
  <c r="H131" i="117"/>
  <c r="G153" i="118"/>
  <c r="G110" i="119"/>
  <c r="G110" i="117"/>
  <c r="E135" i="120"/>
  <c r="O133" i="98"/>
  <c r="D142" i="117"/>
  <c r="O141" i="97"/>
  <c r="D131" i="119"/>
  <c r="C139" i="120"/>
  <c r="X139" i="120" s="1"/>
  <c r="C139" i="117"/>
  <c r="X139" i="117" s="1"/>
  <c r="C129" i="119"/>
  <c r="C129" i="117"/>
  <c r="X129" i="117" s="1"/>
  <c r="U124" i="119"/>
  <c r="U124" i="117"/>
  <c r="L152" i="117"/>
  <c r="O151" i="105"/>
  <c r="J100" i="117"/>
  <c r="J100" i="119"/>
  <c r="I152" i="117"/>
  <c r="O151" i="102"/>
  <c r="I144" i="126"/>
  <c r="K267" i="102"/>
  <c r="I267" i="126" s="1"/>
  <c r="O141" i="99"/>
  <c r="F142" i="117"/>
  <c r="F141" i="117" s="1"/>
  <c r="U152" i="117"/>
  <c r="O151" i="114"/>
  <c r="U112" i="127"/>
  <c r="T124" i="119"/>
  <c r="T124" i="117"/>
  <c r="O100" i="119"/>
  <c r="O100" i="117"/>
  <c r="C269" i="107"/>
  <c r="N269" i="118" s="1"/>
  <c r="N267" i="126"/>
  <c r="N100" i="117"/>
  <c r="N100" i="119"/>
  <c r="M152" i="117"/>
  <c r="O151" i="106"/>
  <c r="K267" i="106"/>
  <c r="M267" i="126" s="1"/>
  <c r="M144" i="126"/>
  <c r="L144" i="126"/>
  <c r="K267" i="105"/>
  <c r="L100" i="117"/>
  <c r="L100" i="119"/>
  <c r="K152" i="117"/>
  <c r="O151" i="104"/>
  <c r="K100" i="119"/>
  <c r="K100" i="117"/>
  <c r="C269" i="102"/>
  <c r="O269" i="102" s="1"/>
  <c r="C95" i="102"/>
  <c r="O151" i="101"/>
  <c r="H152" i="117"/>
  <c r="C151" i="100"/>
  <c r="C269" i="100" s="1"/>
  <c r="O269" i="100" s="1"/>
  <c r="C269" i="98"/>
  <c r="O269" i="98" s="1"/>
  <c r="C95" i="98"/>
  <c r="U134" i="117"/>
  <c r="E133" i="113"/>
  <c r="S156" i="125"/>
  <c r="J272" i="112"/>
  <c r="S272" i="125" s="1"/>
  <c r="E133" i="112"/>
  <c r="E112" i="112"/>
  <c r="E111" i="112" s="1"/>
  <c r="R134" i="117"/>
  <c r="D127" i="111"/>
  <c r="D265" i="111" s="1"/>
  <c r="Q128" i="117"/>
  <c r="P134" i="117"/>
  <c r="O267" i="125"/>
  <c r="O128" i="117"/>
  <c r="O127" i="108"/>
  <c r="M130" i="119"/>
  <c r="M130" i="117"/>
  <c r="L128" i="117"/>
  <c r="J271" i="117"/>
  <c r="J271" i="118"/>
  <c r="H271" i="117"/>
  <c r="F130" i="119"/>
  <c r="F130" i="117"/>
  <c r="D128" i="117"/>
  <c r="U154" i="118"/>
  <c r="C270" i="114"/>
  <c r="U154" i="117"/>
  <c r="U144" i="120"/>
  <c r="E267" i="114"/>
  <c r="U267" i="120" s="1"/>
  <c r="U118" i="119"/>
  <c r="U118" i="117"/>
  <c r="D117" i="114"/>
  <c r="U107" i="119"/>
  <c r="U107" i="117"/>
  <c r="U98" i="119"/>
  <c r="O97" i="114"/>
  <c r="D97" i="114"/>
  <c r="T154" i="118"/>
  <c r="T154" i="117"/>
  <c r="C270" i="113"/>
  <c r="T146" i="127"/>
  <c r="L145" i="113"/>
  <c r="L268" i="113" s="1"/>
  <c r="T268" i="127" s="1"/>
  <c r="T144" i="120"/>
  <c r="E267" i="113"/>
  <c r="T267" i="120" s="1"/>
  <c r="T122" i="119"/>
  <c r="T122" i="117"/>
  <c r="S146" i="117"/>
  <c r="S126" i="120"/>
  <c r="S126" i="117"/>
  <c r="S113" i="117"/>
  <c r="O112" i="112"/>
  <c r="S103" i="119"/>
  <c r="D102" i="112"/>
  <c r="E272" i="111"/>
  <c r="R272" i="120" s="1"/>
  <c r="R156" i="120"/>
  <c r="R146" i="119"/>
  <c r="D145" i="111"/>
  <c r="D268" i="111" s="1"/>
  <c r="R268" i="119" s="1"/>
  <c r="R146" i="117"/>
  <c r="R126" i="120"/>
  <c r="R126" i="117"/>
  <c r="R122" i="119"/>
  <c r="R113" i="119"/>
  <c r="D112" i="111"/>
  <c r="D111" i="111" s="1"/>
  <c r="D264" i="111" s="1"/>
  <c r="R113" i="117"/>
  <c r="R103" i="119"/>
  <c r="R103" i="117"/>
  <c r="D102" i="111"/>
  <c r="Q156" i="120"/>
  <c r="E272" i="110"/>
  <c r="Q118" i="117"/>
  <c r="O117" i="110"/>
  <c r="Q113" i="117"/>
  <c r="O112" i="110"/>
  <c r="P113" i="119"/>
  <c r="D112" i="109"/>
  <c r="D102" i="109"/>
  <c r="D96" i="109" s="1"/>
  <c r="P98" i="117"/>
  <c r="O97" i="109"/>
  <c r="O270" i="117"/>
  <c r="O270" i="118"/>
  <c r="D117" i="108"/>
  <c r="D97" i="108"/>
  <c r="O98" i="119"/>
  <c r="N154" i="118"/>
  <c r="C270" i="107"/>
  <c r="N154" i="117"/>
  <c r="N146" i="127"/>
  <c r="L145" i="107"/>
  <c r="L268" i="107" s="1"/>
  <c r="N268" i="127" s="1"/>
  <c r="N144" i="120"/>
  <c r="E267" i="107"/>
  <c r="N267" i="120" s="1"/>
  <c r="N107" i="119"/>
  <c r="N107" i="117"/>
  <c r="N98" i="119"/>
  <c r="D97" i="107"/>
  <c r="M154" i="118"/>
  <c r="C270" i="106"/>
  <c r="O270" i="106" s="1"/>
  <c r="M270" i="117" s="1"/>
  <c r="M154" i="117"/>
  <c r="M118" i="117"/>
  <c r="O117" i="106"/>
  <c r="M103" i="117"/>
  <c r="L156" i="120"/>
  <c r="E272" i="105"/>
  <c r="L272" i="120" s="1"/>
  <c r="O117" i="105"/>
  <c r="L107" i="119"/>
  <c r="L107" i="117"/>
  <c r="J154" i="118"/>
  <c r="J154" i="117"/>
  <c r="C270" i="103"/>
  <c r="O270" i="103" s="1"/>
  <c r="J98" i="117"/>
  <c r="O97" i="103"/>
  <c r="H146" i="117"/>
  <c r="O145" i="101"/>
  <c r="H142" i="127"/>
  <c r="L141" i="101"/>
  <c r="H126" i="120"/>
  <c r="H126" i="117"/>
  <c r="H122" i="119"/>
  <c r="H122" i="117"/>
  <c r="D117" i="101"/>
  <c r="H107" i="119"/>
  <c r="H107" i="117"/>
  <c r="G118" i="117"/>
  <c r="G113" i="119"/>
  <c r="G113" i="117"/>
  <c r="D264" i="100"/>
  <c r="D102" i="100"/>
  <c r="F107" i="119"/>
  <c r="F107" i="117"/>
  <c r="E156" i="120"/>
  <c r="E272" i="98"/>
  <c r="E272" i="120" s="1"/>
  <c r="D118" i="117"/>
  <c r="C156" i="120"/>
  <c r="X156" i="120" s="1"/>
  <c r="E272" i="96"/>
  <c r="C272" i="120" s="1"/>
  <c r="X272" i="120" s="1"/>
  <c r="C146" i="117"/>
  <c r="O145" i="96"/>
  <c r="D102" i="96"/>
  <c r="D96" i="96" s="1"/>
  <c r="O117" i="109"/>
  <c r="O117" i="97"/>
  <c r="L264" i="110"/>
  <c r="Q264" i="127" s="1"/>
  <c r="O127" i="110"/>
  <c r="O133" i="111"/>
  <c r="O132" i="111" s="1"/>
  <c r="O102" i="99"/>
  <c r="O141" i="98"/>
  <c r="O127" i="105"/>
  <c r="O133" i="109"/>
  <c r="O127" i="100"/>
  <c r="O112" i="114"/>
  <c r="P146" i="117"/>
  <c r="O145" i="111"/>
  <c r="D103" i="117"/>
  <c r="E103" i="117"/>
  <c r="O127" i="99"/>
  <c r="O133" i="107"/>
  <c r="O127" i="112"/>
  <c r="I98" i="117"/>
  <c r="O97" i="102"/>
  <c r="Q103" i="117"/>
  <c r="O102" i="110"/>
  <c r="O98" i="117"/>
  <c r="O97" i="108"/>
  <c r="H267" i="126"/>
  <c r="O102" i="105"/>
  <c r="L103" i="117"/>
  <c r="R118" i="117"/>
  <c r="O97" i="112"/>
  <c r="P113" i="117"/>
  <c r="O112" i="109"/>
  <c r="O112" i="111"/>
  <c r="I103" i="117"/>
  <c r="I146" i="117"/>
  <c r="O145" i="102"/>
  <c r="J118" i="117"/>
  <c r="T103" i="117"/>
  <c r="O102" i="113"/>
  <c r="O127" i="106"/>
  <c r="O97" i="106"/>
  <c r="N103" i="117"/>
  <c r="O102" i="107"/>
  <c r="O102" i="108"/>
  <c r="T118" i="117"/>
  <c r="T146" i="117"/>
  <c r="U141" i="127"/>
  <c r="O133" i="102"/>
  <c r="O133" i="104"/>
  <c r="L264" i="108"/>
  <c r="E98" i="117"/>
  <c r="E97" i="117" s="1"/>
  <c r="O97" i="98"/>
  <c r="F146" i="117"/>
  <c r="O145" i="99"/>
  <c r="O102" i="100"/>
  <c r="K113" i="117"/>
  <c r="O112" i="104"/>
  <c r="O102" i="109"/>
  <c r="T98" i="117"/>
  <c r="O97" i="113"/>
  <c r="O145" i="107"/>
  <c r="N146" i="117"/>
  <c r="O97" i="111"/>
  <c r="S103" i="117"/>
  <c r="O102" i="112"/>
  <c r="U98" i="117"/>
  <c r="O145" i="108"/>
  <c r="Q98" i="117"/>
  <c r="Q97" i="117" s="1"/>
  <c r="O97" i="110"/>
  <c r="O127" i="96"/>
  <c r="O133" i="97"/>
  <c r="Q134" i="117"/>
  <c r="L264" i="103"/>
  <c r="J264" i="127" s="1"/>
  <c r="F113" i="117"/>
  <c r="O112" i="99"/>
  <c r="H103" i="117"/>
  <c r="L113" i="117"/>
  <c r="O112" i="105"/>
  <c r="U103" i="117"/>
  <c r="O102" i="114"/>
  <c r="O145" i="114"/>
  <c r="U146" i="117"/>
  <c r="O133" i="100"/>
  <c r="O133" i="103"/>
  <c r="R152" i="117"/>
  <c r="O151" i="111"/>
  <c r="E146" i="117"/>
  <c r="O145" i="98"/>
  <c r="K103" i="117"/>
  <c r="K270" i="117"/>
  <c r="K270" i="118"/>
  <c r="O133" i="101"/>
  <c r="C269" i="111"/>
  <c r="O117" i="101"/>
  <c r="J113" i="117"/>
  <c r="O112" i="103"/>
  <c r="O133" i="99"/>
  <c r="O127" i="113"/>
  <c r="U93" i="123"/>
  <c r="U93" i="122"/>
  <c r="U93" i="121"/>
  <c r="U93" i="120"/>
  <c r="U91" i="123"/>
  <c r="U88" i="123"/>
  <c r="U88" i="122"/>
  <c r="U87" i="123"/>
  <c r="U86" i="123"/>
  <c r="U86" i="122"/>
  <c r="U85" i="123"/>
  <c r="U85" i="122"/>
  <c r="U84" i="123"/>
  <c r="U84" i="122"/>
  <c r="U81" i="123"/>
  <c r="U81" i="122"/>
  <c r="U80" i="123"/>
  <c r="U80" i="122"/>
  <c r="U79" i="123"/>
  <c r="U79" i="122"/>
  <c r="U78" i="123"/>
  <c r="U78" i="122"/>
  <c r="U75" i="128"/>
  <c r="U75" i="127"/>
  <c r="U75" i="126"/>
  <c r="U75" i="125"/>
  <c r="U75" i="120"/>
  <c r="U75" i="119"/>
  <c r="U74" i="128"/>
  <c r="U74" i="127"/>
  <c r="U74" i="126"/>
  <c r="U74" i="125"/>
  <c r="U74" i="120"/>
  <c r="U74" i="119"/>
  <c r="U71" i="128"/>
  <c r="U71" i="127"/>
  <c r="U71" i="126"/>
  <c r="U71" i="125"/>
  <c r="U71" i="123"/>
  <c r="U71" i="122"/>
  <c r="U71" i="121"/>
  <c r="U71" i="119"/>
  <c r="U70" i="128"/>
  <c r="U69" i="128"/>
  <c r="U68" i="128"/>
  <c r="U68" i="127"/>
  <c r="U68" i="126"/>
  <c r="U68" i="125"/>
  <c r="U68" i="123"/>
  <c r="U68" i="122"/>
  <c r="U67" i="128"/>
  <c r="U67" i="127"/>
  <c r="U67" i="126"/>
  <c r="U67" i="125"/>
  <c r="U66" i="128"/>
  <c r="U66" i="127"/>
  <c r="U66" i="126"/>
  <c r="U66" i="125"/>
  <c r="U63" i="128"/>
  <c r="U63" i="127"/>
  <c r="U63" i="126"/>
  <c r="U63" i="125"/>
  <c r="U63" i="120"/>
  <c r="U63" i="119"/>
  <c r="U61" i="128"/>
  <c r="U61" i="127"/>
  <c r="U61" i="126"/>
  <c r="U61" i="125"/>
  <c r="U58" i="128"/>
  <c r="U58" i="127"/>
  <c r="U58" i="126"/>
  <c r="U58" i="125"/>
  <c r="U58" i="119"/>
  <c r="U57" i="128"/>
  <c r="U57" i="127"/>
  <c r="U57" i="120"/>
  <c r="U56" i="127"/>
  <c r="U56" i="126"/>
  <c r="U56" i="125"/>
  <c r="U56" i="120"/>
  <c r="U55" i="125"/>
  <c r="U52" i="128"/>
  <c r="U52" i="127"/>
  <c r="U52" i="126"/>
  <c r="U52" i="125"/>
  <c r="U51" i="128"/>
  <c r="T93" i="123"/>
  <c r="T93" i="122"/>
  <c r="T93" i="121"/>
  <c r="T93" i="120"/>
  <c r="T91" i="123"/>
  <c r="T88" i="123"/>
  <c r="T88" i="122"/>
  <c r="T87" i="123"/>
  <c r="T86" i="123"/>
  <c r="T86" i="122"/>
  <c r="T85" i="123"/>
  <c r="T85" i="122"/>
  <c r="T84" i="123"/>
  <c r="T84" i="122"/>
  <c r="T81" i="123"/>
  <c r="T81" i="122"/>
  <c r="T80" i="123"/>
  <c r="T80" i="122"/>
  <c r="T79" i="123"/>
  <c r="T79" i="122"/>
  <c r="T78" i="123"/>
  <c r="T78" i="122"/>
  <c r="T75" i="128"/>
  <c r="T75" i="127"/>
  <c r="T75" i="126"/>
  <c r="T75" i="125"/>
  <c r="T75" i="120"/>
  <c r="T75" i="119"/>
  <c r="T74" i="128"/>
  <c r="T74" i="127"/>
  <c r="T74" i="126"/>
  <c r="T74" i="125"/>
  <c r="T74" i="120"/>
  <c r="T74" i="119"/>
  <c r="T71" i="128"/>
  <c r="T71" i="127"/>
  <c r="T71" i="126"/>
  <c r="T71" i="125"/>
  <c r="T71" i="123"/>
  <c r="T71" i="122"/>
  <c r="T71" i="121"/>
  <c r="T71" i="119"/>
  <c r="T70" i="128"/>
  <c r="T69" i="128"/>
  <c r="T68" i="128"/>
  <c r="T68" i="127"/>
  <c r="T68" i="126"/>
  <c r="T68" i="125"/>
  <c r="T68" i="123"/>
  <c r="T68" i="122"/>
  <c r="T67" i="128"/>
  <c r="T67" i="127"/>
  <c r="T67" i="126"/>
  <c r="T67" i="125"/>
  <c r="T66" i="128"/>
  <c r="T66" i="127"/>
  <c r="T66" i="126"/>
  <c r="T66" i="125"/>
  <c r="T63" i="128"/>
  <c r="T63" i="127"/>
  <c r="T63" i="126"/>
  <c r="T63" i="125"/>
  <c r="T63" i="120"/>
  <c r="T63" i="119"/>
  <c r="T61" i="128"/>
  <c r="T61" i="127"/>
  <c r="T61" i="126"/>
  <c r="T61" i="125"/>
  <c r="T58" i="128"/>
  <c r="T58" i="127"/>
  <c r="T58" i="126"/>
  <c r="T58" i="125"/>
  <c r="T58" i="119"/>
  <c r="T57" i="128"/>
  <c r="T57" i="127"/>
  <c r="T57" i="120"/>
  <c r="T56" i="127"/>
  <c r="T56" i="126"/>
  <c r="T56" i="125"/>
  <c r="T56" i="120"/>
  <c r="T55" i="125"/>
  <c r="T52" i="128"/>
  <c r="T52" i="127"/>
  <c r="T52" i="126"/>
  <c r="T52" i="125"/>
  <c r="T51" i="128"/>
  <c r="S93" i="123"/>
  <c r="S93" i="122"/>
  <c r="S93" i="121"/>
  <c r="S93" i="120"/>
  <c r="S91" i="123"/>
  <c r="S88" i="123"/>
  <c r="S88" i="122"/>
  <c r="S87" i="123"/>
  <c r="S86" i="123"/>
  <c r="S86" i="122"/>
  <c r="S85" i="123"/>
  <c r="S85" i="122"/>
  <c r="S84" i="123"/>
  <c r="S84" i="122"/>
  <c r="S81" i="123"/>
  <c r="S81" i="122"/>
  <c r="S80" i="123"/>
  <c r="S80" i="122"/>
  <c r="S79" i="123"/>
  <c r="S79" i="122"/>
  <c r="S78" i="123"/>
  <c r="S78" i="122"/>
  <c r="S75" i="128"/>
  <c r="S75" i="127"/>
  <c r="S75" i="126"/>
  <c r="S75" i="125"/>
  <c r="S75" i="120"/>
  <c r="S75" i="119"/>
  <c r="S74" i="128"/>
  <c r="S74" i="127"/>
  <c r="S74" i="126"/>
  <c r="S74" i="125"/>
  <c r="S74" i="120"/>
  <c r="S74" i="119"/>
  <c r="S71" i="128"/>
  <c r="S71" i="127"/>
  <c r="S71" i="126"/>
  <c r="S71" i="125"/>
  <c r="S71" i="123"/>
  <c r="S71" i="122"/>
  <c r="S71" i="121"/>
  <c r="S71" i="119"/>
  <c r="S70" i="128"/>
  <c r="S69" i="128"/>
  <c r="S68" i="128"/>
  <c r="S68" i="127"/>
  <c r="S68" i="126"/>
  <c r="S68" i="125"/>
  <c r="S68" i="123"/>
  <c r="S68" i="122"/>
  <c r="S67" i="128"/>
  <c r="S67" i="127"/>
  <c r="S67" i="126"/>
  <c r="S67" i="125"/>
  <c r="S66" i="128"/>
  <c r="S66" i="127"/>
  <c r="S66" i="126"/>
  <c r="S66" i="125"/>
  <c r="S63" i="128"/>
  <c r="S63" i="127"/>
  <c r="S63" i="126"/>
  <c r="S63" i="125"/>
  <c r="S63" i="120"/>
  <c r="S63" i="119"/>
  <c r="S61" i="128"/>
  <c r="S61" i="127"/>
  <c r="S61" i="126"/>
  <c r="S61" i="125"/>
  <c r="S58" i="128"/>
  <c r="S58" i="127"/>
  <c r="S58" i="126"/>
  <c r="S58" i="125"/>
  <c r="S58" i="119"/>
  <c r="S57" i="128"/>
  <c r="S57" i="127"/>
  <c r="S57" i="120"/>
  <c r="S56" i="127"/>
  <c r="S56" i="126"/>
  <c r="S56" i="125"/>
  <c r="S56" i="120"/>
  <c r="S55" i="125"/>
  <c r="S52" i="128"/>
  <c r="S52" i="127"/>
  <c r="S52" i="126"/>
  <c r="S52" i="125"/>
  <c r="S51" i="128"/>
  <c r="R93" i="123"/>
  <c r="R93" i="122"/>
  <c r="R93" i="121"/>
  <c r="R93" i="120"/>
  <c r="R91" i="123"/>
  <c r="R88" i="123"/>
  <c r="R88" i="122"/>
  <c r="R87" i="123"/>
  <c r="R86" i="123"/>
  <c r="R86" i="122"/>
  <c r="R85" i="123"/>
  <c r="R85" i="122"/>
  <c r="R84" i="123"/>
  <c r="R84" i="122"/>
  <c r="R81" i="123"/>
  <c r="R81" i="122"/>
  <c r="R80" i="123"/>
  <c r="R80" i="122"/>
  <c r="R79" i="123"/>
  <c r="R79" i="122"/>
  <c r="R78" i="123"/>
  <c r="R78" i="122"/>
  <c r="R75" i="128"/>
  <c r="R75" i="127"/>
  <c r="R75" i="126"/>
  <c r="R75" i="125"/>
  <c r="R75" i="120"/>
  <c r="R75" i="119"/>
  <c r="R74" i="128"/>
  <c r="R74" i="127"/>
  <c r="R74" i="126"/>
  <c r="R74" i="125"/>
  <c r="R74" i="120"/>
  <c r="R74" i="119"/>
  <c r="R71" i="128"/>
  <c r="R71" i="127"/>
  <c r="R71" i="126"/>
  <c r="R71" i="125"/>
  <c r="R71" i="123"/>
  <c r="R71" i="122"/>
  <c r="R71" i="121"/>
  <c r="R71" i="119"/>
  <c r="R70" i="128"/>
  <c r="R69" i="128"/>
  <c r="R68" i="128"/>
  <c r="R68" i="127"/>
  <c r="R68" i="126"/>
  <c r="R68" i="125"/>
  <c r="R68" i="123"/>
  <c r="R68" i="122"/>
  <c r="R67" i="128"/>
  <c r="R67" i="127"/>
  <c r="R67" i="126"/>
  <c r="R67" i="125"/>
  <c r="R66" i="128"/>
  <c r="R66" i="127"/>
  <c r="R66" i="126"/>
  <c r="R66" i="125"/>
  <c r="R63" i="128"/>
  <c r="R63" i="127"/>
  <c r="R63" i="126"/>
  <c r="R63" i="125"/>
  <c r="R63" i="120"/>
  <c r="R63" i="119"/>
  <c r="R61" i="128"/>
  <c r="R61" i="127"/>
  <c r="R61" i="126"/>
  <c r="R61" i="125"/>
  <c r="R58" i="128"/>
  <c r="R58" i="127"/>
  <c r="R58" i="126"/>
  <c r="R58" i="125"/>
  <c r="R58" i="119"/>
  <c r="R57" i="128"/>
  <c r="R57" i="127"/>
  <c r="R57" i="120"/>
  <c r="R56" i="127"/>
  <c r="R56" i="126"/>
  <c r="R56" i="125"/>
  <c r="R56" i="120"/>
  <c r="R55" i="125"/>
  <c r="R52" i="128"/>
  <c r="R52" i="127"/>
  <c r="R52" i="126"/>
  <c r="R52" i="125"/>
  <c r="R51" i="128"/>
  <c r="Q93" i="123"/>
  <c r="Q93" i="122"/>
  <c r="Q93" i="121"/>
  <c r="Q93" i="120"/>
  <c r="Q91" i="123"/>
  <c r="Q88" i="123"/>
  <c r="Q88" i="122"/>
  <c r="Q87" i="123"/>
  <c r="Q86" i="123"/>
  <c r="Q86" i="122"/>
  <c r="Q85" i="123"/>
  <c r="Q85" i="122"/>
  <c r="Q84" i="123"/>
  <c r="Q84" i="122"/>
  <c r="Q81" i="123"/>
  <c r="Q81" i="122"/>
  <c r="Q80" i="123"/>
  <c r="Q80" i="122"/>
  <c r="Q79" i="123"/>
  <c r="Q79" i="122"/>
  <c r="Q78" i="123"/>
  <c r="Q78" i="122"/>
  <c r="Q75" i="128"/>
  <c r="Q75" i="127"/>
  <c r="Q75" i="126"/>
  <c r="Q75" i="125"/>
  <c r="Q75" i="120"/>
  <c r="Q75" i="119"/>
  <c r="Q74" i="128"/>
  <c r="Q74" i="127"/>
  <c r="Q74" i="126"/>
  <c r="Q74" i="125"/>
  <c r="Q74" i="120"/>
  <c r="Q74" i="119"/>
  <c r="Q71" i="128"/>
  <c r="Q71" i="127"/>
  <c r="Q71" i="126"/>
  <c r="Q71" i="125"/>
  <c r="Q71" i="123"/>
  <c r="Q71" i="122"/>
  <c r="Q71" i="121"/>
  <c r="Q71" i="119"/>
  <c r="Q70" i="128"/>
  <c r="Q69" i="128"/>
  <c r="Q68" i="128"/>
  <c r="Q68" i="127"/>
  <c r="Q68" i="126"/>
  <c r="Q68" i="125"/>
  <c r="Q68" i="123"/>
  <c r="Q68" i="122"/>
  <c r="Q67" i="128"/>
  <c r="Q67" i="127"/>
  <c r="Q67" i="126"/>
  <c r="Q67" i="125"/>
  <c r="Q66" i="128"/>
  <c r="Q66" i="127"/>
  <c r="Q66" i="126"/>
  <c r="Q66" i="125"/>
  <c r="Q63" i="128"/>
  <c r="Q63" i="127"/>
  <c r="Q63" i="126"/>
  <c r="Q63" i="125"/>
  <c r="Q63" i="120"/>
  <c r="Q63" i="119"/>
  <c r="Q61" i="128"/>
  <c r="Q61" i="127"/>
  <c r="Q61" i="126"/>
  <c r="Q61" i="125"/>
  <c r="Q58" i="128"/>
  <c r="Q58" i="127"/>
  <c r="Q58" i="126"/>
  <c r="Q58" i="125"/>
  <c r="Q58" i="119"/>
  <c r="Q57" i="128"/>
  <c r="Q57" i="127"/>
  <c r="Q57" i="120"/>
  <c r="Q56" i="127"/>
  <c r="Q56" i="126"/>
  <c r="Q56" i="125"/>
  <c r="Q56" i="120"/>
  <c r="Q55" i="125"/>
  <c r="Q52" i="128"/>
  <c r="Q52" i="127"/>
  <c r="Q52" i="126"/>
  <c r="Q52" i="125"/>
  <c r="Q51" i="128"/>
  <c r="P93" i="123"/>
  <c r="P93" i="122"/>
  <c r="P93" i="121"/>
  <c r="P93" i="120"/>
  <c r="P91" i="123"/>
  <c r="P88" i="123"/>
  <c r="P88" i="122"/>
  <c r="P87" i="123"/>
  <c r="P86" i="123"/>
  <c r="P86" i="122"/>
  <c r="P85" i="123"/>
  <c r="P85" i="122"/>
  <c r="P84" i="123"/>
  <c r="P84" i="122"/>
  <c r="P81" i="123"/>
  <c r="P81" i="122"/>
  <c r="P80" i="123"/>
  <c r="P80" i="122"/>
  <c r="P79" i="123"/>
  <c r="P79" i="122"/>
  <c r="P78" i="123"/>
  <c r="P78" i="122"/>
  <c r="P75" i="128"/>
  <c r="P75" i="127"/>
  <c r="P75" i="126"/>
  <c r="P75" i="125"/>
  <c r="P75" i="120"/>
  <c r="P75" i="119"/>
  <c r="P74" i="128"/>
  <c r="P74" i="127"/>
  <c r="P74" i="126"/>
  <c r="P74" i="125"/>
  <c r="P74" i="120"/>
  <c r="P74" i="119"/>
  <c r="P71" i="128"/>
  <c r="P71" i="127"/>
  <c r="P71" i="126"/>
  <c r="P71" i="125"/>
  <c r="P71" i="123"/>
  <c r="P71" i="122"/>
  <c r="P71" i="121"/>
  <c r="P71" i="119"/>
  <c r="P70" i="128"/>
  <c r="P69" i="128"/>
  <c r="P68" i="128"/>
  <c r="P68" i="127"/>
  <c r="P68" i="126"/>
  <c r="P68" i="125"/>
  <c r="P68" i="123"/>
  <c r="P68" i="122"/>
  <c r="P67" i="128"/>
  <c r="P67" i="127"/>
  <c r="P67" i="126"/>
  <c r="P67" i="125"/>
  <c r="P66" i="128"/>
  <c r="P66" i="127"/>
  <c r="P66" i="126"/>
  <c r="P66" i="125"/>
  <c r="P63" i="128"/>
  <c r="P63" i="127"/>
  <c r="P63" i="126"/>
  <c r="P63" i="125"/>
  <c r="P63" i="120"/>
  <c r="P63" i="119"/>
  <c r="P61" i="128"/>
  <c r="P61" i="127"/>
  <c r="P61" i="126"/>
  <c r="P61" i="125"/>
  <c r="P58" i="128"/>
  <c r="P58" i="127"/>
  <c r="P58" i="126"/>
  <c r="P58" i="125"/>
  <c r="P58" i="119"/>
  <c r="P57" i="128"/>
  <c r="P57" i="127"/>
  <c r="P57" i="120"/>
  <c r="P56" i="127"/>
  <c r="P56" i="126"/>
  <c r="P56" i="125"/>
  <c r="P56" i="120"/>
  <c r="P55" i="125"/>
  <c r="P52" i="128"/>
  <c r="P52" i="127"/>
  <c r="P52" i="126"/>
  <c r="P52" i="125"/>
  <c r="P51" i="128"/>
  <c r="O93" i="123"/>
  <c r="O93" i="122"/>
  <c r="O93" i="121"/>
  <c r="O93" i="120"/>
  <c r="O91" i="123"/>
  <c r="O88" i="123"/>
  <c r="O88" i="122"/>
  <c r="O87" i="123"/>
  <c r="O86" i="123"/>
  <c r="O86" i="122"/>
  <c r="O85" i="123"/>
  <c r="O85" i="122"/>
  <c r="O84" i="123"/>
  <c r="O84" i="122"/>
  <c r="O81" i="123"/>
  <c r="O81" i="122"/>
  <c r="O80" i="123"/>
  <c r="O80" i="122"/>
  <c r="O79" i="123"/>
  <c r="O79" i="122"/>
  <c r="O78" i="123"/>
  <c r="O78" i="122"/>
  <c r="O75" i="128"/>
  <c r="O75" i="127"/>
  <c r="O75" i="126"/>
  <c r="O75" i="125"/>
  <c r="O75" i="120"/>
  <c r="O75" i="119"/>
  <c r="O74" i="128"/>
  <c r="O74" i="127"/>
  <c r="O74" i="126"/>
  <c r="O74" i="125"/>
  <c r="O74" i="120"/>
  <c r="O74" i="119"/>
  <c r="O71" i="128"/>
  <c r="O71" i="127"/>
  <c r="O71" i="126"/>
  <c r="O71" i="125"/>
  <c r="O71" i="123"/>
  <c r="O71" i="122"/>
  <c r="O71" i="121"/>
  <c r="O71" i="119"/>
  <c r="O70" i="128"/>
  <c r="O69" i="128"/>
  <c r="O68" i="128"/>
  <c r="O68" i="127"/>
  <c r="O68" i="126"/>
  <c r="O68" i="125"/>
  <c r="O68" i="123"/>
  <c r="O68" i="122"/>
  <c r="O67" i="128"/>
  <c r="O67" i="127"/>
  <c r="O67" i="126"/>
  <c r="O67" i="125"/>
  <c r="O66" i="128"/>
  <c r="O66" i="127"/>
  <c r="O66" i="126"/>
  <c r="O66" i="125"/>
  <c r="O63" i="128"/>
  <c r="O63" i="127"/>
  <c r="O63" i="126"/>
  <c r="O63" i="125"/>
  <c r="O63" i="120"/>
  <c r="O63" i="119"/>
  <c r="O61" i="128"/>
  <c r="O61" i="127"/>
  <c r="O61" i="126"/>
  <c r="O61" i="125"/>
  <c r="O58" i="128"/>
  <c r="O58" i="127"/>
  <c r="O58" i="126"/>
  <c r="O58" i="125"/>
  <c r="O58" i="119"/>
  <c r="O57" i="128"/>
  <c r="O57" i="127"/>
  <c r="O57" i="120"/>
  <c r="O56" i="127"/>
  <c r="O56" i="126"/>
  <c r="O56" i="125"/>
  <c r="O56" i="120"/>
  <c r="O55" i="125"/>
  <c r="O52" i="128"/>
  <c r="O52" i="127"/>
  <c r="O52" i="126"/>
  <c r="O52" i="125"/>
  <c r="O51" i="128"/>
  <c r="N93" i="123"/>
  <c r="N93" i="122"/>
  <c r="N93" i="121"/>
  <c r="N93" i="120"/>
  <c r="N91" i="123"/>
  <c r="N88" i="123"/>
  <c r="N88" i="122"/>
  <c r="N87" i="123"/>
  <c r="N86" i="123"/>
  <c r="N86" i="122"/>
  <c r="N85" i="123"/>
  <c r="N85" i="122"/>
  <c r="N84" i="123"/>
  <c r="N84" i="122"/>
  <c r="N81" i="123"/>
  <c r="N81" i="122"/>
  <c r="N80" i="123"/>
  <c r="N80" i="122"/>
  <c r="N79" i="123"/>
  <c r="N79" i="122"/>
  <c r="N78" i="123"/>
  <c r="N78" i="122"/>
  <c r="N75" i="128"/>
  <c r="N75" i="127"/>
  <c r="N75" i="126"/>
  <c r="N75" i="125"/>
  <c r="N75" i="120"/>
  <c r="N75" i="119"/>
  <c r="N74" i="128"/>
  <c r="N74" i="127"/>
  <c r="N74" i="126"/>
  <c r="N74" i="125"/>
  <c r="N74" i="120"/>
  <c r="N74" i="119"/>
  <c r="N71" i="128"/>
  <c r="N71" i="127"/>
  <c r="N71" i="126"/>
  <c r="N71" i="125"/>
  <c r="N71" i="123"/>
  <c r="N71" i="122"/>
  <c r="N71" i="121"/>
  <c r="N71" i="119"/>
  <c r="N70" i="128"/>
  <c r="N69" i="128"/>
  <c r="N68" i="128"/>
  <c r="N68" i="127"/>
  <c r="N68" i="126"/>
  <c r="N68" i="125"/>
  <c r="N68" i="123"/>
  <c r="N68" i="122"/>
  <c r="N67" i="128"/>
  <c r="N67" i="127"/>
  <c r="N67" i="126"/>
  <c r="N67" i="125"/>
  <c r="N66" i="128"/>
  <c r="N66" i="127"/>
  <c r="N66" i="126"/>
  <c r="N66" i="125"/>
  <c r="N63" i="128"/>
  <c r="N63" i="127"/>
  <c r="N63" i="126"/>
  <c r="N63" i="125"/>
  <c r="N63" i="120"/>
  <c r="N63" i="119"/>
  <c r="N61" i="128"/>
  <c r="N61" i="127"/>
  <c r="N61" i="126"/>
  <c r="N61" i="125"/>
  <c r="N58" i="128"/>
  <c r="N58" i="127"/>
  <c r="N58" i="126"/>
  <c r="N58" i="125"/>
  <c r="N58" i="119"/>
  <c r="N57" i="128"/>
  <c r="N57" i="127"/>
  <c r="N57" i="120"/>
  <c r="N56" i="127"/>
  <c r="N56" i="126"/>
  <c r="N56" i="125"/>
  <c r="N56" i="120"/>
  <c r="N55" i="125"/>
  <c r="N52" i="128"/>
  <c r="N52" i="127"/>
  <c r="N52" i="126"/>
  <c r="N52" i="125"/>
  <c r="N51" i="128"/>
  <c r="M93" i="123"/>
  <c r="M93" i="122"/>
  <c r="M93" i="121"/>
  <c r="M93" i="120"/>
  <c r="M91" i="123"/>
  <c r="M88" i="123"/>
  <c r="M88" i="122"/>
  <c r="M87" i="123"/>
  <c r="M86" i="123"/>
  <c r="M86" i="122"/>
  <c r="M85" i="123"/>
  <c r="M85" i="122"/>
  <c r="M84" i="123"/>
  <c r="M84" i="122"/>
  <c r="M81" i="123"/>
  <c r="M81" i="122"/>
  <c r="M80" i="123"/>
  <c r="M80" i="122"/>
  <c r="M79" i="123"/>
  <c r="M79" i="122"/>
  <c r="M78" i="123"/>
  <c r="M78" i="122"/>
  <c r="M75" i="128"/>
  <c r="M75" i="127"/>
  <c r="M75" i="126"/>
  <c r="M75" i="125"/>
  <c r="M75" i="120"/>
  <c r="M75" i="119"/>
  <c r="M74" i="128"/>
  <c r="M74" i="127"/>
  <c r="M74" i="126"/>
  <c r="M74" i="125"/>
  <c r="M74" i="120"/>
  <c r="M74" i="119"/>
  <c r="M71" i="128"/>
  <c r="M71" i="127"/>
  <c r="M71" i="126"/>
  <c r="M71" i="125"/>
  <c r="M71" i="123"/>
  <c r="M71" i="122"/>
  <c r="M71" i="121"/>
  <c r="M71" i="119"/>
  <c r="M70" i="128"/>
  <c r="M69" i="128"/>
  <c r="M68" i="128"/>
  <c r="M68" i="127"/>
  <c r="M68" i="126"/>
  <c r="M68" i="125"/>
  <c r="M68" i="123"/>
  <c r="M68" i="122"/>
  <c r="M67" i="128"/>
  <c r="M67" i="127"/>
  <c r="M67" i="126"/>
  <c r="M67" i="125"/>
  <c r="M66" i="128"/>
  <c r="M66" i="127"/>
  <c r="M66" i="126"/>
  <c r="M66" i="125"/>
  <c r="M63" i="128"/>
  <c r="M63" i="127"/>
  <c r="M63" i="126"/>
  <c r="M63" i="125"/>
  <c r="M63" i="120"/>
  <c r="M63" i="119"/>
  <c r="M61" i="128"/>
  <c r="M61" i="127"/>
  <c r="M61" i="126"/>
  <c r="M61" i="125"/>
  <c r="M58" i="128"/>
  <c r="M58" i="127"/>
  <c r="M58" i="126"/>
  <c r="M58" i="125"/>
  <c r="M58" i="119"/>
  <c r="M57" i="128"/>
  <c r="M57" i="127"/>
  <c r="M57" i="120"/>
  <c r="M56" i="127"/>
  <c r="M56" i="126"/>
  <c r="M56" i="125"/>
  <c r="M56" i="120"/>
  <c r="M55" i="125"/>
  <c r="M52" i="128"/>
  <c r="M52" i="127"/>
  <c r="M52" i="126"/>
  <c r="M52" i="125"/>
  <c r="M51" i="128"/>
  <c r="L93" i="123"/>
  <c r="L93" i="122"/>
  <c r="L93" i="121"/>
  <c r="L93" i="120"/>
  <c r="L91" i="123"/>
  <c r="L88" i="123"/>
  <c r="L88" i="122"/>
  <c r="L87" i="123"/>
  <c r="L86" i="123"/>
  <c r="L86" i="122"/>
  <c r="L85" i="123"/>
  <c r="L85" i="122"/>
  <c r="L84" i="123"/>
  <c r="L84" i="122"/>
  <c r="L81" i="123"/>
  <c r="L81" i="122"/>
  <c r="L80" i="123"/>
  <c r="L80" i="122"/>
  <c r="L79" i="123"/>
  <c r="L79" i="122"/>
  <c r="L78" i="123"/>
  <c r="L78" i="122"/>
  <c r="L75" i="128"/>
  <c r="L75" i="127"/>
  <c r="L75" i="126"/>
  <c r="L75" i="125"/>
  <c r="L75" i="120"/>
  <c r="L75" i="119"/>
  <c r="L74" i="128"/>
  <c r="L74" i="127"/>
  <c r="L74" i="126"/>
  <c r="L74" i="125"/>
  <c r="L74" i="120"/>
  <c r="L74" i="119"/>
  <c r="L71" i="128"/>
  <c r="L71" i="127"/>
  <c r="L71" i="126"/>
  <c r="L71" i="125"/>
  <c r="L71" i="123"/>
  <c r="L71" i="122"/>
  <c r="L71" i="121"/>
  <c r="L71" i="119"/>
  <c r="L70" i="128"/>
  <c r="L69" i="128"/>
  <c r="L68" i="128"/>
  <c r="L68" i="127"/>
  <c r="L68" i="126"/>
  <c r="L68" i="125"/>
  <c r="L68" i="123"/>
  <c r="L68" i="122"/>
  <c r="L67" i="128"/>
  <c r="L67" i="127"/>
  <c r="L67" i="126"/>
  <c r="L67" i="125"/>
  <c r="L66" i="128"/>
  <c r="L66" i="127"/>
  <c r="L66" i="126"/>
  <c r="L66" i="125"/>
  <c r="L63" i="128"/>
  <c r="L63" i="127"/>
  <c r="L63" i="126"/>
  <c r="L63" i="125"/>
  <c r="L63" i="120"/>
  <c r="L63" i="119"/>
  <c r="L61" i="128"/>
  <c r="L61" i="127"/>
  <c r="L61" i="126"/>
  <c r="L61" i="125"/>
  <c r="L58" i="128"/>
  <c r="L58" i="127"/>
  <c r="L58" i="126"/>
  <c r="L58" i="125"/>
  <c r="L58" i="119"/>
  <c r="L57" i="128"/>
  <c r="L57" i="127"/>
  <c r="L57" i="120"/>
  <c r="L56" i="127"/>
  <c r="L56" i="126"/>
  <c r="L56" i="125"/>
  <c r="L56" i="120"/>
  <c r="L55" i="125"/>
  <c r="L52" i="128"/>
  <c r="L52" i="127"/>
  <c r="L52" i="126"/>
  <c r="L52" i="125"/>
  <c r="L51" i="128"/>
  <c r="K93" i="123"/>
  <c r="K93" i="122"/>
  <c r="K93" i="121"/>
  <c r="K93" i="120"/>
  <c r="K91" i="123"/>
  <c r="K88" i="123"/>
  <c r="K88" i="122"/>
  <c r="K87" i="123"/>
  <c r="K86" i="123"/>
  <c r="K86" i="122"/>
  <c r="K85" i="123"/>
  <c r="K85" i="122"/>
  <c r="K84" i="123"/>
  <c r="K84" i="122"/>
  <c r="K81" i="123"/>
  <c r="K81" i="122"/>
  <c r="K80" i="123"/>
  <c r="K80" i="122"/>
  <c r="K79" i="123"/>
  <c r="K79" i="122"/>
  <c r="K78" i="123"/>
  <c r="K78" i="122"/>
  <c r="K75" i="128"/>
  <c r="K75" i="127"/>
  <c r="K75" i="126"/>
  <c r="K75" i="125"/>
  <c r="K75" i="120"/>
  <c r="K75" i="119"/>
  <c r="K74" i="128"/>
  <c r="K74" i="127"/>
  <c r="K74" i="126"/>
  <c r="K74" i="125"/>
  <c r="K74" i="120"/>
  <c r="K74" i="119"/>
  <c r="K71" i="128"/>
  <c r="K71" i="127"/>
  <c r="K71" i="126"/>
  <c r="K71" i="125"/>
  <c r="K71" i="123"/>
  <c r="K71" i="122"/>
  <c r="K71" i="121"/>
  <c r="K71" i="119"/>
  <c r="K70" i="128"/>
  <c r="K69" i="128"/>
  <c r="K68" i="128"/>
  <c r="K68" i="127"/>
  <c r="K68" i="126"/>
  <c r="K68" i="125"/>
  <c r="K68" i="123"/>
  <c r="K68" i="122"/>
  <c r="K67" i="128"/>
  <c r="K67" i="127"/>
  <c r="K67" i="126"/>
  <c r="K67" i="125"/>
  <c r="K66" i="128"/>
  <c r="K66" i="127"/>
  <c r="K66" i="126"/>
  <c r="K66" i="125"/>
  <c r="K63" i="128"/>
  <c r="K63" i="127"/>
  <c r="K63" i="126"/>
  <c r="K63" i="125"/>
  <c r="K63" i="120"/>
  <c r="K63" i="119"/>
  <c r="K61" i="128"/>
  <c r="K61" i="127"/>
  <c r="K61" i="126"/>
  <c r="K61" i="125"/>
  <c r="K58" i="128"/>
  <c r="K58" i="127"/>
  <c r="K58" i="126"/>
  <c r="K58" i="125"/>
  <c r="K58" i="119"/>
  <c r="K57" i="128"/>
  <c r="K57" i="127"/>
  <c r="K57" i="120"/>
  <c r="K56" i="127"/>
  <c r="K56" i="126"/>
  <c r="K56" i="125"/>
  <c r="K56" i="120"/>
  <c r="K55" i="125"/>
  <c r="K52" i="128"/>
  <c r="K52" i="127"/>
  <c r="K52" i="126"/>
  <c r="K52" i="125"/>
  <c r="K51" i="128"/>
  <c r="J93" i="123"/>
  <c r="J93" i="122"/>
  <c r="J93" i="121"/>
  <c r="J93" i="120"/>
  <c r="J91" i="123"/>
  <c r="J88" i="123"/>
  <c r="J88" i="122"/>
  <c r="J87" i="123"/>
  <c r="J86" i="123"/>
  <c r="J86" i="122"/>
  <c r="J85" i="123"/>
  <c r="J85" i="122"/>
  <c r="J84" i="123"/>
  <c r="J84" i="122"/>
  <c r="J81" i="123"/>
  <c r="J81" i="122"/>
  <c r="J80" i="123"/>
  <c r="J80" i="122"/>
  <c r="J79" i="123"/>
  <c r="J79" i="122"/>
  <c r="J78" i="123"/>
  <c r="J78" i="122"/>
  <c r="J75" i="128"/>
  <c r="J75" i="127"/>
  <c r="J75" i="126"/>
  <c r="J75" i="125"/>
  <c r="J75" i="120"/>
  <c r="J75" i="119"/>
  <c r="J74" i="128"/>
  <c r="J74" i="127"/>
  <c r="J74" i="126"/>
  <c r="J74" i="125"/>
  <c r="J74" i="120"/>
  <c r="J74" i="119"/>
  <c r="J71" i="128"/>
  <c r="J71" i="127"/>
  <c r="J71" i="126"/>
  <c r="J71" i="125"/>
  <c r="J71" i="123"/>
  <c r="J71" i="122"/>
  <c r="J71" i="121"/>
  <c r="J71" i="119"/>
  <c r="J70" i="128"/>
  <c r="J69" i="128"/>
  <c r="J68" i="128"/>
  <c r="J68" i="127"/>
  <c r="J68" i="126"/>
  <c r="J68" i="125"/>
  <c r="J68" i="123"/>
  <c r="J68" i="122"/>
  <c r="J67" i="128"/>
  <c r="J67" i="127"/>
  <c r="J67" i="126"/>
  <c r="J67" i="125"/>
  <c r="J66" i="128"/>
  <c r="J66" i="127"/>
  <c r="J66" i="126"/>
  <c r="J66" i="125"/>
  <c r="J63" i="128"/>
  <c r="J63" i="127"/>
  <c r="J63" i="126"/>
  <c r="J63" i="125"/>
  <c r="J63" i="120"/>
  <c r="J63" i="119"/>
  <c r="J61" i="128"/>
  <c r="J61" i="127"/>
  <c r="J61" i="126"/>
  <c r="J61" i="125"/>
  <c r="J58" i="128"/>
  <c r="J58" i="127"/>
  <c r="J58" i="126"/>
  <c r="J58" i="125"/>
  <c r="J58" i="119"/>
  <c r="J57" i="128"/>
  <c r="J57" i="127"/>
  <c r="J57" i="120"/>
  <c r="J56" i="127"/>
  <c r="J56" i="126"/>
  <c r="J56" i="125"/>
  <c r="J56" i="120"/>
  <c r="J55" i="125"/>
  <c r="J52" i="128"/>
  <c r="J52" i="127"/>
  <c r="J52" i="126"/>
  <c r="J52" i="125"/>
  <c r="J51" i="128"/>
  <c r="I93" i="123"/>
  <c r="I93" i="122"/>
  <c r="I93" i="121"/>
  <c r="I93" i="120"/>
  <c r="I91" i="123"/>
  <c r="I88" i="123"/>
  <c r="I88" i="122"/>
  <c r="I87" i="123"/>
  <c r="I86" i="123"/>
  <c r="I86" i="122"/>
  <c r="I85" i="123"/>
  <c r="I85" i="122"/>
  <c r="I84" i="123"/>
  <c r="I84" i="122"/>
  <c r="I81" i="123"/>
  <c r="I81" i="122"/>
  <c r="I80" i="123"/>
  <c r="I80" i="122"/>
  <c r="I79" i="123"/>
  <c r="I79" i="122"/>
  <c r="I78" i="123"/>
  <c r="I78" i="122"/>
  <c r="I75" i="128"/>
  <c r="I75" i="127"/>
  <c r="I75" i="126"/>
  <c r="I75" i="125"/>
  <c r="I75" i="120"/>
  <c r="I75" i="119"/>
  <c r="I74" i="128"/>
  <c r="I74" i="127"/>
  <c r="I74" i="126"/>
  <c r="I74" i="125"/>
  <c r="I74" i="120"/>
  <c r="I74" i="119"/>
  <c r="I71" i="128"/>
  <c r="I71" i="127"/>
  <c r="I71" i="126"/>
  <c r="I71" i="125"/>
  <c r="I71" i="123"/>
  <c r="I71" i="122"/>
  <c r="I71" i="121"/>
  <c r="I71" i="119"/>
  <c r="I70" i="128"/>
  <c r="I69" i="128"/>
  <c r="I68" i="128"/>
  <c r="I68" i="127"/>
  <c r="I68" i="126"/>
  <c r="I68" i="125"/>
  <c r="I68" i="123"/>
  <c r="I68" i="122"/>
  <c r="I67" i="128"/>
  <c r="I67" i="127"/>
  <c r="I67" i="126"/>
  <c r="I67" i="125"/>
  <c r="I66" i="128"/>
  <c r="I66" i="127"/>
  <c r="I66" i="126"/>
  <c r="I66" i="125"/>
  <c r="I63" i="128"/>
  <c r="I63" i="127"/>
  <c r="I63" i="126"/>
  <c r="I63" i="125"/>
  <c r="I63" i="120"/>
  <c r="I63" i="119"/>
  <c r="I61" i="128"/>
  <c r="I61" i="127"/>
  <c r="I61" i="126"/>
  <c r="I61" i="125"/>
  <c r="I58" i="128"/>
  <c r="I58" i="127"/>
  <c r="I58" i="126"/>
  <c r="I58" i="125"/>
  <c r="I58" i="119"/>
  <c r="I57" i="128"/>
  <c r="I57" i="127"/>
  <c r="I57" i="120"/>
  <c r="I56" i="127"/>
  <c r="I56" i="126"/>
  <c r="I56" i="125"/>
  <c r="I56" i="120"/>
  <c r="I55" i="125"/>
  <c r="I52" i="128"/>
  <c r="I52" i="127"/>
  <c r="I52" i="126"/>
  <c r="I52" i="125"/>
  <c r="I51" i="128"/>
  <c r="H93" i="123"/>
  <c r="H93" i="122"/>
  <c r="H93" i="121"/>
  <c r="H93" i="120"/>
  <c r="H91" i="123"/>
  <c r="H88" i="123"/>
  <c r="H88" i="122"/>
  <c r="H87" i="123"/>
  <c r="H86" i="123"/>
  <c r="H86" i="122"/>
  <c r="H85" i="123"/>
  <c r="H85" i="122"/>
  <c r="H84" i="123"/>
  <c r="H84" i="122"/>
  <c r="H81" i="123"/>
  <c r="H81" i="122"/>
  <c r="H80" i="123"/>
  <c r="H80" i="122"/>
  <c r="H79" i="123"/>
  <c r="H79" i="122"/>
  <c r="H78" i="123"/>
  <c r="H78" i="122"/>
  <c r="H75" i="128"/>
  <c r="H75" i="127"/>
  <c r="H75" i="126"/>
  <c r="H75" i="125"/>
  <c r="H75" i="120"/>
  <c r="H75" i="119"/>
  <c r="H74" i="128"/>
  <c r="H74" i="127"/>
  <c r="H74" i="126"/>
  <c r="H74" i="125"/>
  <c r="H74" i="120"/>
  <c r="H74" i="119"/>
  <c r="H71" i="128"/>
  <c r="H71" i="127"/>
  <c r="H71" i="126"/>
  <c r="H71" i="125"/>
  <c r="H71" i="123"/>
  <c r="H71" i="122"/>
  <c r="H71" i="121"/>
  <c r="H71" i="119"/>
  <c r="H70" i="128"/>
  <c r="H69" i="128"/>
  <c r="H68" i="128"/>
  <c r="H68" i="127"/>
  <c r="H68" i="126"/>
  <c r="H68" i="125"/>
  <c r="H68" i="123"/>
  <c r="H68" i="122"/>
  <c r="H67" i="128"/>
  <c r="H67" i="127"/>
  <c r="H67" i="126"/>
  <c r="H67" i="125"/>
  <c r="H66" i="128"/>
  <c r="H66" i="127"/>
  <c r="H66" i="126"/>
  <c r="H66" i="125"/>
  <c r="H63" i="128"/>
  <c r="H63" i="127"/>
  <c r="H63" i="126"/>
  <c r="H63" i="125"/>
  <c r="H63" i="120"/>
  <c r="H63" i="119"/>
  <c r="H61" i="128"/>
  <c r="H61" i="127"/>
  <c r="H61" i="126"/>
  <c r="H61" i="125"/>
  <c r="H58" i="128"/>
  <c r="H58" i="127"/>
  <c r="H58" i="126"/>
  <c r="H58" i="125"/>
  <c r="H58" i="119"/>
  <c r="H57" i="128"/>
  <c r="H57" i="127"/>
  <c r="H57" i="120"/>
  <c r="H56" i="127"/>
  <c r="H56" i="126"/>
  <c r="H56" i="125"/>
  <c r="H56" i="120"/>
  <c r="H55" i="125"/>
  <c r="H52" i="128"/>
  <c r="H52" i="127"/>
  <c r="H52" i="126"/>
  <c r="H52" i="125"/>
  <c r="H51" i="128"/>
  <c r="G93" i="123"/>
  <c r="G93" i="122"/>
  <c r="G93" i="121"/>
  <c r="G93" i="120"/>
  <c r="G91" i="123"/>
  <c r="G88" i="123"/>
  <c r="G88" i="122"/>
  <c r="G87" i="123"/>
  <c r="G86" i="123"/>
  <c r="G86" i="122"/>
  <c r="G85" i="123"/>
  <c r="G85" i="122"/>
  <c r="G84" i="123"/>
  <c r="G84" i="122"/>
  <c r="G81" i="123"/>
  <c r="G81" i="122"/>
  <c r="G80" i="123"/>
  <c r="G80" i="122"/>
  <c r="G79" i="123"/>
  <c r="G79" i="122"/>
  <c r="G78" i="123"/>
  <c r="G78" i="122"/>
  <c r="G75" i="128"/>
  <c r="G75" i="127"/>
  <c r="G75" i="126"/>
  <c r="G75" i="125"/>
  <c r="G75" i="120"/>
  <c r="G75" i="119"/>
  <c r="G74" i="128"/>
  <c r="G74" i="127"/>
  <c r="G74" i="126"/>
  <c r="G74" i="125"/>
  <c r="G74" i="120"/>
  <c r="G74" i="119"/>
  <c r="G71" i="128"/>
  <c r="G71" i="127"/>
  <c r="G71" i="126"/>
  <c r="G71" i="125"/>
  <c r="G71" i="123"/>
  <c r="G71" i="122"/>
  <c r="G71" i="121"/>
  <c r="G71" i="119"/>
  <c r="G70" i="128"/>
  <c r="G69" i="128"/>
  <c r="G68" i="128"/>
  <c r="G68" i="127"/>
  <c r="G68" i="126"/>
  <c r="G68" i="125"/>
  <c r="G68" i="123"/>
  <c r="G68" i="122"/>
  <c r="G67" i="128"/>
  <c r="G67" i="127"/>
  <c r="G67" i="126"/>
  <c r="G67" i="125"/>
  <c r="G66" i="128"/>
  <c r="G66" i="127"/>
  <c r="G66" i="126"/>
  <c r="G66" i="125"/>
  <c r="G63" i="128"/>
  <c r="G63" i="127"/>
  <c r="G63" i="126"/>
  <c r="G63" i="125"/>
  <c r="G63" i="120"/>
  <c r="G63" i="119"/>
  <c r="G61" i="128"/>
  <c r="G61" i="127"/>
  <c r="G61" i="126"/>
  <c r="G61" i="125"/>
  <c r="G58" i="128"/>
  <c r="G58" i="127"/>
  <c r="G58" i="126"/>
  <c r="G58" i="125"/>
  <c r="G58" i="119"/>
  <c r="G57" i="128"/>
  <c r="G57" i="127"/>
  <c r="G57" i="120"/>
  <c r="G56" i="127"/>
  <c r="G56" i="126"/>
  <c r="G56" i="125"/>
  <c r="G56" i="120"/>
  <c r="G55" i="125"/>
  <c r="G52" i="128"/>
  <c r="G52" i="127"/>
  <c r="G52" i="126"/>
  <c r="G52" i="125"/>
  <c r="G51" i="128"/>
  <c r="F93" i="123"/>
  <c r="F93" i="122"/>
  <c r="F93" i="121"/>
  <c r="F93" i="120"/>
  <c r="F91" i="123"/>
  <c r="F88" i="123"/>
  <c r="F88" i="122"/>
  <c r="F87" i="123"/>
  <c r="F86" i="123"/>
  <c r="F86" i="122"/>
  <c r="F85" i="123"/>
  <c r="F85" i="122"/>
  <c r="F84" i="123"/>
  <c r="F84" i="122"/>
  <c r="F81" i="123"/>
  <c r="F81" i="122"/>
  <c r="F80" i="123"/>
  <c r="F80" i="122"/>
  <c r="F79" i="123"/>
  <c r="F79" i="122"/>
  <c r="F78" i="123"/>
  <c r="F78" i="122"/>
  <c r="F75" i="128"/>
  <c r="F75" i="127"/>
  <c r="F75" i="126"/>
  <c r="F75" i="125"/>
  <c r="F75" i="120"/>
  <c r="F75" i="119"/>
  <c r="F74" i="128"/>
  <c r="F74" i="127"/>
  <c r="F74" i="126"/>
  <c r="F74" i="125"/>
  <c r="F74" i="120"/>
  <c r="F74" i="119"/>
  <c r="F71" i="128"/>
  <c r="F71" i="127"/>
  <c r="F71" i="126"/>
  <c r="F71" i="125"/>
  <c r="F71" i="123"/>
  <c r="F71" i="122"/>
  <c r="F71" i="121"/>
  <c r="F71" i="119"/>
  <c r="F70" i="128"/>
  <c r="F69" i="128"/>
  <c r="F68" i="128"/>
  <c r="F68" i="127"/>
  <c r="F68" i="126"/>
  <c r="F68" i="125"/>
  <c r="F68" i="123"/>
  <c r="F68" i="122"/>
  <c r="F67" i="128"/>
  <c r="F67" i="127"/>
  <c r="F67" i="126"/>
  <c r="F67" i="125"/>
  <c r="F66" i="128"/>
  <c r="F66" i="127"/>
  <c r="F66" i="126"/>
  <c r="F66" i="125"/>
  <c r="F63" i="128"/>
  <c r="F63" i="127"/>
  <c r="F63" i="126"/>
  <c r="F63" i="125"/>
  <c r="F63" i="120"/>
  <c r="F63" i="119"/>
  <c r="F61" i="128"/>
  <c r="F61" i="127"/>
  <c r="F61" i="126"/>
  <c r="F61" i="125"/>
  <c r="F58" i="128"/>
  <c r="F58" i="127"/>
  <c r="F58" i="126"/>
  <c r="F58" i="125"/>
  <c r="F58" i="119"/>
  <c r="F57" i="128"/>
  <c r="F57" i="127"/>
  <c r="F57" i="120"/>
  <c r="F56" i="127"/>
  <c r="F56" i="126"/>
  <c r="F56" i="125"/>
  <c r="F56" i="120"/>
  <c r="F55" i="125"/>
  <c r="F52" i="128"/>
  <c r="F52" i="127"/>
  <c r="F52" i="126"/>
  <c r="F52" i="125"/>
  <c r="F51" i="128"/>
  <c r="E93" i="123"/>
  <c r="E93" i="122"/>
  <c r="E93" i="121"/>
  <c r="E93" i="120"/>
  <c r="E91" i="123"/>
  <c r="E88" i="123"/>
  <c r="E88" i="122"/>
  <c r="E87" i="123"/>
  <c r="E86" i="123"/>
  <c r="E86" i="122"/>
  <c r="E85" i="123"/>
  <c r="E85" i="122"/>
  <c r="E84" i="123"/>
  <c r="E84" i="122"/>
  <c r="E81" i="123"/>
  <c r="E81" i="122"/>
  <c r="E80" i="123"/>
  <c r="E80" i="122"/>
  <c r="E79" i="123"/>
  <c r="E79" i="122"/>
  <c r="E78" i="123"/>
  <c r="E78" i="122"/>
  <c r="E75" i="128"/>
  <c r="E75" i="127"/>
  <c r="E75" i="126"/>
  <c r="E75" i="125"/>
  <c r="E75" i="120"/>
  <c r="E75" i="119"/>
  <c r="E74" i="128"/>
  <c r="E74" i="127"/>
  <c r="E74" i="126"/>
  <c r="E74" i="125"/>
  <c r="E74" i="120"/>
  <c r="E74" i="119"/>
  <c r="E71" i="128"/>
  <c r="E71" i="127"/>
  <c r="E71" i="126"/>
  <c r="E71" i="125"/>
  <c r="E71" i="123"/>
  <c r="E71" i="122"/>
  <c r="E71" i="121"/>
  <c r="E71" i="119"/>
  <c r="E70" i="128"/>
  <c r="E69" i="128"/>
  <c r="E68" i="128"/>
  <c r="E68" i="127"/>
  <c r="E68" i="126"/>
  <c r="E68" i="125"/>
  <c r="E68" i="123"/>
  <c r="E68" i="122"/>
  <c r="E67" i="128"/>
  <c r="E67" i="127"/>
  <c r="E67" i="126"/>
  <c r="E67" i="125"/>
  <c r="E66" i="128"/>
  <c r="E66" i="127"/>
  <c r="E66" i="126"/>
  <c r="E66" i="125"/>
  <c r="E63" i="128"/>
  <c r="E63" i="127"/>
  <c r="E63" i="126"/>
  <c r="E63" i="125"/>
  <c r="E63" i="120"/>
  <c r="E63" i="119"/>
  <c r="E61" i="128"/>
  <c r="E61" i="127"/>
  <c r="E61" i="126"/>
  <c r="E61" i="125"/>
  <c r="E58" i="128"/>
  <c r="E58" i="127"/>
  <c r="E58" i="126"/>
  <c r="E58" i="125"/>
  <c r="E58" i="119"/>
  <c r="E57" i="128"/>
  <c r="E57" i="127"/>
  <c r="E57" i="120"/>
  <c r="E56" i="127"/>
  <c r="E56" i="126"/>
  <c r="E56" i="125"/>
  <c r="E56" i="120"/>
  <c r="E55" i="125"/>
  <c r="E52" i="128"/>
  <c r="E52" i="127"/>
  <c r="E52" i="126"/>
  <c r="E52" i="125"/>
  <c r="E51" i="128"/>
  <c r="D93" i="123"/>
  <c r="D93" i="122"/>
  <c r="D93" i="121"/>
  <c r="D93" i="120"/>
  <c r="D91" i="123"/>
  <c r="D88" i="123"/>
  <c r="D88" i="122"/>
  <c r="D87" i="123"/>
  <c r="D86" i="123"/>
  <c r="D86" i="122"/>
  <c r="D85" i="123"/>
  <c r="D85" i="122"/>
  <c r="D84" i="123"/>
  <c r="D84" i="122"/>
  <c r="D81" i="123"/>
  <c r="D81" i="122"/>
  <c r="D80" i="123"/>
  <c r="D80" i="122"/>
  <c r="D79" i="123"/>
  <c r="D79" i="122"/>
  <c r="D78" i="123"/>
  <c r="D78" i="122"/>
  <c r="D75" i="128"/>
  <c r="D75" i="127"/>
  <c r="D75" i="126"/>
  <c r="D75" i="125"/>
  <c r="D75" i="120"/>
  <c r="D75" i="119"/>
  <c r="D74" i="128"/>
  <c r="D74" i="127"/>
  <c r="D74" i="126"/>
  <c r="D74" i="125"/>
  <c r="D74" i="120"/>
  <c r="D74" i="119"/>
  <c r="D71" i="128"/>
  <c r="D71" i="127"/>
  <c r="D71" i="126"/>
  <c r="D71" i="125"/>
  <c r="D71" i="123"/>
  <c r="D71" i="122"/>
  <c r="D71" i="121"/>
  <c r="D71" i="119"/>
  <c r="D70" i="128"/>
  <c r="D69" i="128"/>
  <c r="D68" i="128"/>
  <c r="D68" i="127"/>
  <c r="D68" i="126"/>
  <c r="D68" i="125"/>
  <c r="D68" i="123"/>
  <c r="D68" i="122"/>
  <c r="D67" i="128"/>
  <c r="D67" i="127"/>
  <c r="D67" i="126"/>
  <c r="D67" i="125"/>
  <c r="D66" i="128"/>
  <c r="D66" i="127"/>
  <c r="D66" i="126"/>
  <c r="D66" i="125"/>
  <c r="D63" i="128"/>
  <c r="D63" i="127"/>
  <c r="D63" i="126"/>
  <c r="D63" i="125"/>
  <c r="D63" i="120"/>
  <c r="D63" i="119"/>
  <c r="D61" i="128"/>
  <c r="D61" i="127"/>
  <c r="D61" i="126"/>
  <c r="D61" i="125"/>
  <c r="D58" i="128"/>
  <c r="D58" i="127"/>
  <c r="D58" i="126"/>
  <c r="D58" i="125"/>
  <c r="D58" i="119"/>
  <c r="D57" i="128"/>
  <c r="D57" i="127"/>
  <c r="D57" i="120"/>
  <c r="D56" i="127"/>
  <c r="D56" i="126"/>
  <c r="D56" i="125"/>
  <c r="D56" i="120"/>
  <c r="D55" i="125"/>
  <c r="D52" i="128"/>
  <c r="D52" i="127"/>
  <c r="D52" i="126"/>
  <c r="D52" i="125"/>
  <c r="D51" i="128"/>
  <c r="C93" i="123"/>
  <c r="X93" i="123" s="1"/>
  <c r="C93" i="122"/>
  <c r="X93" i="122" s="1"/>
  <c r="C93" i="121"/>
  <c r="X93" i="121" s="1"/>
  <c r="C93" i="120"/>
  <c r="X93" i="120" s="1"/>
  <c r="C91" i="123"/>
  <c r="X91" i="123" s="1"/>
  <c r="C88" i="123"/>
  <c r="X88" i="123" s="1"/>
  <c r="C88" i="122"/>
  <c r="X88" i="122" s="1"/>
  <c r="C87" i="123"/>
  <c r="X87" i="123" s="1"/>
  <c r="C86" i="123"/>
  <c r="X86" i="123" s="1"/>
  <c r="C86" i="122"/>
  <c r="X86" i="122" s="1"/>
  <c r="C85" i="123"/>
  <c r="X85" i="123" s="1"/>
  <c r="C85" i="122"/>
  <c r="X85" i="122" s="1"/>
  <c r="C84" i="123"/>
  <c r="X84" i="123" s="1"/>
  <c r="C84" i="122"/>
  <c r="X84" i="122" s="1"/>
  <c r="C81" i="123"/>
  <c r="X81" i="123" s="1"/>
  <c r="C81" i="122"/>
  <c r="X81" i="122" s="1"/>
  <c r="C80" i="123"/>
  <c r="X80" i="123" s="1"/>
  <c r="C80" i="122"/>
  <c r="X80" i="122" s="1"/>
  <c r="C79" i="123"/>
  <c r="X79" i="123" s="1"/>
  <c r="C79" i="122"/>
  <c r="X79" i="122" s="1"/>
  <c r="C78" i="123"/>
  <c r="X78" i="123" s="1"/>
  <c r="C78" i="122"/>
  <c r="X78" i="122" s="1"/>
  <c r="C75" i="128"/>
  <c r="X75" i="128" s="1"/>
  <c r="C75" i="127"/>
  <c r="X75" i="127" s="1"/>
  <c r="C75" i="126"/>
  <c r="X75" i="126" s="1"/>
  <c r="C75" i="125"/>
  <c r="X75" i="125" s="1"/>
  <c r="C75" i="120"/>
  <c r="X75" i="120" s="1"/>
  <c r="C75" i="119"/>
  <c r="Y75" i="119" s="1"/>
  <c r="C74" i="128"/>
  <c r="X74" i="128" s="1"/>
  <c r="C74" i="127"/>
  <c r="X74" i="127" s="1"/>
  <c r="C74" i="126"/>
  <c r="X74" i="126" s="1"/>
  <c r="C74" i="125"/>
  <c r="X74" i="125" s="1"/>
  <c r="C74" i="120"/>
  <c r="X74" i="120" s="1"/>
  <c r="C74" i="119"/>
  <c r="Y74" i="119" s="1"/>
  <c r="C71" i="128"/>
  <c r="X71" i="128" s="1"/>
  <c r="C71" i="127"/>
  <c r="X71" i="127" s="1"/>
  <c r="C71" i="126"/>
  <c r="X71" i="126" s="1"/>
  <c r="C71" i="125"/>
  <c r="X71" i="125" s="1"/>
  <c r="C71" i="123"/>
  <c r="X71" i="123" s="1"/>
  <c r="C71" i="122"/>
  <c r="X71" i="122" s="1"/>
  <c r="C71" i="121"/>
  <c r="X71" i="121" s="1"/>
  <c r="C71" i="119"/>
  <c r="Y71" i="119" s="1"/>
  <c r="C70" i="128"/>
  <c r="X70" i="128" s="1"/>
  <c r="C69" i="128"/>
  <c r="X69" i="128" s="1"/>
  <c r="C68" i="128"/>
  <c r="X68" i="128" s="1"/>
  <c r="C68" i="127"/>
  <c r="X68" i="127" s="1"/>
  <c r="C68" i="126"/>
  <c r="X68" i="126" s="1"/>
  <c r="C68" i="125"/>
  <c r="X68" i="125" s="1"/>
  <c r="C68" i="123"/>
  <c r="X68" i="123" s="1"/>
  <c r="C68" i="122"/>
  <c r="X68" i="122" s="1"/>
  <c r="C67" i="128"/>
  <c r="X67" i="128" s="1"/>
  <c r="C67" i="127"/>
  <c r="X67" i="127" s="1"/>
  <c r="C67" i="126"/>
  <c r="X67" i="126" s="1"/>
  <c r="C67" i="125"/>
  <c r="X67" i="125" s="1"/>
  <c r="C66" i="128"/>
  <c r="X66" i="128" s="1"/>
  <c r="C66" i="127"/>
  <c r="X66" i="127" s="1"/>
  <c r="C66" i="126"/>
  <c r="X66" i="126" s="1"/>
  <c r="C66" i="125"/>
  <c r="X66" i="125" s="1"/>
  <c r="C63" i="128"/>
  <c r="X63" i="128" s="1"/>
  <c r="C63" i="127"/>
  <c r="X63" i="127" s="1"/>
  <c r="C63" i="126"/>
  <c r="X63" i="126" s="1"/>
  <c r="C63" i="125"/>
  <c r="X63" i="125" s="1"/>
  <c r="C63" i="120"/>
  <c r="X63" i="120" s="1"/>
  <c r="C63" i="119"/>
  <c r="Y63" i="119" s="1"/>
  <c r="C61" i="128"/>
  <c r="X61" i="128" s="1"/>
  <c r="C61" i="127"/>
  <c r="X61" i="127" s="1"/>
  <c r="C61" i="126"/>
  <c r="X61" i="126" s="1"/>
  <c r="C61" i="125"/>
  <c r="X61" i="125" s="1"/>
  <c r="C58" i="128"/>
  <c r="X58" i="128" s="1"/>
  <c r="C58" i="127"/>
  <c r="X58" i="127" s="1"/>
  <c r="C58" i="126"/>
  <c r="X58" i="126" s="1"/>
  <c r="C58" i="125"/>
  <c r="X58" i="125" s="1"/>
  <c r="C58" i="119"/>
  <c r="Y58" i="119" s="1"/>
  <c r="C57" i="128"/>
  <c r="X57" i="128" s="1"/>
  <c r="C57" i="127"/>
  <c r="X57" i="127" s="1"/>
  <c r="C57" i="120"/>
  <c r="X57" i="120" s="1"/>
  <c r="C56" i="127"/>
  <c r="X56" i="127" s="1"/>
  <c r="C56" i="126"/>
  <c r="X56" i="126" s="1"/>
  <c r="C56" i="125"/>
  <c r="X56" i="125" s="1"/>
  <c r="C56" i="120"/>
  <c r="X56" i="120" s="1"/>
  <c r="C55" i="125"/>
  <c r="X55" i="125" s="1"/>
  <c r="C52" i="128"/>
  <c r="X52" i="128" s="1"/>
  <c r="C52" i="127"/>
  <c r="X52" i="127" s="1"/>
  <c r="C52" i="126"/>
  <c r="X52" i="126" s="1"/>
  <c r="C52" i="125"/>
  <c r="X52" i="125" s="1"/>
  <c r="C51" i="128"/>
  <c r="X51" i="128" s="1"/>
  <c r="J53" i="96"/>
  <c r="J255" i="96" s="1"/>
  <c r="C255" i="125" s="1"/>
  <c r="X255" i="125" s="1"/>
  <c r="C54" i="125"/>
  <c r="X54" i="125" s="1"/>
  <c r="H53" i="96"/>
  <c r="H255" i="96" s="1"/>
  <c r="C62" i="123"/>
  <c r="C77" i="121"/>
  <c r="X77" i="121" s="1"/>
  <c r="F76" i="96"/>
  <c r="C77" i="117"/>
  <c r="X77" i="117" s="1"/>
  <c r="C93" i="125"/>
  <c r="J89" i="96"/>
  <c r="J260" i="96" s="1"/>
  <c r="C260" i="125" s="1"/>
  <c r="X260" i="125" s="1"/>
  <c r="D51" i="125"/>
  <c r="J47" i="97"/>
  <c r="D59" i="117"/>
  <c r="D59" i="118"/>
  <c r="D73" i="126"/>
  <c r="K72" i="97"/>
  <c r="K257" i="97" s="1"/>
  <c r="D257" i="126" s="1"/>
  <c r="M47" i="96"/>
  <c r="C48" i="128"/>
  <c r="C51" i="127"/>
  <c r="L47" i="96"/>
  <c r="L254" i="96" s="1"/>
  <c r="C54" i="119"/>
  <c r="Y54" i="119" s="1"/>
  <c r="C54" i="127"/>
  <c r="X54" i="127" s="1"/>
  <c r="L53" i="96"/>
  <c r="L255" i="96" s="1"/>
  <c r="C255" i="127" s="1"/>
  <c r="X255" i="127" s="1"/>
  <c r="C57" i="118"/>
  <c r="X57" i="118" s="1"/>
  <c r="C57" i="117"/>
  <c r="X57" i="117" s="1"/>
  <c r="C58" i="118"/>
  <c r="X58" i="118" s="1"/>
  <c r="C58" i="117"/>
  <c r="X58" i="117" s="1"/>
  <c r="F53" i="96"/>
  <c r="C62" i="117"/>
  <c r="X62" i="117" s="1"/>
  <c r="C62" i="121"/>
  <c r="C65" i="126"/>
  <c r="X65" i="126" s="1"/>
  <c r="K64" i="96"/>
  <c r="K256" i="96" s="1"/>
  <c r="C256" i="126" s="1"/>
  <c r="X256" i="126" s="1"/>
  <c r="C67" i="122"/>
  <c r="X67" i="122" s="1"/>
  <c r="G64" i="96"/>
  <c r="G256" i="96" s="1"/>
  <c r="C256" i="122" s="1"/>
  <c r="X256" i="122" s="1"/>
  <c r="E72" i="96"/>
  <c r="E257" i="96" s="1"/>
  <c r="C257" i="120" s="1"/>
  <c r="X257" i="120" s="1"/>
  <c r="C73" i="120"/>
  <c r="X73" i="120" s="1"/>
  <c r="C73" i="128"/>
  <c r="M72" i="96"/>
  <c r="M257" i="96" s="1"/>
  <c r="C257" i="128" s="1"/>
  <c r="X257" i="128" s="1"/>
  <c r="C77" i="123"/>
  <c r="H76" i="96"/>
  <c r="H258" i="96" s="1"/>
  <c r="C258" i="123" s="1"/>
  <c r="X258" i="123" s="1"/>
  <c r="C79" i="121"/>
  <c r="X79" i="121" s="1"/>
  <c r="C79" i="117"/>
  <c r="X79" i="117" s="1"/>
  <c r="C90" i="121"/>
  <c r="F89" i="96"/>
  <c r="F260" i="96" s="1"/>
  <c r="C260" i="121" s="1"/>
  <c r="X260" i="121" s="1"/>
  <c r="C93" i="118"/>
  <c r="C89" i="96"/>
  <c r="C260" i="96" s="1"/>
  <c r="C93" i="117"/>
  <c r="X93" i="117" s="1"/>
  <c r="C93" i="127"/>
  <c r="L89" i="96"/>
  <c r="L260" i="96" s="1"/>
  <c r="C260" i="127" s="1"/>
  <c r="X260" i="127" s="1"/>
  <c r="C94" i="120"/>
  <c r="X94" i="120" s="1"/>
  <c r="E261" i="96"/>
  <c r="C261" i="120" s="1"/>
  <c r="X261" i="120" s="1"/>
  <c r="J261" i="96"/>
  <c r="C261" i="125" s="1"/>
  <c r="X261" i="125" s="1"/>
  <c r="C94" i="125"/>
  <c r="X94" i="125" s="1"/>
  <c r="D48" i="128"/>
  <c r="M47" i="97"/>
  <c r="M254" i="97" s="1"/>
  <c r="D51" i="127"/>
  <c r="D47" i="127" s="1"/>
  <c r="L47" i="97"/>
  <c r="D54" i="119"/>
  <c r="D54" i="127"/>
  <c r="L53" i="97"/>
  <c r="L255" i="97" s="1"/>
  <c r="D255" i="127" s="1"/>
  <c r="D57" i="118"/>
  <c r="D57" i="117"/>
  <c r="D58" i="118"/>
  <c r="D58" i="117"/>
  <c r="D62" i="117"/>
  <c r="F53" i="97"/>
  <c r="D62" i="121"/>
  <c r="D53" i="121"/>
  <c r="D65" i="126"/>
  <c r="D64" i="126" s="1"/>
  <c r="K64" i="97"/>
  <c r="K256" i="97" s="1"/>
  <c r="D256" i="126" s="1"/>
  <c r="D67" i="122"/>
  <c r="G64" i="97"/>
  <c r="G256" i="97" s="1"/>
  <c r="D256" i="122" s="1"/>
  <c r="D73" i="120"/>
  <c r="E72" i="97"/>
  <c r="E257" i="97" s="1"/>
  <c r="D257" i="120" s="1"/>
  <c r="D73" i="128"/>
  <c r="M72" i="97"/>
  <c r="M257" i="97" s="1"/>
  <c r="D257" i="128" s="1"/>
  <c r="D77" i="123"/>
  <c r="H76" i="97"/>
  <c r="H258" i="97" s="1"/>
  <c r="D258" i="123" s="1"/>
  <c r="D79" i="121"/>
  <c r="D79" i="117"/>
  <c r="D90" i="121"/>
  <c r="D89" i="121" s="1"/>
  <c r="F89" i="97"/>
  <c r="F260" i="97" s="1"/>
  <c r="D260" i="121" s="1"/>
  <c r="D93" i="118"/>
  <c r="D89" i="118" s="1"/>
  <c r="D93" i="117"/>
  <c r="C89" i="97"/>
  <c r="C260" i="97" s="1"/>
  <c r="D93" i="127"/>
  <c r="D89" i="127" s="1"/>
  <c r="L89" i="97"/>
  <c r="L260" i="97" s="1"/>
  <c r="D260" i="127" s="1"/>
  <c r="D94" i="120"/>
  <c r="E261" i="97"/>
  <c r="D261" i="120" s="1"/>
  <c r="D94" i="125"/>
  <c r="J261" i="97"/>
  <c r="D261" i="125" s="1"/>
  <c r="E48" i="128"/>
  <c r="E47" i="128" s="1"/>
  <c r="M47" i="98"/>
  <c r="L47" i="98"/>
  <c r="E51" i="127"/>
  <c r="E47" i="127" s="1"/>
  <c r="E54" i="119"/>
  <c r="E54" i="127"/>
  <c r="L53" i="98"/>
  <c r="L255" i="98" s="1"/>
  <c r="E255" i="127" s="1"/>
  <c r="E57" i="118"/>
  <c r="E57" i="117"/>
  <c r="E58" i="118"/>
  <c r="E58" i="117"/>
  <c r="F53" i="98"/>
  <c r="F255" i="98" s="1"/>
  <c r="E255" i="121" s="1"/>
  <c r="E62" i="117"/>
  <c r="E62" i="121"/>
  <c r="E53" i="121" s="1"/>
  <c r="E65" i="126"/>
  <c r="K64" i="98"/>
  <c r="K256" i="98" s="1"/>
  <c r="E256" i="126" s="1"/>
  <c r="E67" i="122"/>
  <c r="G64" i="98"/>
  <c r="G256" i="98" s="1"/>
  <c r="E256" i="122" s="1"/>
  <c r="E73" i="120"/>
  <c r="E72" i="98"/>
  <c r="E257" i="98" s="1"/>
  <c r="E257" i="120" s="1"/>
  <c r="E73" i="128"/>
  <c r="M72" i="98"/>
  <c r="M257" i="98" s="1"/>
  <c r="E257" i="128" s="1"/>
  <c r="E77" i="123"/>
  <c r="E76" i="123" s="1"/>
  <c r="H76" i="98"/>
  <c r="H258" i="98" s="1"/>
  <c r="E258" i="123" s="1"/>
  <c r="E79" i="121"/>
  <c r="E79" i="117"/>
  <c r="E90" i="121"/>
  <c r="E89" i="121" s="1"/>
  <c r="F89" i="98"/>
  <c r="F260" i="98" s="1"/>
  <c r="E260" i="121" s="1"/>
  <c r="E93" i="118"/>
  <c r="E89" i="118" s="1"/>
  <c r="E93" i="117"/>
  <c r="C89" i="98"/>
  <c r="C260" i="98" s="1"/>
  <c r="E93" i="127"/>
  <c r="E89" i="127" s="1"/>
  <c r="L89" i="98"/>
  <c r="L260" i="98" s="1"/>
  <c r="E260" i="127" s="1"/>
  <c r="E94" i="120"/>
  <c r="E261" i="98"/>
  <c r="E261" i="120" s="1"/>
  <c r="E94" i="125"/>
  <c r="J261" i="98"/>
  <c r="E261" i="125" s="1"/>
  <c r="F48" i="128"/>
  <c r="M47" i="99"/>
  <c r="F51" i="127"/>
  <c r="L47" i="99"/>
  <c r="F54" i="119"/>
  <c r="F54" i="127"/>
  <c r="L53" i="99"/>
  <c r="L255" i="99" s="1"/>
  <c r="F255" i="127" s="1"/>
  <c r="F57" i="117"/>
  <c r="F57" i="118"/>
  <c r="F58" i="117"/>
  <c r="F58" i="118"/>
  <c r="F53" i="99"/>
  <c r="F62" i="117"/>
  <c r="F62" i="121"/>
  <c r="F53" i="121" s="1"/>
  <c r="K64" i="99"/>
  <c r="K256" i="99" s="1"/>
  <c r="F256" i="126" s="1"/>
  <c r="F65" i="126"/>
  <c r="F64" i="126" s="1"/>
  <c r="F67" i="122"/>
  <c r="G64" i="99"/>
  <c r="G256" i="99" s="1"/>
  <c r="F256" i="122" s="1"/>
  <c r="F73" i="120"/>
  <c r="E72" i="99"/>
  <c r="E257" i="99" s="1"/>
  <c r="F73" i="128"/>
  <c r="M72" i="99"/>
  <c r="M257" i="99" s="1"/>
  <c r="F257" i="128" s="1"/>
  <c r="F77" i="123"/>
  <c r="H76" i="99"/>
  <c r="H258" i="99" s="1"/>
  <c r="F258" i="123" s="1"/>
  <c r="F79" i="121"/>
  <c r="F79" i="117"/>
  <c r="F90" i="121"/>
  <c r="F89" i="99"/>
  <c r="F260" i="99" s="1"/>
  <c r="F260" i="121" s="1"/>
  <c r="F93" i="118"/>
  <c r="F89" i="118" s="1"/>
  <c r="F93" i="117"/>
  <c r="C89" i="99"/>
  <c r="C260" i="99" s="1"/>
  <c r="L89" i="99"/>
  <c r="L260" i="99" s="1"/>
  <c r="F260" i="127" s="1"/>
  <c r="F93" i="127"/>
  <c r="F89" i="127" s="1"/>
  <c r="E261" i="99"/>
  <c r="F261" i="120" s="1"/>
  <c r="F94" i="120"/>
  <c r="F94" i="125"/>
  <c r="J261" i="99"/>
  <c r="F261" i="125" s="1"/>
  <c r="G48" i="128"/>
  <c r="G47" i="128" s="1"/>
  <c r="M47" i="100"/>
  <c r="G51" i="127"/>
  <c r="G47" i="127" s="1"/>
  <c r="L47" i="100"/>
  <c r="G54" i="119"/>
  <c r="G54" i="127"/>
  <c r="L53" i="100"/>
  <c r="L255" i="100" s="1"/>
  <c r="G255" i="127" s="1"/>
  <c r="G57" i="118"/>
  <c r="G57" i="117"/>
  <c r="G58" i="118"/>
  <c r="G58" i="117"/>
  <c r="F53" i="100"/>
  <c r="G62" i="117"/>
  <c r="G62" i="121"/>
  <c r="G53" i="121" s="1"/>
  <c r="G65" i="126"/>
  <c r="K64" i="100"/>
  <c r="K256" i="100" s="1"/>
  <c r="G256" i="126" s="1"/>
  <c r="G67" i="122"/>
  <c r="G64" i="100"/>
  <c r="G256" i="100" s="1"/>
  <c r="G256" i="122" s="1"/>
  <c r="G73" i="120"/>
  <c r="E72" i="100"/>
  <c r="E257" i="100" s="1"/>
  <c r="G257" i="120" s="1"/>
  <c r="G73" i="128"/>
  <c r="M72" i="100"/>
  <c r="M257" i="100" s="1"/>
  <c r="G257" i="128" s="1"/>
  <c r="G77" i="123"/>
  <c r="H76" i="100"/>
  <c r="H258" i="100" s="1"/>
  <c r="G258" i="123" s="1"/>
  <c r="G79" i="121"/>
  <c r="G79" i="117"/>
  <c r="G90" i="121"/>
  <c r="G89" i="121" s="1"/>
  <c r="F89" i="100"/>
  <c r="F260" i="100" s="1"/>
  <c r="G260" i="121" s="1"/>
  <c r="G93" i="118"/>
  <c r="G89" i="118" s="1"/>
  <c r="C89" i="100"/>
  <c r="C260" i="100" s="1"/>
  <c r="G93" i="117"/>
  <c r="G93" i="127"/>
  <c r="G89" i="127" s="1"/>
  <c r="L89" i="100"/>
  <c r="L260" i="100" s="1"/>
  <c r="G260" i="127" s="1"/>
  <c r="G94" i="120"/>
  <c r="E261" i="100"/>
  <c r="G261" i="120" s="1"/>
  <c r="G94" i="125"/>
  <c r="J261" i="100"/>
  <c r="G261" i="125" s="1"/>
  <c r="H48" i="128"/>
  <c r="M47" i="101"/>
  <c r="L47" i="101"/>
  <c r="L254" i="101" s="1"/>
  <c r="H254" i="127" s="1"/>
  <c r="H51" i="127"/>
  <c r="H47" i="127" s="1"/>
  <c r="H54" i="119"/>
  <c r="H54" i="127"/>
  <c r="L53" i="101"/>
  <c r="L255" i="101" s="1"/>
  <c r="H57" i="118"/>
  <c r="H57" i="117"/>
  <c r="H58" i="118"/>
  <c r="H58" i="117"/>
  <c r="F53" i="101"/>
  <c r="H62" i="117"/>
  <c r="H62" i="121"/>
  <c r="H53" i="121" s="1"/>
  <c r="H65" i="126"/>
  <c r="K64" i="101"/>
  <c r="K256" i="101" s="1"/>
  <c r="H256" i="126" s="1"/>
  <c r="H67" i="122"/>
  <c r="G64" i="101"/>
  <c r="G256" i="101" s="1"/>
  <c r="H256" i="122" s="1"/>
  <c r="H73" i="120"/>
  <c r="E72" i="101"/>
  <c r="E257" i="101" s="1"/>
  <c r="H257" i="120" s="1"/>
  <c r="H73" i="128"/>
  <c r="M72" i="101"/>
  <c r="M257" i="101" s="1"/>
  <c r="H257" i="128" s="1"/>
  <c r="H77" i="123"/>
  <c r="H76" i="101"/>
  <c r="H258" i="101" s="1"/>
  <c r="H258" i="123" s="1"/>
  <c r="H79" i="121"/>
  <c r="H79" i="117"/>
  <c r="H90" i="121"/>
  <c r="F89" i="101"/>
  <c r="F260" i="101" s="1"/>
  <c r="H260" i="121" s="1"/>
  <c r="C89" i="101"/>
  <c r="C260" i="101" s="1"/>
  <c r="H93" i="118"/>
  <c r="H89" i="118" s="1"/>
  <c r="H93" i="117"/>
  <c r="H93" i="127"/>
  <c r="H89" i="127" s="1"/>
  <c r="L89" i="101"/>
  <c r="L260" i="101" s="1"/>
  <c r="H260" i="127" s="1"/>
  <c r="H94" i="120"/>
  <c r="E261" i="101"/>
  <c r="H261" i="120" s="1"/>
  <c r="H94" i="125"/>
  <c r="J261" i="101"/>
  <c r="H261" i="125" s="1"/>
  <c r="I48" i="128"/>
  <c r="I47" i="128" s="1"/>
  <c r="M47" i="102"/>
  <c r="M254" i="102" s="1"/>
  <c r="I51" i="127"/>
  <c r="I47" i="127" s="1"/>
  <c r="L47" i="102"/>
  <c r="I54" i="119"/>
  <c r="I54" i="127"/>
  <c r="L53" i="102"/>
  <c r="L255" i="102" s="1"/>
  <c r="I255" i="127" s="1"/>
  <c r="I57" i="118"/>
  <c r="I57" i="117"/>
  <c r="I58" i="118"/>
  <c r="I58" i="117"/>
  <c r="I62" i="117"/>
  <c r="F53" i="102"/>
  <c r="I62" i="121"/>
  <c r="I53" i="121" s="1"/>
  <c r="I65" i="126"/>
  <c r="K64" i="102"/>
  <c r="K256" i="102" s="1"/>
  <c r="I256" i="126" s="1"/>
  <c r="I67" i="122"/>
  <c r="G64" i="102"/>
  <c r="G256" i="102" s="1"/>
  <c r="I256" i="122" s="1"/>
  <c r="I73" i="120"/>
  <c r="I72" i="120" s="1"/>
  <c r="E72" i="102"/>
  <c r="E257" i="102" s="1"/>
  <c r="I257" i="120" s="1"/>
  <c r="I73" i="128"/>
  <c r="M72" i="102"/>
  <c r="M257" i="102" s="1"/>
  <c r="I257" i="128" s="1"/>
  <c r="I77" i="123"/>
  <c r="H76" i="102"/>
  <c r="H258" i="102" s="1"/>
  <c r="I258" i="123" s="1"/>
  <c r="I79" i="121"/>
  <c r="I79" i="117"/>
  <c r="I90" i="121"/>
  <c r="F89" i="102"/>
  <c r="F260" i="102" s="1"/>
  <c r="I260" i="121" s="1"/>
  <c r="I93" i="118"/>
  <c r="I89" i="118" s="1"/>
  <c r="I93" i="117"/>
  <c r="C89" i="102"/>
  <c r="C260" i="102" s="1"/>
  <c r="I93" i="127"/>
  <c r="I89" i="127" s="1"/>
  <c r="L89" i="102"/>
  <c r="L260" i="102" s="1"/>
  <c r="I260" i="127" s="1"/>
  <c r="I94" i="120"/>
  <c r="E261" i="102"/>
  <c r="I261" i="120" s="1"/>
  <c r="I94" i="125"/>
  <c r="J261" i="102"/>
  <c r="I261" i="125" s="1"/>
  <c r="J48" i="128"/>
  <c r="M47" i="103"/>
  <c r="J51" i="127"/>
  <c r="L47" i="103"/>
  <c r="J54" i="119"/>
  <c r="J54" i="127"/>
  <c r="L53" i="103"/>
  <c r="L255" i="103" s="1"/>
  <c r="J255" i="127" s="1"/>
  <c r="J57" i="118"/>
  <c r="J57" i="117"/>
  <c r="J58" i="118"/>
  <c r="J58" i="117"/>
  <c r="F53" i="103"/>
  <c r="F255" i="103" s="1"/>
  <c r="J62" i="117"/>
  <c r="J62" i="121"/>
  <c r="J53" i="121" s="1"/>
  <c r="J65" i="126"/>
  <c r="K64" i="103"/>
  <c r="K256" i="103" s="1"/>
  <c r="J256" i="126" s="1"/>
  <c r="J67" i="122"/>
  <c r="G64" i="103"/>
  <c r="G256" i="103" s="1"/>
  <c r="J256" i="122" s="1"/>
  <c r="J73" i="120"/>
  <c r="E72" i="103"/>
  <c r="E257" i="103" s="1"/>
  <c r="J257" i="120" s="1"/>
  <c r="J73" i="128"/>
  <c r="M72" i="103"/>
  <c r="M257" i="103"/>
  <c r="J257" i="128" s="1"/>
  <c r="J77" i="123"/>
  <c r="H76" i="103"/>
  <c r="H258" i="103" s="1"/>
  <c r="J258" i="123" s="1"/>
  <c r="J79" i="121"/>
  <c r="J79" i="117"/>
  <c r="J90" i="121"/>
  <c r="F89" i="103"/>
  <c r="F260" i="103" s="1"/>
  <c r="J260" i="121" s="1"/>
  <c r="C89" i="103"/>
  <c r="C260" i="103" s="1"/>
  <c r="J93" i="118"/>
  <c r="J89" i="118" s="1"/>
  <c r="J93" i="117"/>
  <c r="L89" i="103"/>
  <c r="L260" i="103" s="1"/>
  <c r="J260" i="127" s="1"/>
  <c r="J93" i="127"/>
  <c r="J89" i="127" s="1"/>
  <c r="J94" i="120"/>
  <c r="E261" i="103"/>
  <c r="J261" i="120" s="1"/>
  <c r="J94" i="125"/>
  <c r="J261" i="103"/>
  <c r="J261" i="125"/>
  <c r="M47" i="104"/>
  <c r="K48" i="128"/>
  <c r="K47" i="128" s="1"/>
  <c r="K51" i="127"/>
  <c r="K47" i="127" s="1"/>
  <c r="L47" i="104"/>
  <c r="K54" i="119"/>
  <c r="K54" i="127"/>
  <c r="L53" i="104"/>
  <c r="L255" i="104" s="1"/>
  <c r="K255" i="127" s="1"/>
  <c r="K57" i="118"/>
  <c r="K57" i="117"/>
  <c r="K58" i="118"/>
  <c r="K58" i="117"/>
  <c r="F53" i="104"/>
  <c r="K62" i="117"/>
  <c r="K62" i="121"/>
  <c r="K53" i="121" s="1"/>
  <c r="K65" i="126"/>
  <c r="K64" i="104"/>
  <c r="K256" i="104" s="1"/>
  <c r="K256" i="126" s="1"/>
  <c r="K67" i="122"/>
  <c r="K64" i="122" s="1"/>
  <c r="G64" i="104"/>
  <c r="G256" i="104" s="1"/>
  <c r="K256" i="122" s="1"/>
  <c r="E72" i="104"/>
  <c r="E257" i="104" s="1"/>
  <c r="K257" i="120" s="1"/>
  <c r="K73" i="120"/>
  <c r="M72" i="104"/>
  <c r="M257" i="104"/>
  <c r="K257" i="128" s="1"/>
  <c r="K73" i="128"/>
  <c r="K72" i="128" s="1"/>
  <c r="K77" i="123"/>
  <c r="H76" i="104"/>
  <c r="H258" i="104" s="1"/>
  <c r="K258" i="123" s="1"/>
  <c r="K79" i="121"/>
  <c r="K79" i="117"/>
  <c r="K90" i="121"/>
  <c r="K89" i="121" s="1"/>
  <c r="F89" i="104"/>
  <c r="F260" i="104" s="1"/>
  <c r="K260" i="121" s="1"/>
  <c r="C89" i="104"/>
  <c r="C260" i="104" s="1"/>
  <c r="K93" i="118"/>
  <c r="K89" i="118" s="1"/>
  <c r="K93" i="117"/>
  <c r="K93" i="127"/>
  <c r="K89" i="127" s="1"/>
  <c r="L89" i="104"/>
  <c r="L260" i="104" s="1"/>
  <c r="K260" i="127" s="1"/>
  <c r="K94" i="120"/>
  <c r="E261" i="104"/>
  <c r="K261" i="120" s="1"/>
  <c r="J261" i="104"/>
  <c r="K261" i="125" s="1"/>
  <c r="K94" i="125"/>
  <c r="L48" i="128"/>
  <c r="M47" i="105"/>
  <c r="L51" i="127"/>
  <c r="L47" i="127" s="1"/>
  <c r="L47" i="105"/>
  <c r="L254" i="105" s="1"/>
  <c r="L254" i="127" s="1"/>
  <c r="L54" i="119"/>
  <c r="L54" i="127"/>
  <c r="L53" i="105"/>
  <c r="L255" i="105" s="1"/>
  <c r="L255" i="127" s="1"/>
  <c r="L57" i="118"/>
  <c r="L57" i="117"/>
  <c r="L58" i="118"/>
  <c r="L58" i="117"/>
  <c r="L62" i="117"/>
  <c r="F53" i="105"/>
  <c r="L62" i="121"/>
  <c r="L53" i="121" s="1"/>
  <c r="L65" i="126"/>
  <c r="K64" i="105"/>
  <c r="K256" i="105" s="1"/>
  <c r="L256" i="126" s="1"/>
  <c r="G64" i="105"/>
  <c r="G256" i="105" s="1"/>
  <c r="L256" i="122" s="1"/>
  <c r="L67" i="122"/>
  <c r="L73" i="120"/>
  <c r="E72" i="105"/>
  <c r="E257" i="105" s="1"/>
  <c r="L257" i="120" s="1"/>
  <c r="L73" i="128"/>
  <c r="M72" i="105"/>
  <c r="M257" i="105" s="1"/>
  <c r="L257" i="128" s="1"/>
  <c r="L77" i="123"/>
  <c r="H76" i="105"/>
  <c r="H258" i="105" s="1"/>
  <c r="L258" i="123" s="1"/>
  <c r="L79" i="121"/>
  <c r="L79" i="117"/>
  <c r="L90" i="121"/>
  <c r="F89" i="105"/>
  <c r="F260" i="105" s="1"/>
  <c r="L260" i="121" s="1"/>
  <c r="L93" i="118"/>
  <c r="L89" i="118" s="1"/>
  <c r="L93" i="117"/>
  <c r="C89" i="105"/>
  <c r="C260" i="105" s="1"/>
  <c r="L93" i="127"/>
  <c r="L89" i="127" s="1"/>
  <c r="L89" i="105"/>
  <c r="L260" i="105" s="1"/>
  <c r="L260" i="127" s="1"/>
  <c r="L94" i="120"/>
  <c r="E261" i="105"/>
  <c r="L261" i="120" s="1"/>
  <c r="L94" i="125"/>
  <c r="J261" i="105"/>
  <c r="L261" i="125" s="1"/>
  <c r="M48" i="128"/>
  <c r="M47" i="128" s="1"/>
  <c r="M47" i="106"/>
  <c r="M51" i="127"/>
  <c r="M47" i="127" s="1"/>
  <c r="L47" i="106"/>
  <c r="M54" i="119"/>
  <c r="M54" i="127"/>
  <c r="L53" i="106"/>
  <c r="L255" i="106" s="1"/>
  <c r="M255" i="127" s="1"/>
  <c r="M57" i="118"/>
  <c r="M57" i="117"/>
  <c r="M58" i="118"/>
  <c r="M58" i="117"/>
  <c r="F53" i="106"/>
  <c r="M62" i="117"/>
  <c r="M62" i="121"/>
  <c r="M53" i="121" s="1"/>
  <c r="M65" i="126"/>
  <c r="K64" i="106"/>
  <c r="K256" i="106" s="1"/>
  <c r="M256" i="126" s="1"/>
  <c r="M67" i="122"/>
  <c r="G64" i="106"/>
  <c r="G256" i="106" s="1"/>
  <c r="M256" i="122" s="1"/>
  <c r="M73" i="120"/>
  <c r="E72" i="106"/>
  <c r="E257" i="106" s="1"/>
  <c r="M257" i="120" s="1"/>
  <c r="M73" i="128"/>
  <c r="M72" i="106"/>
  <c r="M257" i="106" s="1"/>
  <c r="M257" i="128" s="1"/>
  <c r="M77" i="123"/>
  <c r="H76" i="106"/>
  <c r="H258" i="106" s="1"/>
  <c r="M258" i="123" s="1"/>
  <c r="M79" i="121"/>
  <c r="M79" i="117"/>
  <c r="M90" i="121"/>
  <c r="F89" i="106"/>
  <c r="F260" i="106" s="1"/>
  <c r="M260" i="121" s="1"/>
  <c r="M93" i="118"/>
  <c r="M89" i="118" s="1"/>
  <c r="M93" i="117"/>
  <c r="C89" i="106"/>
  <c r="C260" i="106" s="1"/>
  <c r="M93" i="127"/>
  <c r="M89" i="127" s="1"/>
  <c r="L89" i="106"/>
  <c r="L260" i="106" s="1"/>
  <c r="M260" i="127" s="1"/>
  <c r="M94" i="120"/>
  <c r="E261" i="106"/>
  <c r="M261" i="120" s="1"/>
  <c r="M94" i="125"/>
  <c r="J261" i="106"/>
  <c r="M261" i="125" s="1"/>
  <c r="N48" i="128"/>
  <c r="M47" i="107"/>
  <c r="N51" i="127"/>
  <c r="L47" i="107"/>
  <c r="N54" i="119"/>
  <c r="N54" i="127"/>
  <c r="L53" i="107"/>
  <c r="L255" i="107" s="1"/>
  <c r="N255" i="127" s="1"/>
  <c r="N57" i="118"/>
  <c r="N57" i="117"/>
  <c r="N58" i="118"/>
  <c r="N58" i="117"/>
  <c r="F53" i="107"/>
  <c r="N62" i="117"/>
  <c r="N62" i="121"/>
  <c r="N53" i="121" s="1"/>
  <c r="N65" i="126"/>
  <c r="N64" i="126" s="1"/>
  <c r="K64" i="107"/>
  <c r="K256" i="107" s="1"/>
  <c r="N256" i="126" s="1"/>
  <c r="N67" i="122"/>
  <c r="N64" i="122" s="1"/>
  <c r="G64" i="107"/>
  <c r="G256" i="107" s="1"/>
  <c r="N256" i="122" s="1"/>
  <c r="N73" i="120"/>
  <c r="E72" i="107"/>
  <c r="E257" i="107" s="1"/>
  <c r="N257" i="120" s="1"/>
  <c r="N73" i="128"/>
  <c r="N72" i="128" s="1"/>
  <c r="M72" i="107"/>
  <c r="M257" i="107" s="1"/>
  <c r="N257" i="128" s="1"/>
  <c r="N77" i="123"/>
  <c r="H76" i="107"/>
  <c r="H258" i="107" s="1"/>
  <c r="N258" i="123" s="1"/>
  <c r="N79" i="121"/>
  <c r="N79" i="117"/>
  <c r="F89" i="107"/>
  <c r="F260" i="107" s="1"/>
  <c r="N260" i="121" s="1"/>
  <c r="N90" i="121"/>
  <c r="N93" i="118"/>
  <c r="N89" i="118" s="1"/>
  <c r="N93" i="117"/>
  <c r="C89" i="107"/>
  <c r="C260" i="107" s="1"/>
  <c r="L89" i="107"/>
  <c r="L260" i="107" s="1"/>
  <c r="N260" i="127" s="1"/>
  <c r="N93" i="127"/>
  <c r="N89" i="127" s="1"/>
  <c r="E261" i="107"/>
  <c r="N261" i="120" s="1"/>
  <c r="N94" i="120"/>
  <c r="N94" i="125"/>
  <c r="J261" i="107"/>
  <c r="N261" i="125" s="1"/>
  <c r="M47" i="108"/>
  <c r="O48" i="128"/>
  <c r="O47" i="128" s="1"/>
  <c r="L47" i="108"/>
  <c r="O51" i="127"/>
  <c r="O47" i="127" s="1"/>
  <c r="O54" i="119"/>
  <c r="O54" i="127"/>
  <c r="L53" i="108"/>
  <c r="L255" i="108" s="1"/>
  <c r="O255" i="127" s="1"/>
  <c r="O57" i="118"/>
  <c r="O57" i="117"/>
  <c r="O58" i="118"/>
  <c r="O58" i="117"/>
  <c r="F53" i="108"/>
  <c r="F255" i="108" s="1"/>
  <c r="O255" i="121" s="1"/>
  <c r="O62" i="117"/>
  <c r="O62" i="121"/>
  <c r="O53" i="121" s="1"/>
  <c r="O65" i="126"/>
  <c r="K64" i="108"/>
  <c r="K256" i="108" s="1"/>
  <c r="O256" i="126" s="1"/>
  <c r="O67" i="122"/>
  <c r="G64" i="108"/>
  <c r="G256" i="108" s="1"/>
  <c r="O256" i="122" s="1"/>
  <c r="O73" i="120"/>
  <c r="E72" i="108"/>
  <c r="E257" i="108" s="1"/>
  <c r="O257" i="120" s="1"/>
  <c r="O73" i="128"/>
  <c r="O72" i="128" s="1"/>
  <c r="M72" i="108"/>
  <c r="M257" i="108" s="1"/>
  <c r="O257" i="128" s="1"/>
  <c r="O77" i="123"/>
  <c r="H76" i="108"/>
  <c r="H258" i="108" s="1"/>
  <c r="O258" i="123" s="1"/>
  <c r="O79" i="121"/>
  <c r="O79" i="117"/>
  <c r="O90" i="121"/>
  <c r="F260" i="108"/>
  <c r="O260" i="121" s="1"/>
  <c r="O93" i="118"/>
  <c r="O89" i="118" s="1"/>
  <c r="O93" i="117"/>
  <c r="C89" i="108"/>
  <c r="C260" i="108" s="1"/>
  <c r="O93" i="127"/>
  <c r="O89" i="127" s="1"/>
  <c r="L89" i="108"/>
  <c r="L260" i="108" s="1"/>
  <c r="O260" i="127" s="1"/>
  <c r="O94" i="120"/>
  <c r="E261" i="108"/>
  <c r="O261" i="120" s="1"/>
  <c r="J261" i="108"/>
  <c r="O261" i="125" s="1"/>
  <c r="O94" i="125"/>
  <c r="P48" i="128"/>
  <c r="M47" i="109"/>
  <c r="L47" i="109"/>
  <c r="P51" i="127"/>
  <c r="P54" i="119"/>
  <c r="P54" i="127"/>
  <c r="L53" i="109"/>
  <c r="L255" i="109" s="1"/>
  <c r="P255" i="127" s="1"/>
  <c r="P57" i="118"/>
  <c r="P57" i="117"/>
  <c r="P58" i="118"/>
  <c r="P58" i="117"/>
  <c r="F53" i="109"/>
  <c r="P62" i="117"/>
  <c r="P62" i="121"/>
  <c r="P53" i="121" s="1"/>
  <c r="P65" i="126"/>
  <c r="K64" i="109"/>
  <c r="K256" i="109" s="1"/>
  <c r="P256" i="126" s="1"/>
  <c r="G64" i="109"/>
  <c r="G256" i="109" s="1"/>
  <c r="P256" i="122" s="1"/>
  <c r="P67" i="122"/>
  <c r="P73" i="120"/>
  <c r="E72" i="109"/>
  <c r="E257" i="109" s="1"/>
  <c r="P257" i="120" s="1"/>
  <c r="P73" i="128"/>
  <c r="M72" i="109"/>
  <c r="M257" i="109" s="1"/>
  <c r="P257" i="128" s="1"/>
  <c r="P77" i="123"/>
  <c r="P76" i="123" s="1"/>
  <c r="H76" i="109"/>
  <c r="H258" i="109" s="1"/>
  <c r="P258" i="123" s="1"/>
  <c r="P79" i="121"/>
  <c r="P79" i="117"/>
  <c r="P90" i="121"/>
  <c r="F260" i="109"/>
  <c r="P260" i="121" s="1"/>
  <c r="P93" i="118"/>
  <c r="P89" i="118" s="1"/>
  <c r="C89" i="109"/>
  <c r="C260" i="109" s="1"/>
  <c r="P93" i="117"/>
  <c r="P93" i="127"/>
  <c r="P89" i="127" s="1"/>
  <c r="L89" i="109"/>
  <c r="L260" i="109" s="1"/>
  <c r="P260" i="127" s="1"/>
  <c r="P94" i="120"/>
  <c r="E261" i="109"/>
  <c r="P261" i="120"/>
  <c r="P94" i="125"/>
  <c r="J261" i="109"/>
  <c r="P261" i="125" s="1"/>
  <c r="Q48" i="128"/>
  <c r="Q47" i="128" s="1"/>
  <c r="M47" i="110"/>
  <c r="L47" i="110"/>
  <c r="Q51" i="127"/>
  <c r="Q47" i="127" s="1"/>
  <c r="Q54" i="119"/>
  <c r="Q54" i="127"/>
  <c r="L53" i="110"/>
  <c r="L255" i="110" s="1"/>
  <c r="Q255" i="127" s="1"/>
  <c r="Q57" i="118"/>
  <c r="Q57" i="117"/>
  <c r="Q58" i="118"/>
  <c r="Q58" i="117"/>
  <c r="Q62" i="117"/>
  <c r="F53" i="110"/>
  <c r="Q62" i="121"/>
  <c r="Q53" i="121" s="1"/>
  <c r="Q65" i="126"/>
  <c r="K64" i="110"/>
  <c r="K256" i="110" s="1"/>
  <c r="Q256" i="126" s="1"/>
  <c r="Q67" i="122"/>
  <c r="G64" i="110"/>
  <c r="G256" i="110" s="1"/>
  <c r="Q256" i="122" s="1"/>
  <c r="Q73" i="120"/>
  <c r="E72" i="110"/>
  <c r="E257" i="110" s="1"/>
  <c r="Q257" i="120" s="1"/>
  <c r="Q73" i="128"/>
  <c r="M72" i="110"/>
  <c r="M257" i="110" s="1"/>
  <c r="Q257" i="128" s="1"/>
  <c r="Q77" i="123"/>
  <c r="H76" i="110"/>
  <c r="H258" i="110" s="1"/>
  <c r="Q258" i="123" s="1"/>
  <c r="Q79" i="121"/>
  <c r="Q79" i="117"/>
  <c r="Q90" i="121"/>
  <c r="Q89" i="121" s="1"/>
  <c r="F260" i="110"/>
  <c r="Q260" i="121" s="1"/>
  <c r="Q93" i="118"/>
  <c r="Q89" i="118" s="1"/>
  <c r="C89" i="110"/>
  <c r="C260" i="110" s="1"/>
  <c r="Q93" i="117"/>
  <c r="Q93" i="127"/>
  <c r="Q89" i="127" s="1"/>
  <c r="L89" i="110"/>
  <c r="L260" i="110" s="1"/>
  <c r="Q260" i="127" s="1"/>
  <c r="Q94" i="120"/>
  <c r="E261" i="110"/>
  <c r="Q261" i="120" s="1"/>
  <c r="Q94" i="125"/>
  <c r="J261" i="110"/>
  <c r="Q261" i="125" s="1"/>
  <c r="R48" i="128"/>
  <c r="M47" i="111"/>
  <c r="R51" i="127"/>
  <c r="L47" i="111"/>
  <c r="L254" i="111" s="1"/>
  <c r="R254" i="127" s="1"/>
  <c r="R54" i="119"/>
  <c r="R54" i="127"/>
  <c r="L53" i="111"/>
  <c r="L255" i="111" s="1"/>
  <c r="R255" i="127" s="1"/>
  <c r="R57" i="118"/>
  <c r="R57" i="117"/>
  <c r="R58" i="118"/>
  <c r="R58" i="117"/>
  <c r="F53" i="111"/>
  <c r="F255" i="111" s="1"/>
  <c r="R62" i="117"/>
  <c r="R62" i="121"/>
  <c r="R53" i="121" s="1"/>
  <c r="R65" i="126"/>
  <c r="R64" i="126" s="1"/>
  <c r="K64" i="111"/>
  <c r="K256" i="111" s="1"/>
  <c r="R67" i="122"/>
  <c r="G64" i="111"/>
  <c r="G256" i="111" s="1"/>
  <c r="R256" i="122" s="1"/>
  <c r="R73" i="120"/>
  <c r="E72" i="111"/>
  <c r="E257" i="111" s="1"/>
  <c r="R257" i="120" s="1"/>
  <c r="R73" i="128"/>
  <c r="M72" i="111"/>
  <c r="M257" i="111"/>
  <c r="R257" i="128" s="1"/>
  <c r="R77" i="123"/>
  <c r="H76" i="111"/>
  <c r="H258" i="111" s="1"/>
  <c r="R258" i="123" s="1"/>
  <c r="R79" i="121"/>
  <c r="R79" i="117"/>
  <c r="R90" i="121"/>
  <c r="F260" i="111"/>
  <c r="R260" i="121" s="1"/>
  <c r="R93" i="118"/>
  <c r="R89" i="118" s="1"/>
  <c r="C89" i="111"/>
  <c r="C260" i="111" s="1"/>
  <c r="R93" i="117"/>
  <c r="L89" i="111"/>
  <c r="L260" i="111" s="1"/>
  <c r="R260" i="127" s="1"/>
  <c r="R93" i="127"/>
  <c r="R89" i="127" s="1"/>
  <c r="R94" i="120"/>
  <c r="E261" i="111"/>
  <c r="R261" i="120" s="1"/>
  <c r="R94" i="125"/>
  <c r="J261" i="111"/>
  <c r="R261" i="125" s="1"/>
  <c r="S48" i="128"/>
  <c r="S47" i="128" s="1"/>
  <c r="M47" i="112"/>
  <c r="L47" i="112"/>
  <c r="S51" i="127"/>
  <c r="S47" i="127" s="1"/>
  <c r="S54" i="119"/>
  <c r="S54" i="127"/>
  <c r="L53" i="112"/>
  <c r="L255" i="112" s="1"/>
  <c r="S255" i="127" s="1"/>
  <c r="S57" i="118"/>
  <c r="S57" i="117"/>
  <c r="S58" i="118"/>
  <c r="S58" i="117"/>
  <c r="S62" i="117"/>
  <c r="F53" i="112"/>
  <c r="S62" i="121"/>
  <c r="S53" i="121" s="1"/>
  <c r="S65" i="126"/>
  <c r="K64" i="112"/>
  <c r="K256" i="112" s="1"/>
  <c r="S256" i="126" s="1"/>
  <c r="S67" i="122"/>
  <c r="G64" i="112"/>
  <c r="G256" i="112" s="1"/>
  <c r="S256" i="122" s="1"/>
  <c r="S73" i="120"/>
  <c r="E72" i="112"/>
  <c r="E257" i="112" s="1"/>
  <c r="S257" i="120" s="1"/>
  <c r="S73" i="128"/>
  <c r="M72" i="112"/>
  <c r="M257" i="112" s="1"/>
  <c r="S257" i="128" s="1"/>
  <c r="S77" i="123"/>
  <c r="H76" i="112"/>
  <c r="H258" i="112" s="1"/>
  <c r="S258" i="123" s="1"/>
  <c r="S79" i="121"/>
  <c r="S79" i="117"/>
  <c r="S90" i="121"/>
  <c r="F260" i="112"/>
  <c r="S260" i="121" s="1"/>
  <c r="S93" i="118"/>
  <c r="S89" i="118" s="1"/>
  <c r="S93" i="117"/>
  <c r="C89" i="112"/>
  <c r="C260" i="112" s="1"/>
  <c r="S93" i="127"/>
  <c r="S89" i="127" s="1"/>
  <c r="L89" i="112"/>
  <c r="L260" i="112" s="1"/>
  <c r="S260" i="127" s="1"/>
  <c r="S94" i="120"/>
  <c r="E261" i="112"/>
  <c r="S261" i="120" s="1"/>
  <c r="S94" i="125"/>
  <c r="J261" i="112"/>
  <c r="S261" i="125" s="1"/>
  <c r="T48" i="128"/>
  <c r="M47" i="113"/>
  <c r="T51" i="127"/>
  <c r="T47" i="127" s="1"/>
  <c r="L47" i="113"/>
  <c r="T54" i="119"/>
  <c r="T54" i="127"/>
  <c r="L53" i="113"/>
  <c r="L255" i="113" s="1"/>
  <c r="T255" i="127" s="1"/>
  <c r="T57" i="118"/>
  <c r="T57" i="117"/>
  <c r="T58" i="118"/>
  <c r="T58" i="117"/>
  <c r="F53" i="113"/>
  <c r="T62" i="117"/>
  <c r="T62" i="121"/>
  <c r="T53" i="121" s="1"/>
  <c r="T65" i="126"/>
  <c r="K64" i="113"/>
  <c r="K256" i="113" s="1"/>
  <c r="T256" i="126" s="1"/>
  <c r="G64" i="113"/>
  <c r="G256" i="113" s="1"/>
  <c r="T256" i="122" s="1"/>
  <c r="T67" i="122"/>
  <c r="T64" i="122" s="1"/>
  <c r="T73" i="120"/>
  <c r="T72" i="120" s="1"/>
  <c r="E72" i="113"/>
  <c r="E257" i="113" s="1"/>
  <c r="T257" i="120" s="1"/>
  <c r="T73" i="128"/>
  <c r="M72" i="113"/>
  <c r="M257" i="113" s="1"/>
  <c r="T257" i="128" s="1"/>
  <c r="H76" i="113"/>
  <c r="H258" i="113" s="1"/>
  <c r="T258" i="123" s="1"/>
  <c r="T77" i="123"/>
  <c r="T79" i="121"/>
  <c r="T79" i="117"/>
  <c r="T90" i="121"/>
  <c r="T89" i="121" s="1"/>
  <c r="F260" i="113"/>
  <c r="T260" i="121" s="1"/>
  <c r="T93" i="118"/>
  <c r="T89" i="118" s="1"/>
  <c r="C89" i="113"/>
  <c r="C260" i="113" s="1"/>
  <c r="T93" i="117"/>
  <c r="T93" i="127"/>
  <c r="T89" i="127" s="1"/>
  <c r="L89" i="113"/>
  <c r="L260" i="113" s="1"/>
  <c r="T260" i="127" s="1"/>
  <c r="T94" i="120"/>
  <c r="E261" i="113"/>
  <c r="T261" i="120" s="1"/>
  <c r="T94" i="125"/>
  <c r="J261" i="113"/>
  <c r="T261" i="125" s="1"/>
  <c r="U48" i="128"/>
  <c r="U47" i="128" s="1"/>
  <c r="M47" i="114"/>
  <c r="U51" i="127"/>
  <c r="U47" i="127" s="1"/>
  <c r="L47" i="114"/>
  <c r="L254" i="114" s="1"/>
  <c r="U254" i="127" s="1"/>
  <c r="U54" i="119"/>
  <c r="L53" i="114"/>
  <c r="U54" i="127"/>
  <c r="U57" i="118"/>
  <c r="U57" i="117"/>
  <c r="U58" i="118"/>
  <c r="U58" i="117"/>
  <c r="F53" i="114"/>
  <c r="U62" i="117"/>
  <c r="U62" i="121"/>
  <c r="U53" i="121" s="1"/>
  <c r="U65" i="126"/>
  <c r="K64" i="114"/>
  <c r="K256" i="114" s="1"/>
  <c r="U256" i="126" s="1"/>
  <c r="U67" i="122"/>
  <c r="G64" i="114"/>
  <c r="G256" i="114" s="1"/>
  <c r="U256" i="122" s="1"/>
  <c r="U73" i="120"/>
  <c r="U72" i="120" s="1"/>
  <c r="E72" i="114"/>
  <c r="E257" i="114" s="1"/>
  <c r="U257" i="120" s="1"/>
  <c r="U73" i="128"/>
  <c r="M72" i="114"/>
  <c r="M257" i="114" s="1"/>
  <c r="U257" i="128" s="1"/>
  <c r="U77" i="123"/>
  <c r="H76" i="114"/>
  <c r="H258" i="114" s="1"/>
  <c r="U258" i="123" s="1"/>
  <c r="U79" i="121"/>
  <c r="U79" i="117"/>
  <c r="U90" i="121"/>
  <c r="U89" i="121" s="1"/>
  <c r="F260" i="114"/>
  <c r="U260" i="121" s="1"/>
  <c r="U93" i="117"/>
  <c r="C89" i="114"/>
  <c r="C260" i="114" s="1"/>
  <c r="U93" i="118"/>
  <c r="U93" i="127"/>
  <c r="U89" i="127" s="1"/>
  <c r="L89" i="114"/>
  <c r="L260" i="114" s="1"/>
  <c r="U260" i="127" s="1"/>
  <c r="U94" i="120"/>
  <c r="E261" i="114"/>
  <c r="U261" i="120" s="1"/>
  <c r="U94" i="125"/>
  <c r="J261" i="114"/>
  <c r="U261" i="125" s="1"/>
  <c r="C52" i="117"/>
  <c r="X52" i="117" s="1"/>
  <c r="C52" i="118"/>
  <c r="X52" i="118" s="1"/>
  <c r="C59" i="118"/>
  <c r="X59" i="118" s="1"/>
  <c r="C59" i="117"/>
  <c r="X59" i="117" s="1"/>
  <c r="C65" i="119"/>
  <c r="Y65" i="119" s="1"/>
  <c r="C91" i="122"/>
  <c r="X91" i="122" s="1"/>
  <c r="C91" i="117"/>
  <c r="X91" i="117" s="1"/>
  <c r="L261" i="96"/>
  <c r="C261" i="127" s="1"/>
  <c r="X261" i="127" s="1"/>
  <c r="C94" i="127"/>
  <c r="X94" i="127" s="1"/>
  <c r="C51" i="118"/>
  <c r="X51" i="118" s="1"/>
  <c r="C51" i="117"/>
  <c r="X51" i="117" s="1"/>
  <c r="C54" i="120"/>
  <c r="X54" i="120" s="1"/>
  <c r="C54" i="128"/>
  <c r="X54" i="128" s="1"/>
  <c r="M53" i="96"/>
  <c r="M255" i="96" s="1"/>
  <c r="C255" i="128" s="1"/>
  <c r="X255" i="128" s="1"/>
  <c r="G53" i="96"/>
  <c r="C62" i="122"/>
  <c r="X62" i="122" s="1"/>
  <c r="C65" i="127"/>
  <c r="L64" i="96"/>
  <c r="L256" i="96" s="1"/>
  <c r="C256" i="127" s="1"/>
  <c r="X256" i="127" s="1"/>
  <c r="C67" i="123"/>
  <c r="H64" i="96"/>
  <c r="H256" i="96" s="1"/>
  <c r="C256" i="123" s="1"/>
  <c r="X256" i="123" s="1"/>
  <c r="C71" i="118"/>
  <c r="X71" i="118" s="1"/>
  <c r="C71" i="117"/>
  <c r="X71" i="117" s="1"/>
  <c r="C73" i="125"/>
  <c r="X73" i="125" s="1"/>
  <c r="J72" i="96"/>
  <c r="J257" i="96" s="1"/>
  <c r="C78" i="121"/>
  <c r="X78" i="121" s="1"/>
  <c r="C78" i="117"/>
  <c r="X78" i="117" s="1"/>
  <c r="C83" i="123"/>
  <c r="X83" i="123" s="1"/>
  <c r="H82" i="96"/>
  <c r="H259" i="96" s="1"/>
  <c r="C259" i="123" s="1"/>
  <c r="X259" i="123" s="1"/>
  <c r="C88" i="121"/>
  <c r="X88" i="121" s="1"/>
  <c r="C88" i="117"/>
  <c r="X88" i="117" s="1"/>
  <c r="C90" i="122"/>
  <c r="G89" i="96"/>
  <c r="G260" i="96" s="1"/>
  <c r="C260" i="122" s="1"/>
  <c r="X260" i="122" s="1"/>
  <c r="C93" i="119"/>
  <c r="Y93" i="119" s="1"/>
  <c r="D89" i="96"/>
  <c r="D260" i="96" s="1"/>
  <c r="C260" i="119" s="1"/>
  <c r="Y260" i="119" s="1"/>
  <c r="M89" i="96"/>
  <c r="M260" i="96" s="1"/>
  <c r="C260" i="128" s="1"/>
  <c r="X260" i="128" s="1"/>
  <c r="C93" i="128"/>
  <c r="F261" i="96"/>
  <c r="C261" i="121" s="1"/>
  <c r="X261" i="121" s="1"/>
  <c r="C94" i="121"/>
  <c r="X94" i="121" s="1"/>
  <c r="C94" i="126"/>
  <c r="X94" i="126" s="1"/>
  <c r="K261" i="96"/>
  <c r="C261" i="126" s="1"/>
  <c r="X261" i="126" s="1"/>
  <c r="D51" i="118"/>
  <c r="D51" i="117"/>
  <c r="D54" i="120"/>
  <c r="D54" i="128"/>
  <c r="M53" i="97"/>
  <c r="M255" i="97" s="1"/>
  <c r="D255" i="128" s="1"/>
  <c r="G53" i="97"/>
  <c r="D62" i="122"/>
  <c r="D53" i="122" s="1"/>
  <c r="D65" i="127"/>
  <c r="L64" i="97"/>
  <c r="L256" i="97" s="1"/>
  <c r="D256" i="127"/>
  <c r="D67" i="123"/>
  <c r="D64" i="123" s="1"/>
  <c r="H64" i="97"/>
  <c r="H256" i="97"/>
  <c r="D256" i="123" s="1"/>
  <c r="D71" i="118"/>
  <c r="D71" i="117"/>
  <c r="J72" i="97"/>
  <c r="J257" i="97" s="1"/>
  <c r="D257" i="125" s="1"/>
  <c r="D73" i="125"/>
  <c r="D78" i="121"/>
  <c r="D78" i="117"/>
  <c r="D83" i="123"/>
  <c r="D82" i="123" s="1"/>
  <c r="H82" i="97"/>
  <c r="H259" i="97" s="1"/>
  <c r="D259" i="123" s="1"/>
  <c r="D88" i="121"/>
  <c r="D88" i="117"/>
  <c r="D90" i="122"/>
  <c r="G89" i="97"/>
  <c r="G260" i="97" s="1"/>
  <c r="D260" i="122" s="1"/>
  <c r="D93" i="119"/>
  <c r="D89" i="119" s="1"/>
  <c r="D89" i="97"/>
  <c r="D260" i="97" s="1"/>
  <c r="D260" i="119" s="1"/>
  <c r="D93" i="128"/>
  <c r="D89" i="128" s="1"/>
  <c r="M89" i="97"/>
  <c r="M260" i="97" s="1"/>
  <c r="D260" i="128" s="1"/>
  <c r="D94" i="121"/>
  <c r="F261" i="97"/>
  <c r="D261" i="121" s="1"/>
  <c r="D94" i="126"/>
  <c r="K261" i="97"/>
  <c r="D261" i="126" s="1"/>
  <c r="E51" i="118"/>
  <c r="E51" i="117"/>
  <c r="E54" i="120"/>
  <c r="E54" i="128"/>
  <c r="E53" i="128" s="1"/>
  <c r="M53" i="98"/>
  <c r="M255" i="98" s="1"/>
  <c r="E255" i="128" s="1"/>
  <c r="G53" i="98"/>
  <c r="G255" i="98" s="1"/>
  <c r="E62" i="122"/>
  <c r="E53" i="122" s="1"/>
  <c r="E65" i="127"/>
  <c r="L64" i="98"/>
  <c r="L256" i="98" s="1"/>
  <c r="E256" i="127" s="1"/>
  <c r="E67" i="123"/>
  <c r="E64" i="123" s="1"/>
  <c r="H64" i="98"/>
  <c r="H256" i="98" s="1"/>
  <c r="E256" i="123" s="1"/>
  <c r="E71" i="118"/>
  <c r="E71" i="117"/>
  <c r="E73" i="125"/>
  <c r="J72" i="98"/>
  <c r="J257" i="98" s="1"/>
  <c r="E257" i="125" s="1"/>
  <c r="E78" i="121"/>
  <c r="E78" i="117"/>
  <c r="E83" i="123"/>
  <c r="H82" i="98"/>
  <c r="H259" i="98" s="1"/>
  <c r="E259" i="123" s="1"/>
  <c r="E88" i="121"/>
  <c r="E88" i="117"/>
  <c r="E90" i="122"/>
  <c r="G89" i="98"/>
  <c r="G260" i="98" s="1"/>
  <c r="E260" i="122" s="1"/>
  <c r="E93" i="119"/>
  <c r="E89" i="119" s="1"/>
  <c r="D89" i="98"/>
  <c r="D260" i="98" s="1"/>
  <c r="E260" i="119" s="1"/>
  <c r="E93" i="128"/>
  <c r="E89" i="128" s="1"/>
  <c r="M89" i="98"/>
  <c r="M260" i="98" s="1"/>
  <c r="E260" i="128" s="1"/>
  <c r="E94" i="121"/>
  <c r="F261" i="98"/>
  <c r="E261" i="121" s="1"/>
  <c r="E94" i="126"/>
  <c r="K261" i="98"/>
  <c r="E261" i="126" s="1"/>
  <c r="F51" i="117"/>
  <c r="F51" i="118"/>
  <c r="F54" i="120"/>
  <c r="F54" i="128"/>
  <c r="M53" i="99"/>
  <c r="M255" i="99" s="1"/>
  <c r="F255" i="128" s="1"/>
  <c r="G53" i="99"/>
  <c r="F62" i="122"/>
  <c r="F53" i="122" s="1"/>
  <c r="F65" i="127"/>
  <c r="L64" i="99"/>
  <c r="L256" i="99" s="1"/>
  <c r="F256" i="127" s="1"/>
  <c r="F67" i="123"/>
  <c r="F64" i="123" s="1"/>
  <c r="H64" i="99"/>
  <c r="H256" i="99" s="1"/>
  <c r="F256" i="123" s="1"/>
  <c r="F71" i="118"/>
  <c r="F71" i="117"/>
  <c r="F73" i="125"/>
  <c r="J72" i="99"/>
  <c r="J257" i="99" s="1"/>
  <c r="F257" i="125" s="1"/>
  <c r="F78" i="121"/>
  <c r="F78" i="117"/>
  <c r="F83" i="123"/>
  <c r="H82" i="99"/>
  <c r="H259" i="99" s="1"/>
  <c r="F259" i="123" s="1"/>
  <c r="F88" i="117"/>
  <c r="F88" i="121"/>
  <c r="F90" i="122"/>
  <c r="G89" i="99"/>
  <c r="G260" i="99" s="1"/>
  <c r="F260" i="122" s="1"/>
  <c r="D89" i="99"/>
  <c r="D260" i="99" s="1"/>
  <c r="F260" i="119" s="1"/>
  <c r="F93" i="119"/>
  <c r="F89" i="119" s="1"/>
  <c r="F93" i="128"/>
  <c r="F89" i="128" s="1"/>
  <c r="M89" i="99"/>
  <c r="M260" i="99" s="1"/>
  <c r="F260" i="128" s="1"/>
  <c r="F94" i="121"/>
  <c r="F261" i="99"/>
  <c r="F261" i="121" s="1"/>
  <c r="F94" i="126"/>
  <c r="K261" i="99"/>
  <c r="F261" i="126" s="1"/>
  <c r="G51" i="118"/>
  <c r="G51" i="117"/>
  <c r="G54" i="120"/>
  <c r="G54" i="128"/>
  <c r="M53" i="100"/>
  <c r="M255" i="100" s="1"/>
  <c r="G255" i="128" s="1"/>
  <c r="G53" i="100"/>
  <c r="G255" i="100" s="1"/>
  <c r="G255" i="122" s="1"/>
  <c r="G62" i="122"/>
  <c r="G53" i="122" s="1"/>
  <c r="G65" i="127"/>
  <c r="L64" i="100"/>
  <c r="L256" i="100" s="1"/>
  <c r="G256" i="127" s="1"/>
  <c r="G67" i="123"/>
  <c r="H64" i="100"/>
  <c r="H256" i="100" s="1"/>
  <c r="G256" i="123" s="1"/>
  <c r="G71" i="118"/>
  <c r="G71" i="117"/>
  <c r="G73" i="125"/>
  <c r="J72" i="100"/>
  <c r="J257" i="100" s="1"/>
  <c r="G257" i="125" s="1"/>
  <c r="G78" i="121"/>
  <c r="G78" i="117"/>
  <c r="G83" i="123"/>
  <c r="H82" i="100"/>
  <c r="H259" i="100" s="1"/>
  <c r="G259" i="123" s="1"/>
  <c r="G88" i="121"/>
  <c r="G88" i="117"/>
  <c r="G90" i="122"/>
  <c r="G89" i="100"/>
  <c r="G260" i="100" s="1"/>
  <c r="G260" i="122" s="1"/>
  <c r="G93" i="119"/>
  <c r="G89" i="119" s="1"/>
  <c r="D89" i="100"/>
  <c r="D260" i="100" s="1"/>
  <c r="G260" i="119" s="1"/>
  <c r="G93" i="128"/>
  <c r="G89" i="128" s="1"/>
  <c r="M89" i="100"/>
  <c r="M260" i="100" s="1"/>
  <c r="G260" i="128" s="1"/>
  <c r="G94" i="121"/>
  <c r="F261" i="100"/>
  <c r="G261" i="121" s="1"/>
  <c r="G94" i="126"/>
  <c r="K261" i="100"/>
  <c r="G261" i="126" s="1"/>
  <c r="H51" i="118"/>
  <c r="H51" i="117"/>
  <c r="H54" i="120"/>
  <c r="H54" i="128"/>
  <c r="M53" i="101"/>
  <c r="M255" i="101" s="1"/>
  <c r="H255" i="128" s="1"/>
  <c r="G53" i="101"/>
  <c r="H62" i="122"/>
  <c r="H53" i="122" s="1"/>
  <c r="H65" i="127"/>
  <c r="L64" i="101"/>
  <c r="L256" i="101" s="1"/>
  <c r="H256" i="127" s="1"/>
  <c r="H64" i="101"/>
  <c r="H256" i="101" s="1"/>
  <c r="H256" i="123" s="1"/>
  <c r="H67" i="123"/>
  <c r="H71" i="118"/>
  <c r="H71" i="117"/>
  <c r="H73" i="125"/>
  <c r="J72" i="101"/>
  <c r="J257" i="101" s="1"/>
  <c r="H257" i="125" s="1"/>
  <c r="H78" i="121"/>
  <c r="H78" i="117"/>
  <c r="H83" i="123"/>
  <c r="H82" i="123" s="1"/>
  <c r="H82" i="101"/>
  <c r="H259" i="101" s="1"/>
  <c r="H259" i="123" s="1"/>
  <c r="H88" i="121"/>
  <c r="H88" i="117"/>
  <c r="H90" i="122"/>
  <c r="G89" i="101"/>
  <c r="G260" i="101" s="1"/>
  <c r="H260" i="122" s="1"/>
  <c r="H93" i="119"/>
  <c r="H89" i="119" s="1"/>
  <c r="D89" i="101"/>
  <c r="D260" i="101" s="1"/>
  <c r="H260" i="119" s="1"/>
  <c r="H93" i="128"/>
  <c r="H89" i="128" s="1"/>
  <c r="M89" i="101"/>
  <c r="M260" i="101" s="1"/>
  <c r="H260" i="128" s="1"/>
  <c r="H94" i="121"/>
  <c r="F261" i="101"/>
  <c r="H261" i="121" s="1"/>
  <c r="H94" i="126"/>
  <c r="K261" i="101"/>
  <c r="H261" i="126" s="1"/>
  <c r="I51" i="118"/>
  <c r="I51" i="117"/>
  <c r="I54" i="120"/>
  <c r="I54" i="128"/>
  <c r="M53" i="102"/>
  <c r="M255" i="102" s="1"/>
  <c r="I255" i="128" s="1"/>
  <c r="G53" i="102"/>
  <c r="I62" i="122"/>
  <c r="I53" i="122" s="1"/>
  <c r="I65" i="127"/>
  <c r="L64" i="102"/>
  <c r="L256" i="102" s="1"/>
  <c r="I256" i="127" s="1"/>
  <c r="I67" i="123"/>
  <c r="I64" i="123" s="1"/>
  <c r="H64" i="102"/>
  <c r="H256" i="102" s="1"/>
  <c r="I256" i="123" s="1"/>
  <c r="I71" i="118"/>
  <c r="I71" i="117"/>
  <c r="I73" i="125"/>
  <c r="J72" i="102"/>
  <c r="J257" i="102" s="1"/>
  <c r="I257" i="125" s="1"/>
  <c r="I78" i="121"/>
  <c r="I78" i="117"/>
  <c r="I83" i="123"/>
  <c r="H82" i="102"/>
  <c r="H259" i="102" s="1"/>
  <c r="I259" i="123" s="1"/>
  <c r="I88" i="121"/>
  <c r="I88" i="117"/>
  <c r="I90" i="122"/>
  <c r="G89" i="102"/>
  <c r="G260" i="102" s="1"/>
  <c r="I260" i="122" s="1"/>
  <c r="I93" i="119"/>
  <c r="I89" i="119" s="1"/>
  <c r="D89" i="102"/>
  <c r="D260" i="102" s="1"/>
  <c r="I260" i="119" s="1"/>
  <c r="I93" i="128"/>
  <c r="I89" i="128" s="1"/>
  <c r="M89" i="102"/>
  <c r="M260" i="102" s="1"/>
  <c r="I260" i="128" s="1"/>
  <c r="I94" i="121"/>
  <c r="F261" i="102"/>
  <c r="I261" i="121" s="1"/>
  <c r="I94" i="126"/>
  <c r="K261" i="102"/>
  <c r="I261" i="126" s="1"/>
  <c r="J51" i="118"/>
  <c r="J51" i="117"/>
  <c r="J54" i="120"/>
  <c r="J54" i="128"/>
  <c r="M53" i="103"/>
  <c r="M255" i="103" s="1"/>
  <c r="J255" i="128" s="1"/>
  <c r="G53" i="103"/>
  <c r="J62" i="122"/>
  <c r="J53" i="122" s="1"/>
  <c r="J65" i="127"/>
  <c r="L64" i="103"/>
  <c r="J67" i="123"/>
  <c r="J64" i="123" s="1"/>
  <c r="H64" i="103"/>
  <c r="H256" i="103" s="1"/>
  <c r="J256" i="123" s="1"/>
  <c r="J71" i="118"/>
  <c r="J71" i="117"/>
  <c r="J73" i="125"/>
  <c r="J72" i="125" s="1"/>
  <c r="J72" i="103"/>
  <c r="J257" i="103" s="1"/>
  <c r="J257" i="125" s="1"/>
  <c r="J78" i="121"/>
  <c r="J78" i="117"/>
  <c r="J83" i="123"/>
  <c r="H82" i="103"/>
  <c r="H259" i="103" s="1"/>
  <c r="J259" i="123" s="1"/>
  <c r="J88" i="121"/>
  <c r="J88" i="117"/>
  <c r="J90" i="122"/>
  <c r="G89" i="103"/>
  <c r="G260" i="103" s="1"/>
  <c r="J260" i="122" s="1"/>
  <c r="D89" i="103"/>
  <c r="D260" i="103" s="1"/>
  <c r="J260" i="119" s="1"/>
  <c r="J93" i="119"/>
  <c r="J89" i="119" s="1"/>
  <c r="J93" i="128"/>
  <c r="J89" i="128" s="1"/>
  <c r="M89" i="103"/>
  <c r="M260" i="103" s="1"/>
  <c r="J260" i="128" s="1"/>
  <c r="J94" i="121"/>
  <c r="F261" i="103"/>
  <c r="J261" i="121" s="1"/>
  <c r="J94" i="126"/>
  <c r="K261" i="103"/>
  <c r="J261" i="126" s="1"/>
  <c r="K51" i="118"/>
  <c r="K51" i="117"/>
  <c r="K54" i="120"/>
  <c r="K54" i="128"/>
  <c r="M53" i="104"/>
  <c r="M255" i="104" s="1"/>
  <c r="K255" i="128" s="1"/>
  <c r="G53" i="104"/>
  <c r="G255" i="104" s="1"/>
  <c r="K62" i="122"/>
  <c r="K53" i="122" s="1"/>
  <c r="K65" i="127"/>
  <c r="L64" i="104"/>
  <c r="L256" i="104" s="1"/>
  <c r="K256" i="127" s="1"/>
  <c r="K67" i="123"/>
  <c r="H64" i="104"/>
  <c r="H256" i="104" s="1"/>
  <c r="K256" i="123" s="1"/>
  <c r="K71" i="118"/>
  <c r="K71" i="117"/>
  <c r="K73" i="125"/>
  <c r="J72" i="104"/>
  <c r="J257" i="104" s="1"/>
  <c r="K257" i="125" s="1"/>
  <c r="K78" i="121"/>
  <c r="K78" i="117"/>
  <c r="K83" i="123"/>
  <c r="H82" i="104"/>
  <c r="H259" i="104" s="1"/>
  <c r="K259" i="123" s="1"/>
  <c r="K88" i="121"/>
  <c r="K88" i="117"/>
  <c r="G89" i="104"/>
  <c r="G260" i="104" s="1"/>
  <c r="K260" i="122" s="1"/>
  <c r="K90" i="122"/>
  <c r="K93" i="119"/>
  <c r="K89" i="119" s="1"/>
  <c r="D89" i="104"/>
  <c r="D260" i="104" s="1"/>
  <c r="K260" i="119" s="1"/>
  <c r="M89" i="104"/>
  <c r="M260" i="104" s="1"/>
  <c r="K260" i="128" s="1"/>
  <c r="K93" i="128"/>
  <c r="K89" i="128" s="1"/>
  <c r="K94" i="121"/>
  <c r="F261" i="104"/>
  <c r="K261" i="121" s="1"/>
  <c r="K94" i="126"/>
  <c r="K261" i="104"/>
  <c r="K261" i="126" s="1"/>
  <c r="L51" i="118"/>
  <c r="L51" i="117"/>
  <c r="L54" i="120"/>
  <c r="L54" i="128"/>
  <c r="M53" i="105"/>
  <c r="M255" i="105" s="1"/>
  <c r="L255" i="128" s="1"/>
  <c r="G53" i="105"/>
  <c r="G255" i="105" s="1"/>
  <c r="L255" i="122" s="1"/>
  <c r="L62" i="122"/>
  <c r="L53" i="122" s="1"/>
  <c r="L65" i="127"/>
  <c r="L64" i="105"/>
  <c r="L256" i="105" s="1"/>
  <c r="L256" i="127" s="1"/>
  <c r="L67" i="123"/>
  <c r="H64" i="105"/>
  <c r="H256" i="105" s="1"/>
  <c r="L256" i="123" s="1"/>
  <c r="L71" i="118"/>
  <c r="L71" i="117"/>
  <c r="L73" i="125"/>
  <c r="L72" i="125" s="1"/>
  <c r="J72" i="105"/>
  <c r="J257" i="105" s="1"/>
  <c r="L257" i="125" s="1"/>
  <c r="L78" i="121"/>
  <c r="L78" i="117"/>
  <c r="H82" i="105"/>
  <c r="H259" i="105" s="1"/>
  <c r="L259" i="123" s="1"/>
  <c r="L83" i="123"/>
  <c r="L82" i="123" s="1"/>
  <c r="L88" i="121"/>
  <c r="L88" i="117"/>
  <c r="L90" i="122"/>
  <c r="G89" i="105"/>
  <c r="G260" i="105" s="1"/>
  <c r="L260" i="122" s="1"/>
  <c r="L93" i="119"/>
  <c r="L89" i="119" s="1"/>
  <c r="D89" i="105"/>
  <c r="D260" i="105" s="1"/>
  <c r="L260" i="119" s="1"/>
  <c r="L93" i="128"/>
  <c r="L89" i="128" s="1"/>
  <c r="M89" i="105"/>
  <c r="M260" i="105" s="1"/>
  <c r="L260" i="128" s="1"/>
  <c r="L94" i="121"/>
  <c r="F261" i="105"/>
  <c r="L261" i="121" s="1"/>
  <c r="L94" i="126"/>
  <c r="K261" i="105"/>
  <c r="L261" i="126" s="1"/>
  <c r="M51" i="118"/>
  <c r="M51" i="117"/>
  <c r="M54" i="120"/>
  <c r="M54" i="128"/>
  <c r="M53" i="106"/>
  <c r="M255" i="106" s="1"/>
  <c r="M255" i="128" s="1"/>
  <c r="G53" i="106"/>
  <c r="M62" i="122"/>
  <c r="M53" i="122" s="1"/>
  <c r="M65" i="127"/>
  <c r="L64" i="106"/>
  <c r="M67" i="123"/>
  <c r="M64" i="123" s="1"/>
  <c r="H64" i="106"/>
  <c r="H256" i="106" s="1"/>
  <c r="M71" i="118"/>
  <c r="M71" i="117"/>
  <c r="M73" i="125"/>
  <c r="J72" i="106"/>
  <c r="J257" i="106" s="1"/>
  <c r="M257" i="125" s="1"/>
  <c r="M78" i="121"/>
  <c r="M78" i="117"/>
  <c r="M83" i="123"/>
  <c r="H82" i="106"/>
  <c r="H259" i="106" s="1"/>
  <c r="M88" i="121"/>
  <c r="M88" i="117"/>
  <c r="M90" i="122"/>
  <c r="G89" i="106"/>
  <c r="G260" i="106" s="1"/>
  <c r="M260" i="122" s="1"/>
  <c r="M93" i="119"/>
  <c r="M89" i="119" s="1"/>
  <c r="D89" i="106"/>
  <c r="D260" i="106" s="1"/>
  <c r="M260" i="119" s="1"/>
  <c r="M93" i="128"/>
  <c r="M89" i="128" s="1"/>
  <c r="M89" i="106"/>
  <c r="M260" i="106" s="1"/>
  <c r="M260" i="128" s="1"/>
  <c r="M94" i="121"/>
  <c r="F261" i="106"/>
  <c r="M261" i="121" s="1"/>
  <c r="M94" i="126"/>
  <c r="K261" i="106"/>
  <c r="M261" i="126" s="1"/>
  <c r="N51" i="117"/>
  <c r="N51" i="118"/>
  <c r="N54" i="120"/>
  <c r="N54" i="128"/>
  <c r="M53" i="107"/>
  <c r="M255" i="107" s="1"/>
  <c r="N255" i="128" s="1"/>
  <c r="G53" i="107"/>
  <c r="G255" i="107" s="1"/>
  <c r="N62" i="122"/>
  <c r="N53" i="122" s="1"/>
  <c r="N65" i="127"/>
  <c r="L64" i="107"/>
  <c r="L256" i="107" s="1"/>
  <c r="N256" i="127" s="1"/>
  <c r="N67" i="123"/>
  <c r="N64" i="123" s="1"/>
  <c r="H64" i="107"/>
  <c r="H256" i="107" s="1"/>
  <c r="N256" i="123" s="1"/>
  <c r="N71" i="118"/>
  <c r="N71" i="117"/>
  <c r="N73" i="125"/>
  <c r="J72" i="107"/>
  <c r="J257" i="107" s="1"/>
  <c r="N257" i="125" s="1"/>
  <c r="N78" i="121"/>
  <c r="N78" i="117"/>
  <c r="N83" i="123"/>
  <c r="H82" i="107"/>
  <c r="H259" i="107" s="1"/>
  <c r="N259" i="123" s="1"/>
  <c r="N88" i="121"/>
  <c r="N88" i="117"/>
  <c r="N90" i="122"/>
  <c r="G89" i="107"/>
  <c r="G260" i="107" s="1"/>
  <c r="N260" i="122" s="1"/>
  <c r="D89" i="107"/>
  <c r="D260" i="107" s="1"/>
  <c r="N260" i="119" s="1"/>
  <c r="N93" i="119"/>
  <c r="N89" i="119" s="1"/>
  <c r="N93" i="128"/>
  <c r="N89" i="128" s="1"/>
  <c r="M89" i="107"/>
  <c r="M260" i="107" s="1"/>
  <c r="N260" i="128" s="1"/>
  <c r="N94" i="121"/>
  <c r="F261" i="107"/>
  <c r="N261" i="121" s="1"/>
  <c r="N94" i="126"/>
  <c r="K261" i="107"/>
  <c r="N261" i="126"/>
  <c r="O51" i="118"/>
  <c r="O51" i="117"/>
  <c r="O54" i="120"/>
  <c r="O54" i="128"/>
  <c r="M53" i="108"/>
  <c r="M255" i="108" s="1"/>
  <c r="O255" i="128" s="1"/>
  <c r="G53" i="108"/>
  <c r="O62" i="122"/>
  <c r="O53" i="122" s="1"/>
  <c r="O65" i="127"/>
  <c r="L64" i="108"/>
  <c r="L256" i="108" s="1"/>
  <c r="O67" i="123"/>
  <c r="H64" i="108"/>
  <c r="H256" i="108" s="1"/>
  <c r="O256" i="123" s="1"/>
  <c r="O71" i="118"/>
  <c r="O71" i="117"/>
  <c r="O73" i="125"/>
  <c r="J72" i="108"/>
  <c r="J257" i="108" s="1"/>
  <c r="O257" i="125" s="1"/>
  <c r="O78" i="121"/>
  <c r="O78" i="117"/>
  <c r="O83" i="123"/>
  <c r="H82" i="108"/>
  <c r="H259" i="108" s="1"/>
  <c r="O259" i="123" s="1"/>
  <c r="O88" i="121"/>
  <c r="O88" i="117"/>
  <c r="O90" i="122"/>
  <c r="G89" i="108"/>
  <c r="G260" i="108" s="1"/>
  <c r="O260" i="122" s="1"/>
  <c r="O93" i="119"/>
  <c r="O89" i="119" s="1"/>
  <c r="D89" i="108"/>
  <c r="D260" i="108" s="1"/>
  <c r="O260" i="119" s="1"/>
  <c r="M89" i="108"/>
  <c r="M260" i="108" s="1"/>
  <c r="O260" i="128" s="1"/>
  <c r="O93" i="128"/>
  <c r="O89" i="128" s="1"/>
  <c r="F261" i="108"/>
  <c r="O261" i="121" s="1"/>
  <c r="O94" i="121"/>
  <c r="O94" i="126"/>
  <c r="K261" i="108"/>
  <c r="O261" i="126"/>
  <c r="P51" i="118"/>
  <c r="P51" i="117"/>
  <c r="P54" i="120"/>
  <c r="P54" i="128"/>
  <c r="M53" i="109"/>
  <c r="M255" i="109" s="1"/>
  <c r="P255" i="128" s="1"/>
  <c r="G53" i="109"/>
  <c r="P62" i="122"/>
  <c r="P53" i="122" s="1"/>
  <c r="P65" i="127"/>
  <c r="L64" i="109"/>
  <c r="L256" i="109" s="1"/>
  <c r="P67" i="123"/>
  <c r="H64" i="109"/>
  <c r="H256" i="109" s="1"/>
  <c r="P256" i="123" s="1"/>
  <c r="P71" i="118"/>
  <c r="P71" i="117"/>
  <c r="J72" i="109"/>
  <c r="J257" i="109" s="1"/>
  <c r="P257" i="125" s="1"/>
  <c r="P73" i="125"/>
  <c r="P72" i="125" s="1"/>
  <c r="P78" i="121"/>
  <c r="P78" i="117"/>
  <c r="P83" i="123"/>
  <c r="P82" i="123" s="1"/>
  <c r="H82" i="109"/>
  <c r="H259" i="109" s="1"/>
  <c r="P259" i="123" s="1"/>
  <c r="P88" i="121"/>
  <c r="P88" i="117"/>
  <c r="P90" i="122"/>
  <c r="G89" i="109"/>
  <c r="G260" i="109" s="1"/>
  <c r="P260" i="122" s="1"/>
  <c r="P93" i="119"/>
  <c r="P89" i="119" s="1"/>
  <c r="D89" i="109"/>
  <c r="D260" i="109" s="1"/>
  <c r="P260" i="119" s="1"/>
  <c r="P93" i="128"/>
  <c r="P89" i="128" s="1"/>
  <c r="M89" i="109"/>
  <c r="M260" i="109" s="1"/>
  <c r="P260" i="128" s="1"/>
  <c r="P94" i="121"/>
  <c r="F261" i="109"/>
  <c r="P261" i="121" s="1"/>
  <c r="P94" i="126"/>
  <c r="K261" i="109"/>
  <c r="P261" i="126" s="1"/>
  <c r="Q51" i="118"/>
  <c r="Q51" i="117"/>
  <c r="Q54" i="120"/>
  <c r="Q54" i="128"/>
  <c r="M53" i="110"/>
  <c r="M255" i="110" s="1"/>
  <c r="Q255" i="128" s="1"/>
  <c r="G53" i="110"/>
  <c r="G255" i="110" s="1"/>
  <c r="Q62" i="122"/>
  <c r="Q53" i="122" s="1"/>
  <c r="Q65" i="127"/>
  <c r="L64" i="110"/>
  <c r="L256" i="110" s="1"/>
  <c r="Q256" i="127" s="1"/>
  <c r="Q67" i="123"/>
  <c r="Q64" i="123" s="1"/>
  <c r="H64" i="110"/>
  <c r="H256" i="110" s="1"/>
  <c r="Q256" i="123" s="1"/>
  <c r="Q71" i="118"/>
  <c r="Q71" i="117"/>
  <c r="Q73" i="125"/>
  <c r="Q72" i="125" s="1"/>
  <c r="J72" i="110"/>
  <c r="J257" i="110" s="1"/>
  <c r="Q257" i="125" s="1"/>
  <c r="Q78" i="121"/>
  <c r="Q78" i="117"/>
  <c r="Q83" i="123"/>
  <c r="H82" i="110"/>
  <c r="H259" i="110" s="1"/>
  <c r="Q259" i="123" s="1"/>
  <c r="Q88" i="121"/>
  <c r="Q88" i="117"/>
  <c r="Q90" i="122"/>
  <c r="G89" i="110"/>
  <c r="G260" i="110" s="1"/>
  <c r="Q260" i="122" s="1"/>
  <c r="Q93" i="119"/>
  <c r="Q89" i="119" s="1"/>
  <c r="D89" i="110"/>
  <c r="D260" i="110" s="1"/>
  <c r="Q260" i="119" s="1"/>
  <c r="Q93" i="128"/>
  <c r="Q89" i="128" s="1"/>
  <c r="M89" i="110"/>
  <c r="M260" i="110" s="1"/>
  <c r="Q260" i="128" s="1"/>
  <c r="Q94" i="121"/>
  <c r="F261" i="110"/>
  <c r="Q261" i="121" s="1"/>
  <c r="Q94" i="126"/>
  <c r="K261" i="110"/>
  <c r="Q261" i="126" s="1"/>
  <c r="R51" i="118"/>
  <c r="R51" i="117"/>
  <c r="R54" i="120"/>
  <c r="R54" i="128"/>
  <c r="M53" i="111"/>
  <c r="M255" i="111" s="1"/>
  <c r="R255" i="128" s="1"/>
  <c r="G53" i="111"/>
  <c r="R62" i="122"/>
  <c r="R53" i="122" s="1"/>
  <c r="R65" i="127"/>
  <c r="R64" i="127" s="1"/>
  <c r="L64" i="111"/>
  <c r="L256" i="111" s="1"/>
  <c r="R256" i="127" s="1"/>
  <c r="R67" i="123"/>
  <c r="R64" i="123" s="1"/>
  <c r="H64" i="111"/>
  <c r="H256" i="111" s="1"/>
  <c r="R256" i="123" s="1"/>
  <c r="R71" i="118"/>
  <c r="R71" i="117"/>
  <c r="R73" i="125"/>
  <c r="J72" i="111"/>
  <c r="J257" i="111" s="1"/>
  <c r="R257" i="125" s="1"/>
  <c r="R78" i="121"/>
  <c r="R78" i="117"/>
  <c r="R83" i="123"/>
  <c r="H82" i="111"/>
  <c r="H259" i="111" s="1"/>
  <c r="R259" i="123" s="1"/>
  <c r="R88" i="121"/>
  <c r="R88" i="117"/>
  <c r="R90" i="122"/>
  <c r="G89" i="111"/>
  <c r="G260" i="111" s="1"/>
  <c r="R260" i="122" s="1"/>
  <c r="R93" i="119"/>
  <c r="R89" i="119" s="1"/>
  <c r="D89" i="111"/>
  <c r="D260" i="111" s="1"/>
  <c r="R260" i="119" s="1"/>
  <c r="R93" i="128"/>
  <c r="R89" i="128" s="1"/>
  <c r="M89" i="111"/>
  <c r="M260" i="111" s="1"/>
  <c r="R260" i="128" s="1"/>
  <c r="R94" i="121"/>
  <c r="F261" i="111"/>
  <c r="R261" i="121" s="1"/>
  <c r="R94" i="126"/>
  <c r="K261" i="111"/>
  <c r="R261" i="126" s="1"/>
  <c r="S51" i="118"/>
  <c r="S51" i="117"/>
  <c r="S54" i="120"/>
  <c r="S54" i="128"/>
  <c r="M53" i="112"/>
  <c r="M255" i="112" s="1"/>
  <c r="S255" i="128" s="1"/>
  <c r="G53" i="112"/>
  <c r="G255" i="112" s="1"/>
  <c r="S62" i="122"/>
  <c r="S53" i="122" s="1"/>
  <c r="S65" i="127"/>
  <c r="L64" i="112"/>
  <c r="L256" i="112" s="1"/>
  <c r="S256" i="127" s="1"/>
  <c r="S67" i="123"/>
  <c r="H64" i="112"/>
  <c r="H256" i="112" s="1"/>
  <c r="S256" i="123" s="1"/>
  <c r="S71" i="118"/>
  <c r="S71" i="117"/>
  <c r="S73" i="125"/>
  <c r="S72" i="125" s="1"/>
  <c r="J72" i="112"/>
  <c r="J257" i="112" s="1"/>
  <c r="S257" i="125" s="1"/>
  <c r="S78" i="121"/>
  <c r="S78" i="117"/>
  <c r="S83" i="123"/>
  <c r="H82" i="112"/>
  <c r="H259" i="112" s="1"/>
  <c r="S259" i="123" s="1"/>
  <c r="S88" i="121"/>
  <c r="S88" i="117"/>
  <c r="S90" i="122"/>
  <c r="G89" i="112"/>
  <c r="G260" i="112" s="1"/>
  <c r="S260" i="122" s="1"/>
  <c r="S93" i="119"/>
  <c r="S89" i="119" s="1"/>
  <c r="D89" i="112"/>
  <c r="D260" i="112" s="1"/>
  <c r="S260" i="119" s="1"/>
  <c r="S93" i="128"/>
  <c r="S89" i="128" s="1"/>
  <c r="M89" i="112"/>
  <c r="M260" i="112" s="1"/>
  <c r="S260" i="128" s="1"/>
  <c r="F261" i="112"/>
  <c r="S261" i="121" s="1"/>
  <c r="S94" i="121"/>
  <c r="S94" i="126"/>
  <c r="K261" i="112"/>
  <c r="S261" i="126" s="1"/>
  <c r="T51" i="118"/>
  <c r="T51" i="117"/>
  <c r="T54" i="120"/>
  <c r="T54" i="128"/>
  <c r="M53" i="113"/>
  <c r="M255" i="113" s="1"/>
  <c r="T255" i="128" s="1"/>
  <c r="G53" i="113"/>
  <c r="T62" i="122"/>
  <c r="T53" i="122" s="1"/>
  <c r="T65" i="127"/>
  <c r="T64" i="127" s="1"/>
  <c r="L64" i="113"/>
  <c r="L256" i="113" s="1"/>
  <c r="T256" i="127" s="1"/>
  <c r="H64" i="113"/>
  <c r="H256" i="113" s="1"/>
  <c r="T256" i="123" s="1"/>
  <c r="T67" i="123"/>
  <c r="T64" i="123" s="1"/>
  <c r="T71" i="118"/>
  <c r="T71" i="117"/>
  <c r="J72" i="113"/>
  <c r="J257" i="113" s="1"/>
  <c r="T257" i="125" s="1"/>
  <c r="T73" i="125"/>
  <c r="T72" i="125" s="1"/>
  <c r="T78" i="121"/>
  <c r="T78" i="117"/>
  <c r="H82" i="113"/>
  <c r="H259" i="113" s="1"/>
  <c r="T259" i="123" s="1"/>
  <c r="T83" i="123"/>
  <c r="T82" i="123" s="1"/>
  <c r="T88" i="121"/>
  <c r="T88" i="117"/>
  <c r="T90" i="122"/>
  <c r="G89" i="113"/>
  <c r="G260" i="113" s="1"/>
  <c r="T260" i="122" s="1"/>
  <c r="T93" i="119"/>
  <c r="T89" i="119" s="1"/>
  <c r="D89" i="113"/>
  <c r="D260" i="113" s="1"/>
  <c r="T260" i="119" s="1"/>
  <c r="T93" i="128"/>
  <c r="T89" i="128" s="1"/>
  <c r="M89" i="113"/>
  <c r="M260" i="113" s="1"/>
  <c r="T260" i="128" s="1"/>
  <c r="T94" i="121"/>
  <c r="F261" i="113"/>
  <c r="T261" i="121" s="1"/>
  <c r="T94" i="126"/>
  <c r="K261" i="113"/>
  <c r="T261" i="126" s="1"/>
  <c r="U51" i="118"/>
  <c r="U51" i="117"/>
  <c r="U54" i="120"/>
  <c r="U54" i="128"/>
  <c r="U53" i="128" s="1"/>
  <c r="M53" i="114"/>
  <c r="M255" i="114" s="1"/>
  <c r="U255" i="128" s="1"/>
  <c r="G53" i="114"/>
  <c r="G255" i="114" s="1"/>
  <c r="U255" i="122" s="1"/>
  <c r="U62" i="122"/>
  <c r="U65" i="127"/>
  <c r="U64" i="127" s="1"/>
  <c r="L64" i="114"/>
  <c r="L256" i="114" s="1"/>
  <c r="U256" i="127" s="1"/>
  <c r="U67" i="123"/>
  <c r="U64" i="123" s="1"/>
  <c r="H64" i="114"/>
  <c r="H256" i="114" s="1"/>
  <c r="U256" i="123" s="1"/>
  <c r="U71" i="118"/>
  <c r="U71" i="117"/>
  <c r="U73" i="125"/>
  <c r="U72" i="125" s="1"/>
  <c r="J72" i="114"/>
  <c r="J257" i="114" s="1"/>
  <c r="U257" i="125" s="1"/>
  <c r="U78" i="121"/>
  <c r="U78" i="117"/>
  <c r="U83" i="123"/>
  <c r="H82" i="114"/>
  <c r="H259" i="114" s="1"/>
  <c r="U259" i="123" s="1"/>
  <c r="U88" i="121"/>
  <c r="U88" i="117"/>
  <c r="U90" i="122"/>
  <c r="G89" i="114"/>
  <c r="G260" i="114" s="1"/>
  <c r="U260" i="122" s="1"/>
  <c r="U93" i="119"/>
  <c r="U89" i="119" s="1"/>
  <c r="D89" i="114"/>
  <c r="D260" i="114" s="1"/>
  <c r="U260" i="119" s="1"/>
  <c r="U93" i="128"/>
  <c r="U89" i="128" s="1"/>
  <c r="M89" i="114"/>
  <c r="M260" i="114" s="1"/>
  <c r="U260" i="128" s="1"/>
  <c r="U94" i="121"/>
  <c r="F261" i="114"/>
  <c r="U261" i="121" s="1"/>
  <c r="U94" i="126"/>
  <c r="K261" i="114"/>
  <c r="U261" i="126" s="1"/>
  <c r="C51" i="125"/>
  <c r="J47" i="96"/>
  <c r="J254" i="96" s="1"/>
  <c r="C254" i="125" s="1"/>
  <c r="C94" i="122"/>
  <c r="X94" i="122" s="1"/>
  <c r="G261" i="96"/>
  <c r="C261" i="122" s="1"/>
  <c r="X261" i="122" s="1"/>
  <c r="D65" i="119"/>
  <c r="D81" i="121"/>
  <c r="D81" i="117"/>
  <c r="D91" i="122"/>
  <c r="D91" i="117"/>
  <c r="J89" i="97"/>
  <c r="J260" i="97" s="1"/>
  <c r="D260" i="125" s="1"/>
  <c r="D93" i="125"/>
  <c r="D89" i="125" s="1"/>
  <c r="G261" i="97"/>
  <c r="D261" i="122" s="1"/>
  <c r="D94" i="122"/>
  <c r="E51" i="125"/>
  <c r="J47" i="98"/>
  <c r="E65" i="128"/>
  <c r="M64" i="98"/>
  <c r="E68" i="118"/>
  <c r="E68" i="117"/>
  <c r="K72" i="98"/>
  <c r="K257" i="98" s="1"/>
  <c r="E257" i="126" s="1"/>
  <c r="E73" i="126"/>
  <c r="E77" i="121"/>
  <c r="E77" i="117"/>
  <c r="F76" i="98"/>
  <c r="E81" i="121"/>
  <c r="E81" i="117"/>
  <c r="E91" i="122"/>
  <c r="E89" i="122" s="1"/>
  <c r="E91" i="117"/>
  <c r="E93" i="125"/>
  <c r="E89" i="125" s="1"/>
  <c r="J89" i="98"/>
  <c r="J260" i="98" s="1"/>
  <c r="E260" i="125" s="1"/>
  <c r="E94" i="122"/>
  <c r="G261" i="98"/>
  <c r="E261" i="122" s="1"/>
  <c r="F51" i="125"/>
  <c r="J47" i="99"/>
  <c r="F59" i="118"/>
  <c r="F59" i="117"/>
  <c r="H53" i="99"/>
  <c r="H255" i="99" s="1"/>
  <c r="F255" i="123" s="1"/>
  <c r="F62" i="123"/>
  <c r="F53" i="123" s="1"/>
  <c r="F65" i="119"/>
  <c r="F68" i="118"/>
  <c r="F68" i="117"/>
  <c r="F73" i="126"/>
  <c r="K72" i="99"/>
  <c r="K257" i="99" s="1"/>
  <c r="F257" i="126" s="1"/>
  <c r="F77" i="121"/>
  <c r="F77" i="117"/>
  <c r="F76" i="99"/>
  <c r="F81" i="121"/>
  <c r="F81" i="117"/>
  <c r="F91" i="117"/>
  <c r="F91" i="122"/>
  <c r="F93" i="125"/>
  <c r="F89" i="125" s="1"/>
  <c r="J89" i="99"/>
  <c r="J260" i="99" s="1"/>
  <c r="F260" i="125" s="1"/>
  <c r="F94" i="118"/>
  <c r="C261" i="99"/>
  <c r="F94" i="117"/>
  <c r="F94" i="122"/>
  <c r="G261" i="99"/>
  <c r="F261" i="122" s="1"/>
  <c r="L261" i="99"/>
  <c r="F261" i="127" s="1"/>
  <c r="F94" i="127"/>
  <c r="G51" i="125"/>
  <c r="G47" i="125" s="1"/>
  <c r="J47" i="100"/>
  <c r="G52" i="118"/>
  <c r="G52" i="117"/>
  <c r="G54" i="125"/>
  <c r="J53" i="100"/>
  <c r="J255" i="100" s="1"/>
  <c r="G255" i="125" s="1"/>
  <c r="G59" i="118"/>
  <c r="G59" i="117"/>
  <c r="H53" i="100"/>
  <c r="G62" i="123"/>
  <c r="G53" i="123" s="1"/>
  <c r="G65" i="119"/>
  <c r="G65" i="128"/>
  <c r="M64" i="100"/>
  <c r="M256" i="100" s="1"/>
  <c r="G256" i="128" s="1"/>
  <c r="G68" i="118"/>
  <c r="G68" i="117"/>
  <c r="G73" i="126"/>
  <c r="G72" i="126" s="1"/>
  <c r="K72" i="100"/>
  <c r="K257" i="100" s="1"/>
  <c r="G257" i="126" s="1"/>
  <c r="G77" i="121"/>
  <c r="G77" i="117"/>
  <c r="F76" i="100"/>
  <c r="G81" i="121"/>
  <c r="G81" i="117"/>
  <c r="G91" i="122"/>
  <c r="G91" i="117"/>
  <c r="G93" i="125"/>
  <c r="G89" i="125" s="1"/>
  <c r="J89" i="100"/>
  <c r="J260" i="100" s="1"/>
  <c r="G260" i="125" s="1"/>
  <c r="G94" i="118"/>
  <c r="G94" i="117"/>
  <c r="C261" i="100"/>
  <c r="G94" i="122"/>
  <c r="G261" i="100"/>
  <c r="G261" i="122" s="1"/>
  <c r="G94" i="127"/>
  <c r="L261" i="100"/>
  <c r="G261" i="127" s="1"/>
  <c r="H51" i="125"/>
  <c r="H47" i="125" s="1"/>
  <c r="J47" i="101"/>
  <c r="H52" i="118"/>
  <c r="H52" i="117"/>
  <c r="H54" i="125"/>
  <c r="J53" i="101"/>
  <c r="J255" i="101" s="1"/>
  <c r="H255" i="125" s="1"/>
  <c r="H59" i="118"/>
  <c r="H59" i="117"/>
  <c r="H53" i="101"/>
  <c r="H62" i="123"/>
  <c r="H53" i="123" s="1"/>
  <c r="H65" i="119"/>
  <c r="H65" i="128"/>
  <c r="M64" i="101"/>
  <c r="M256" i="101" s="1"/>
  <c r="H256" i="128" s="1"/>
  <c r="H68" i="118"/>
  <c r="H68" i="117"/>
  <c r="H73" i="126"/>
  <c r="K72" i="101"/>
  <c r="K257" i="101" s="1"/>
  <c r="H257" i="126" s="1"/>
  <c r="H77" i="121"/>
  <c r="F76" i="101"/>
  <c r="H77" i="117"/>
  <c r="H81" i="121"/>
  <c r="H81" i="117"/>
  <c r="H91" i="122"/>
  <c r="H89" i="122" s="1"/>
  <c r="H91" i="117"/>
  <c r="H93" i="125"/>
  <c r="H89" i="125" s="1"/>
  <c r="J89" i="101"/>
  <c r="J260" i="101" s="1"/>
  <c r="H260" i="125" s="1"/>
  <c r="H94" i="118"/>
  <c r="C261" i="101"/>
  <c r="H94" i="117"/>
  <c r="H94" i="122"/>
  <c r="G261" i="101"/>
  <c r="H261" i="122" s="1"/>
  <c r="L261" i="101"/>
  <c r="H261" i="127" s="1"/>
  <c r="H94" i="127"/>
  <c r="I51" i="125"/>
  <c r="J47" i="102"/>
  <c r="I52" i="118"/>
  <c r="I52" i="117"/>
  <c r="I54" i="125"/>
  <c r="J53" i="102"/>
  <c r="J255" i="102" s="1"/>
  <c r="I255" i="125" s="1"/>
  <c r="I59" i="118"/>
  <c r="I59" i="117"/>
  <c r="H53" i="102"/>
  <c r="I62" i="123"/>
  <c r="I53" i="123" s="1"/>
  <c r="I65" i="119"/>
  <c r="I65" i="128"/>
  <c r="M64" i="102"/>
  <c r="M256" i="102" s="1"/>
  <c r="I68" i="118"/>
  <c r="I68" i="117"/>
  <c r="I73" i="126"/>
  <c r="I72" i="126" s="1"/>
  <c r="K72" i="102"/>
  <c r="K257" i="102" s="1"/>
  <c r="I257" i="126" s="1"/>
  <c r="I77" i="121"/>
  <c r="I77" i="117"/>
  <c r="F76" i="102"/>
  <c r="I81" i="121"/>
  <c r="I81" i="117"/>
  <c r="I91" i="122"/>
  <c r="I91" i="117"/>
  <c r="I93" i="125"/>
  <c r="I89" i="125" s="1"/>
  <c r="J89" i="102"/>
  <c r="J260" i="102" s="1"/>
  <c r="I260" i="125" s="1"/>
  <c r="I94" i="118"/>
  <c r="C261" i="102"/>
  <c r="I94" i="117"/>
  <c r="I94" i="122"/>
  <c r="G261" i="102"/>
  <c r="I261" i="122" s="1"/>
  <c r="I94" i="127"/>
  <c r="L261" i="102"/>
  <c r="I261" i="127" s="1"/>
  <c r="J51" i="125"/>
  <c r="J47" i="125" s="1"/>
  <c r="J47" i="103"/>
  <c r="J52" i="118"/>
  <c r="J52" i="117"/>
  <c r="J54" i="125"/>
  <c r="J53" i="125" s="1"/>
  <c r="J53" i="103"/>
  <c r="J255" i="103" s="1"/>
  <c r="J255" i="125" s="1"/>
  <c r="J59" i="118"/>
  <c r="J59" i="117"/>
  <c r="H53" i="103"/>
  <c r="J62" i="123"/>
  <c r="J53" i="123" s="1"/>
  <c r="J65" i="119"/>
  <c r="J65" i="128"/>
  <c r="J64" i="128" s="1"/>
  <c r="M64" i="103"/>
  <c r="M256" i="103" s="1"/>
  <c r="J256" i="128" s="1"/>
  <c r="J68" i="118"/>
  <c r="J68" i="117"/>
  <c r="J73" i="126"/>
  <c r="J72" i="126" s="1"/>
  <c r="K72" i="103"/>
  <c r="K257" i="103" s="1"/>
  <c r="J257" i="126" s="1"/>
  <c r="J77" i="121"/>
  <c r="F76" i="103"/>
  <c r="J77" i="117"/>
  <c r="J81" i="117"/>
  <c r="J81" i="121"/>
  <c r="J91" i="122"/>
  <c r="J89" i="122" s="1"/>
  <c r="J91" i="117"/>
  <c r="J93" i="125"/>
  <c r="J89" i="125" s="1"/>
  <c r="J89" i="103"/>
  <c r="J260" i="103" s="1"/>
  <c r="J260" i="125" s="1"/>
  <c r="J94" i="118"/>
  <c r="C261" i="103"/>
  <c r="J94" i="117"/>
  <c r="J94" i="122"/>
  <c r="G261" i="103"/>
  <c r="J261" i="122" s="1"/>
  <c r="J94" i="127"/>
  <c r="L261" i="103"/>
  <c r="J261" i="127" s="1"/>
  <c r="K51" i="125"/>
  <c r="K47" i="125" s="1"/>
  <c r="J47" i="104"/>
  <c r="K52" i="117"/>
  <c r="K52" i="118"/>
  <c r="K54" i="125"/>
  <c r="J53" i="104"/>
  <c r="J255" i="104" s="1"/>
  <c r="K59" i="118"/>
  <c r="K59" i="117"/>
  <c r="H53" i="104"/>
  <c r="H255" i="104" s="1"/>
  <c r="K62" i="123"/>
  <c r="K53" i="123" s="1"/>
  <c r="K65" i="119"/>
  <c r="K65" i="128"/>
  <c r="M64" i="104"/>
  <c r="M256" i="104" s="1"/>
  <c r="K256" i="128" s="1"/>
  <c r="K68" i="118"/>
  <c r="K68" i="117"/>
  <c r="K73" i="126"/>
  <c r="K72" i="104"/>
  <c r="K257" i="104" s="1"/>
  <c r="K257" i="126" s="1"/>
  <c r="K77" i="121"/>
  <c r="F76" i="104"/>
  <c r="F258" i="104" s="1"/>
  <c r="K77" i="117"/>
  <c r="K81" i="121"/>
  <c r="K81" i="117"/>
  <c r="K91" i="122"/>
  <c r="K91" i="117"/>
  <c r="K93" i="125"/>
  <c r="K89" i="125" s="1"/>
  <c r="J89" i="104"/>
  <c r="J260" i="104" s="1"/>
  <c r="K260" i="125" s="1"/>
  <c r="K94" i="118"/>
  <c r="C261" i="104"/>
  <c r="K94" i="117"/>
  <c r="K94" i="122"/>
  <c r="G261" i="104"/>
  <c r="K261" i="122" s="1"/>
  <c r="L261" i="104"/>
  <c r="K261" i="127" s="1"/>
  <c r="K94" i="127"/>
  <c r="L51" i="125"/>
  <c r="L47" i="125" s="1"/>
  <c r="J47" i="105"/>
  <c r="J254" i="105" s="1"/>
  <c r="L254" i="125" s="1"/>
  <c r="L52" i="118"/>
  <c r="L52" i="117"/>
  <c r="L54" i="125"/>
  <c r="J53" i="105"/>
  <c r="J255" i="105" s="1"/>
  <c r="L255" i="125" s="1"/>
  <c r="L59" i="118"/>
  <c r="L59" i="117"/>
  <c r="H53" i="105"/>
  <c r="L62" i="123"/>
  <c r="L53" i="123" s="1"/>
  <c r="L65" i="119"/>
  <c r="M64" i="105"/>
  <c r="M256" i="105" s="1"/>
  <c r="L256" i="128" s="1"/>
  <c r="L65" i="128"/>
  <c r="L68" i="118"/>
  <c r="L68" i="117"/>
  <c r="L73" i="126"/>
  <c r="K72" i="105"/>
  <c r="K257" i="105" s="1"/>
  <c r="L257" i="126" s="1"/>
  <c r="L77" i="121"/>
  <c r="F76" i="105"/>
  <c r="L77" i="117"/>
  <c r="L81" i="121"/>
  <c r="L81" i="117"/>
  <c r="L91" i="122"/>
  <c r="L91" i="117"/>
  <c r="L93" i="125"/>
  <c r="L89" i="125" s="1"/>
  <c r="J89" i="105"/>
  <c r="J260" i="105" s="1"/>
  <c r="L260" i="125" s="1"/>
  <c r="L94" i="118"/>
  <c r="C261" i="105"/>
  <c r="L94" i="117"/>
  <c r="G261" i="105"/>
  <c r="L261" i="122" s="1"/>
  <c r="L94" i="122"/>
  <c r="L94" i="127"/>
  <c r="L261" i="105"/>
  <c r="L261" i="127" s="1"/>
  <c r="M51" i="125"/>
  <c r="J47" i="106"/>
  <c r="M52" i="118"/>
  <c r="M52" i="117"/>
  <c r="M54" i="125"/>
  <c r="J53" i="106"/>
  <c r="J255" i="106" s="1"/>
  <c r="M255" i="125" s="1"/>
  <c r="M59" i="118"/>
  <c r="M59" i="117"/>
  <c r="H53" i="106"/>
  <c r="H255" i="106" s="1"/>
  <c r="M255" i="123" s="1"/>
  <c r="M62" i="123"/>
  <c r="M53" i="123" s="1"/>
  <c r="M65" i="119"/>
  <c r="M65" i="128"/>
  <c r="M64" i="106"/>
  <c r="M256" i="106" s="1"/>
  <c r="M256" i="128" s="1"/>
  <c r="M68" i="118"/>
  <c r="M68" i="117"/>
  <c r="K72" i="106"/>
  <c r="K257" i="106" s="1"/>
  <c r="M257" i="126" s="1"/>
  <c r="M73" i="126"/>
  <c r="M72" i="126" s="1"/>
  <c r="M77" i="121"/>
  <c r="F76" i="106"/>
  <c r="M77" i="117"/>
  <c r="M81" i="121"/>
  <c r="M81" i="117"/>
  <c r="M91" i="122"/>
  <c r="M91" i="117"/>
  <c r="M93" i="125"/>
  <c r="M89" i="125" s="1"/>
  <c r="J89" i="106"/>
  <c r="J260" i="106" s="1"/>
  <c r="M260" i="125" s="1"/>
  <c r="M94" i="118"/>
  <c r="C261" i="106"/>
  <c r="M261" i="118"/>
  <c r="M94" i="117"/>
  <c r="M94" i="122"/>
  <c r="G261" i="106"/>
  <c r="M261" i="122" s="1"/>
  <c r="L261" i="106"/>
  <c r="M261" i="127" s="1"/>
  <c r="M94" i="127"/>
  <c r="N51" i="125"/>
  <c r="J47" i="107"/>
  <c r="N52" i="118"/>
  <c r="N52" i="117"/>
  <c r="N54" i="125"/>
  <c r="J53" i="107"/>
  <c r="J255" i="107" s="1"/>
  <c r="N255" i="125" s="1"/>
  <c r="N59" i="118"/>
  <c r="N59" i="117"/>
  <c r="H53" i="107"/>
  <c r="N62" i="123"/>
  <c r="N53" i="123" s="1"/>
  <c r="N65" i="119"/>
  <c r="N65" i="128"/>
  <c r="M64" i="107"/>
  <c r="M256" i="107" s="1"/>
  <c r="N256" i="128" s="1"/>
  <c r="N68" i="118"/>
  <c r="N68" i="117"/>
  <c r="N73" i="126"/>
  <c r="K72" i="107"/>
  <c r="K257" i="107" s="1"/>
  <c r="N257" i="126" s="1"/>
  <c r="F76" i="107"/>
  <c r="N77" i="121"/>
  <c r="N77" i="117"/>
  <c r="N81" i="121"/>
  <c r="N81" i="117"/>
  <c r="N91" i="122"/>
  <c r="N91" i="117"/>
  <c r="N93" i="125"/>
  <c r="N89" i="125" s="1"/>
  <c r="J89" i="107"/>
  <c r="J260" i="107" s="1"/>
  <c r="N260" i="125" s="1"/>
  <c r="N94" i="118"/>
  <c r="C261" i="107"/>
  <c r="N94" i="117"/>
  <c r="N94" i="122"/>
  <c r="G261" i="107"/>
  <c r="N261" i="122" s="1"/>
  <c r="N94" i="127"/>
  <c r="L261" i="107"/>
  <c r="N261" i="127" s="1"/>
  <c r="O51" i="125"/>
  <c r="O47" i="125" s="1"/>
  <c r="J47" i="108"/>
  <c r="O52" i="117"/>
  <c r="O52" i="118"/>
  <c r="O54" i="125"/>
  <c r="J53" i="108"/>
  <c r="J255" i="108" s="1"/>
  <c r="O255" i="125" s="1"/>
  <c r="O59" i="118"/>
  <c r="O59" i="117"/>
  <c r="H53" i="108"/>
  <c r="O62" i="123"/>
  <c r="O53" i="123" s="1"/>
  <c r="O65" i="119"/>
  <c r="O65" i="128"/>
  <c r="M64" i="108"/>
  <c r="M256" i="108" s="1"/>
  <c r="O256" i="128" s="1"/>
  <c r="O68" i="118"/>
  <c r="O68" i="117"/>
  <c r="O73" i="126"/>
  <c r="K72" i="108"/>
  <c r="K257" i="108" s="1"/>
  <c r="O257" i="126" s="1"/>
  <c r="O77" i="121"/>
  <c r="F76" i="108"/>
  <c r="O77" i="117"/>
  <c r="O81" i="121"/>
  <c r="O81" i="117"/>
  <c r="O91" i="122"/>
  <c r="O89" i="122" s="1"/>
  <c r="O91" i="117"/>
  <c r="O93" i="125"/>
  <c r="O89" i="125" s="1"/>
  <c r="J89" i="108"/>
  <c r="J260" i="108" s="1"/>
  <c r="O260" i="125" s="1"/>
  <c r="O94" i="118"/>
  <c r="C261" i="108"/>
  <c r="O94" i="117"/>
  <c r="O94" i="122"/>
  <c r="G261" i="108"/>
  <c r="O261" i="122" s="1"/>
  <c r="L261" i="108"/>
  <c r="O261" i="127" s="1"/>
  <c r="O94" i="127"/>
  <c r="P51" i="125"/>
  <c r="P47" i="125" s="1"/>
  <c r="J47" i="109"/>
  <c r="J254" i="109" s="1"/>
  <c r="P52" i="118"/>
  <c r="P52" i="117"/>
  <c r="P54" i="125"/>
  <c r="J53" i="109"/>
  <c r="J255" i="109" s="1"/>
  <c r="P255" i="125" s="1"/>
  <c r="P59" i="117"/>
  <c r="P59" i="118"/>
  <c r="H53" i="109"/>
  <c r="P62" i="123"/>
  <c r="P53" i="123" s="1"/>
  <c r="P65" i="119"/>
  <c r="P65" i="128"/>
  <c r="M64" i="109"/>
  <c r="M256" i="109" s="1"/>
  <c r="P256" i="128" s="1"/>
  <c r="P68" i="118"/>
  <c r="P68" i="117"/>
  <c r="P73" i="126"/>
  <c r="K72" i="109"/>
  <c r="K257" i="109" s="1"/>
  <c r="P257" i="126" s="1"/>
  <c r="P77" i="121"/>
  <c r="F76" i="109"/>
  <c r="P77" i="117"/>
  <c r="P81" i="121"/>
  <c r="P81" i="117"/>
  <c r="P91" i="122"/>
  <c r="P91" i="117"/>
  <c r="J89" i="109"/>
  <c r="J260" i="109" s="1"/>
  <c r="P260" i="125" s="1"/>
  <c r="P93" i="125"/>
  <c r="P89" i="125" s="1"/>
  <c r="P94" i="118"/>
  <c r="C261" i="109"/>
  <c r="P94" i="117"/>
  <c r="P94" i="122"/>
  <c r="G261" i="109"/>
  <c r="P261" i="122" s="1"/>
  <c r="P94" i="127"/>
  <c r="L261" i="109"/>
  <c r="P261" i="127" s="1"/>
  <c r="Q51" i="125"/>
  <c r="J47" i="110"/>
  <c r="Q52" i="118"/>
  <c r="Q52" i="117"/>
  <c r="Q54" i="125"/>
  <c r="J53" i="110"/>
  <c r="J255" i="110" s="1"/>
  <c r="Q255" i="125" s="1"/>
  <c r="Q59" i="118"/>
  <c r="Q59" i="117"/>
  <c r="H53" i="110"/>
  <c r="H255" i="110" s="1"/>
  <c r="Q255" i="123" s="1"/>
  <c r="Q62" i="123"/>
  <c r="Q53" i="123" s="1"/>
  <c r="Q65" i="119"/>
  <c r="Q65" i="128"/>
  <c r="Q64" i="128" s="1"/>
  <c r="M64" i="110"/>
  <c r="M256" i="110" s="1"/>
  <c r="Q256" i="128" s="1"/>
  <c r="Q68" i="118"/>
  <c r="Q68" i="117"/>
  <c r="Q73" i="126"/>
  <c r="Q72" i="126" s="1"/>
  <c r="K72" i="110"/>
  <c r="K257" i="110" s="1"/>
  <c r="Q257" i="126" s="1"/>
  <c r="Q77" i="121"/>
  <c r="Q77" i="117"/>
  <c r="F76" i="110"/>
  <c r="F258" i="110" s="1"/>
  <c r="Q81" i="121"/>
  <c r="Q81" i="117"/>
  <c r="Q91" i="122"/>
  <c r="Q91" i="117"/>
  <c r="Q93" i="125"/>
  <c r="Q89" i="125" s="1"/>
  <c r="J89" i="110"/>
  <c r="J260" i="110" s="1"/>
  <c r="Q260" i="125" s="1"/>
  <c r="Q94" i="118"/>
  <c r="C261" i="110"/>
  <c r="Q94" i="117"/>
  <c r="Q94" i="122"/>
  <c r="G261" i="110"/>
  <c r="Q261" i="122" s="1"/>
  <c r="Q94" i="127"/>
  <c r="L261" i="110"/>
  <c r="Q261" i="127" s="1"/>
  <c r="R51" i="125"/>
  <c r="J47" i="111"/>
  <c r="R52" i="118"/>
  <c r="R52" i="117"/>
  <c r="R54" i="125"/>
  <c r="J53" i="111"/>
  <c r="J255" i="111" s="1"/>
  <c r="R255" i="125" s="1"/>
  <c r="R59" i="118"/>
  <c r="R59" i="117"/>
  <c r="H53" i="111"/>
  <c r="R62" i="123"/>
  <c r="R53" i="123" s="1"/>
  <c r="R65" i="119"/>
  <c r="R65" i="128"/>
  <c r="M64" i="111"/>
  <c r="M256" i="111" s="1"/>
  <c r="R256" i="128" s="1"/>
  <c r="R68" i="118"/>
  <c r="R68" i="117"/>
  <c r="R73" i="126"/>
  <c r="R72" i="126" s="1"/>
  <c r="K72" i="111"/>
  <c r="K257" i="111" s="1"/>
  <c r="R257" i="126" s="1"/>
  <c r="F76" i="111"/>
  <c r="R77" i="121"/>
  <c r="R77" i="117"/>
  <c r="R81" i="121"/>
  <c r="R81" i="117"/>
  <c r="R91" i="117"/>
  <c r="R91" i="122"/>
  <c r="R89" i="122" s="1"/>
  <c r="R93" i="125"/>
  <c r="R89" i="125" s="1"/>
  <c r="J89" i="111"/>
  <c r="J260" i="111" s="1"/>
  <c r="R260" i="125" s="1"/>
  <c r="R94" i="118"/>
  <c r="C261" i="111"/>
  <c r="R94" i="117"/>
  <c r="R94" i="122"/>
  <c r="G261" i="111"/>
  <c r="R261" i="122" s="1"/>
  <c r="R94" i="127"/>
  <c r="L261" i="111"/>
  <c r="R261" i="127" s="1"/>
  <c r="J47" i="112"/>
  <c r="S51" i="125"/>
  <c r="S52" i="118"/>
  <c r="S52" i="117"/>
  <c r="J53" i="112"/>
  <c r="J255" i="112" s="1"/>
  <c r="S255" i="125" s="1"/>
  <c r="S54" i="125"/>
  <c r="S59" i="118"/>
  <c r="S59" i="117"/>
  <c r="H53" i="112"/>
  <c r="S62" i="123"/>
  <c r="S53" i="123" s="1"/>
  <c r="S65" i="119"/>
  <c r="S65" i="128"/>
  <c r="M64" i="112"/>
  <c r="M256" i="112" s="1"/>
  <c r="S256" i="128" s="1"/>
  <c r="S68" i="118"/>
  <c r="S68" i="117"/>
  <c r="S73" i="126"/>
  <c r="K72" i="112"/>
  <c r="K257" i="112" s="1"/>
  <c r="S257" i="126" s="1"/>
  <c r="S77" i="121"/>
  <c r="S77" i="117"/>
  <c r="F76" i="112"/>
  <c r="S81" i="121"/>
  <c r="S81" i="117"/>
  <c r="S91" i="122"/>
  <c r="S91" i="117"/>
  <c r="S93" i="125"/>
  <c r="S89" i="125" s="1"/>
  <c r="J89" i="112"/>
  <c r="J260" i="112" s="1"/>
  <c r="S260" i="125" s="1"/>
  <c r="S94" i="118"/>
  <c r="S94" i="117"/>
  <c r="C261" i="112"/>
  <c r="S94" i="122"/>
  <c r="G261" i="112"/>
  <c r="S261" i="122" s="1"/>
  <c r="L261" i="112"/>
  <c r="S261" i="127" s="1"/>
  <c r="S94" i="127"/>
  <c r="T51" i="125"/>
  <c r="T47" i="125" s="1"/>
  <c r="J47" i="113"/>
  <c r="J254" i="113" s="1"/>
  <c r="T52" i="118"/>
  <c r="T52" i="117"/>
  <c r="T54" i="125"/>
  <c r="J53" i="113"/>
  <c r="J255" i="113" s="1"/>
  <c r="T255" i="125" s="1"/>
  <c r="T59" i="118"/>
  <c r="T59" i="117"/>
  <c r="H53" i="113"/>
  <c r="H255" i="113" s="1"/>
  <c r="T62" i="123"/>
  <c r="T53" i="123" s="1"/>
  <c r="T65" i="119"/>
  <c r="T65" i="128"/>
  <c r="M64" i="113"/>
  <c r="M256" i="113" s="1"/>
  <c r="T256" i="128" s="1"/>
  <c r="T68" i="118"/>
  <c r="T68" i="117"/>
  <c r="T73" i="126"/>
  <c r="K72" i="113"/>
  <c r="K257" i="113" s="1"/>
  <c r="T257" i="126" s="1"/>
  <c r="T77" i="121"/>
  <c r="F76" i="113"/>
  <c r="T77" i="117"/>
  <c r="T81" i="121"/>
  <c r="T81" i="117"/>
  <c r="T91" i="122"/>
  <c r="T89" i="122" s="1"/>
  <c r="T91" i="117"/>
  <c r="T93" i="125"/>
  <c r="T89" i="125" s="1"/>
  <c r="J89" i="113"/>
  <c r="J260" i="113" s="1"/>
  <c r="T260" i="125" s="1"/>
  <c r="T94" i="118"/>
  <c r="C261" i="113"/>
  <c r="T94" i="117"/>
  <c r="G261" i="113"/>
  <c r="T261" i="122" s="1"/>
  <c r="T94" i="122"/>
  <c r="T94" i="127"/>
  <c r="L261" i="113"/>
  <c r="T261" i="127" s="1"/>
  <c r="U51" i="125"/>
  <c r="J47" i="114"/>
  <c r="U52" i="118"/>
  <c r="U52" i="117"/>
  <c r="U54" i="125"/>
  <c r="U53" i="125" s="1"/>
  <c r="J53" i="114"/>
  <c r="J255" i="114" s="1"/>
  <c r="U255" i="125" s="1"/>
  <c r="U59" i="118"/>
  <c r="U59" i="117"/>
  <c r="H53" i="114"/>
  <c r="U62" i="123"/>
  <c r="U65" i="119"/>
  <c r="U65" i="128"/>
  <c r="M64" i="114"/>
  <c r="M256" i="114" s="1"/>
  <c r="U256" i="128" s="1"/>
  <c r="U68" i="118"/>
  <c r="U68" i="117"/>
  <c r="K72" i="114"/>
  <c r="K257" i="114" s="1"/>
  <c r="U257" i="126" s="1"/>
  <c r="U73" i="126"/>
  <c r="U72" i="126" s="1"/>
  <c r="U77" i="121"/>
  <c r="U77" i="117"/>
  <c r="F76" i="114"/>
  <c r="U81" i="121"/>
  <c r="U81" i="117"/>
  <c r="U91" i="122"/>
  <c r="U91" i="117"/>
  <c r="U93" i="125"/>
  <c r="U89" i="125" s="1"/>
  <c r="J89" i="114"/>
  <c r="J260" i="114" s="1"/>
  <c r="U260" i="125" s="1"/>
  <c r="U94" i="118"/>
  <c r="C261" i="114"/>
  <c r="U261" i="118" s="1"/>
  <c r="U94" i="117"/>
  <c r="U94" i="122"/>
  <c r="G261" i="114"/>
  <c r="U261" i="122" s="1"/>
  <c r="L261" i="114"/>
  <c r="U261" i="127" s="1"/>
  <c r="U94" i="127"/>
  <c r="C65" i="128"/>
  <c r="M64" i="96"/>
  <c r="M256" i="96" s="1"/>
  <c r="C256" i="128" s="1"/>
  <c r="X256" i="128" s="1"/>
  <c r="C68" i="118"/>
  <c r="X68" i="118" s="1"/>
  <c r="C68" i="117"/>
  <c r="X68" i="117" s="1"/>
  <c r="C73" i="126"/>
  <c r="K72" i="96"/>
  <c r="K257" i="96" s="1"/>
  <c r="C257" i="126" s="1"/>
  <c r="X257" i="126" s="1"/>
  <c r="C81" i="121"/>
  <c r="X81" i="121" s="1"/>
  <c r="C81" i="117"/>
  <c r="X81" i="117" s="1"/>
  <c r="C94" i="118"/>
  <c r="X94" i="118" s="1"/>
  <c r="C261" i="96"/>
  <c r="C94" i="117"/>
  <c r="X94" i="117" s="1"/>
  <c r="D52" i="118"/>
  <c r="D52" i="117"/>
  <c r="D54" i="125"/>
  <c r="J53" i="97"/>
  <c r="J255" i="97" s="1"/>
  <c r="D255" i="125" s="1"/>
  <c r="H53" i="97"/>
  <c r="H255" i="97" s="1"/>
  <c r="D62" i="123"/>
  <c r="D53" i="123" s="1"/>
  <c r="D65" i="128"/>
  <c r="D64" i="128" s="1"/>
  <c r="M64" i="97"/>
  <c r="M256" i="97" s="1"/>
  <c r="D256" i="128" s="1"/>
  <c r="D68" i="118"/>
  <c r="D68" i="117"/>
  <c r="D77" i="121"/>
  <c r="F76" i="97"/>
  <c r="D77" i="117"/>
  <c r="D94" i="118"/>
  <c r="C261" i="97"/>
  <c r="D94" i="117"/>
  <c r="L261" i="97"/>
  <c r="D261" i="127" s="1"/>
  <c r="D94" i="127"/>
  <c r="E52" i="118"/>
  <c r="E52" i="117"/>
  <c r="E54" i="125"/>
  <c r="J53" i="98"/>
  <c r="J255" i="98" s="1"/>
  <c r="E255" i="125" s="1"/>
  <c r="E59" i="118"/>
  <c r="E59" i="117"/>
  <c r="H53" i="98"/>
  <c r="E62" i="123"/>
  <c r="E53" i="123" s="1"/>
  <c r="E65" i="119"/>
  <c r="E94" i="118"/>
  <c r="C261" i="98"/>
  <c r="E261" i="118" s="1"/>
  <c r="E94" i="117"/>
  <c r="L261" i="98"/>
  <c r="E261" i="127" s="1"/>
  <c r="E94" i="127"/>
  <c r="F52" i="118"/>
  <c r="F52" i="117"/>
  <c r="F54" i="125"/>
  <c r="F53" i="125" s="1"/>
  <c r="J53" i="99"/>
  <c r="J255" i="99" s="1"/>
  <c r="F255" i="125" s="1"/>
  <c r="F65" i="128"/>
  <c r="M64" i="99"/>
  <c r="M256" i="99" s="1"/>
  <c r="F256" i="128" s="1"/>
  <c r="C51" i="126"/>
  <c r="K47" i="96"/>
  <c r="C54" i="118"/>
  <c r="X54" i="118" s="1"/>
  <c r="C54" i="126"/>
  <c r="K53" i="96"/>
  <c r="K255" i="96" s="1"/>
  <c r="C255" i="126" s="1"/>
  <c r="X255" i="126" s="1"/>
  <c r="C56" i="118"/>
  <c r="X56" i="118" s="1"/>
  <c r="C56" i="117"/>
  <c r="X56" i="117" s="1"/>
  <c r="C60" i="117"/>
  <c r="X60" i="117" s="1"/>
  <c r="C60" i="118"/>
  <c r="X60" i="118" s="1"/>
  <c r="C63" i="118"/>
  <c r="C63" i="117"/>
  <c r="X63" i="117" s="1"/>
  <c r="C65" i="125"/>
  <c r="X65" i="125" s="1"/>
  <c r="J64" i="96"/>
  <c r="J256" i="96" s="1"/>
  <c r="C256" i="125" s="1"/>
  <c r="X256" i="125" s="1"/>
  <c r="C67" i="118"/>
  <c r="X67" i="118" s="1"/>
  <c r="C67" i="117"/>
  <c r="X67" i="117" s="1"/>
  <c r="C68" i="121"/>
  <c r="X68" i="121" s="1"/>
  <c r="F64" i="96"/>
  <c r="F256" i="96" s="1"/>
  <c r="C256" i="121" s="1"/>
  <c r="X256" i="121" s="1"/>
  <c r="C70" i="118"/>
  <c r="X70" i="118" s="1"/>
  <c r="C70" i="117"/>
  <c r="X70" i="117" s="1"/>
  <c r="C71" i="120"/>
  <c r="X71" i="120" s="1"/>
  <c r="E64" i="96"/>
  <c r="E256" i="96" s="1"/>
  <c r="C256" i="120" s="1"/>
  <c r="X256" i="120" s="1"/>
  <c r="C73" i="119"/>
  <c r="Y73" i="119" s="1"/>
  <c r="D72" i="96"/>
  <c r="D257" i="96" s="1"/>
  <c r="C257" i="119" s="1"/>
  <c r="Y257" i="119" s="1"/>
  <c r="C73" i="127"/>
  <c r="X73" i="127" s="1"/>
  <c r="L72" i="96"/>
  <c r="L257" i="96" s="1"/>
  <c r="C257" i="127" s="1"/>
  <c r="X257" i="127" s="1"/>
  <c r="C75" i="118"/>
  <c r="C75" i="117"/>
  <c r="X75" i="117" s="1"/>
  <c r="G76" i="96"/>
  <c r="G258" i="96" s="1"/>
  <c r="C258" i="122" s="1"/>
  <c r="X258" i="122" s="1"/>
  <c r="C77" i="122"/>
  <c r="C80" i="121"/>
  <c r="X80" i="121" s="1"/>
  <c r="C80" i="117"/>
  <c r="X80" i="117" s="1"/>
  <c r="C93" i="126"/>
  <c r="K89" i="96"/>
  <c r="K260" i="96" s="1"/>
  <c r="C260" i="126" s="1"/>
  <c r="X260" i="126" s="1"/>
  <c r="D261" i="96"/>
  <c r="C261" i="119" s="1"/>
  <c r="Y261" i="119" s="1"/>
  <c r="C94" i="119"/>
  <c r="Y94" i="119" s="1"/>
  <c r="C94" i="123"/>
  <c r="X94" i="123" s="1"/>
  <c r="H261" i="96"/>
  <c r="C261" i="123" s="1"/>
  <c r="X261" i="123" s="1"/>
  <c r="C94" i="128"/>
  <c r="X94" i="128" s="1"/>
  <c r="M261" i="96"/>
  <c r="C261" i="128" s="1"/>
  <c r="X261" i="128" s="1"/>
  <c r="D51" i="126"/>
  <c r="K47" i="97"/>
  <c r="D54" i="118"/>
  <c r="D54" i="117"/>
  <c r="D54" i="126"/>
  <c r="D53" i="126" s="1"/>
  <c r="K53" i="97"/>
  <c r="K255" i="97" s="1"/>
  <c r="D255" i="126" s="1"/>
  <c r="D56" i="118"/>
  <c r="D56" i="117"/>
  <c r="D60" i="117"/>
  <c r="D60" i="118"/>
  <c r="D63" i="118"/>
  <c r="D63" i="117"/>
  <c r="D65" i="125"/>
  <c r="D64" i="125" s="1"/>
  <c r="J64" i="97"/>
  <c r="J256" i="97" s="1"/>
  <c r="D256" i="125" s="1"/>
  <c r="D67" i="118"/>
  <c r="D67" i="117"/>
  <c r="D68" i="121"/>
  <c r="D64" i="121" s="1"/>
  <c r="F64" i="97"/>
  <c r="F256" i="97" s="1"/>
  <c r="D256" i="121" s="1"/>
  <c r="D70" i="118"/>
  <c r="D70" i="117"/>
  <c r="E64" i="97"/>
  <c r="E256" i="97" s="1"/>
  <c r="D256" i="120" s="1"/>
  <c r="D71" i="120"/>
  <c r="D64" i="120" s="1"/>
  <c r="D73" i="119"/>
  <c r="D72" i="119" s="1"/>
  <c r="D72" i="97"/>
  <c r="D257" i="97" s="1"/>
  <c r="D73" i="127"/>
  <c r="D72" i="127" s="1"/>
  <c r="L72" i="97"/>
  <c r="L257" i="97" s="1"/>
  <c r="D257" i="127" s="1"/>
  <c r="D75" i="118"/>
  <c r="D75" i="117"/>
  <c r="D77" i="122"/>
  <c r="D76" i="122" s="1"/>
  <c r="G76" i="97"/>
  <c r="G258" i="97" s="1"/>
  <c r="D258" i="122" s="1"/>
  <c r="D80" i="121"/>
  <c r="D80" i="117"/>
  <c r="K89" i="97"/>
  <c r="D93" i="126"/>
  <c r="D89" i="126" s="1"/>
  <c r="D94" i="119"/>
  <c r="D261" i="97"/>
  <c r="D261" i="119" s="1"/>
  <c r="D94" i="123"/>
  <c r="H261" i="97"/>
  <c r="D261" i="123" s="1"/>
  <c r="D94" i="128"/>
  <c r="M261" i="97"/>
  <c r="D261" i="128" s="1"/>
  <c r="E51" i="126"/>
  <c r="E47" i="126" s="1"/>
  <c r="K47" i="98"/>
  <c r="E54" i="118"/>
  <c r="E54" i="126"/>
  <c r="E53" i="126" s="1"/>
  <c r="K53" i="98"/>
  <c r="K255" i="98" s="1"/>
  <c r="E255" i="126" s="1"/>
  <c r="E56" i="118"/>
  <c r="E56" i="117"/>
  <c r="E60" i="118"/>
  <c r="E60" i="117"/>
  <c r="E63" i="118"/>
  <c r="E63" i="117"/>
  <c r="E65" i="125"/>
  <c r="E64" i="125" s="1"/>
  <c r="J64" i="98"/>
  <c r="E67" i="118"/>
  <c r="E67" i="117"/>
  <c r="E68" i="121"/>
  <c r="F64" i="98"/>
  <c r="F256" i="98" s="1"/>
  <c r="E256" i="121" s="1"/>
  <c r="E70" i="118"/>
  <c r="E70" i="117"/>
  <c r="E71" i="120"/>
  <c r="E64" i="120" s="1"/>
  <c r="E64" i="98"/>
  <c r="E256" i="98" s="1"/>
  <c r="E256" i="120" s="1"/>
  <c r="E73" i="119"/>
  <c r="E72" i="119" s="1"/>
  <c r="D72" i="98"/>
  <c r="D257" i="98" s="1"/>
  <c r="E257" i="119" s="1"/>
  <c r="E73" i="127"/>
  <c r="E72" i="127" s="1"/>
  <c r="L72" i="98"/>
  <c r="L257" i="98" s="1"/>
  <c r="E257" i="127" s="1"/>
  <c r="E75" i="118"/>
  <c r="E75" i="117"/>
  <c r="E77" i="122"/>
  <c r="G76" i="98"/>
  <c r="G258" i="98" s="1"/>
  <c r="E258" i="122" s="1"/>
  <c r="E80" i="121"/>
  <c r="E80" i="117"/>
  <c r="E93" i="126"/>
  <c r="E89" i="126" s="1"/>
  <c r="K89" i="98"/>
  <c r="K260" i="98" s="1"/>
  <c r="E260" i="126" s="1"/>
  <c r="D261" i="98"/>
  <c r="E261" i="119" s="1"/>
  <c r="E94" i="119"/>
  <c r="E94" i="123"/>
  <c r="H261" i="98"/>
  <c r="E261" i="123" s="1"/>
  <c r="E94" i="128"/>
  <c r="M261" i="98"/>
  <c r="E261" i="128" s="1"/>
  <c r="F51" i="126"/>
  <c r="F47" i="126" s="1"/>
  <c r="K47" i="99"/>
  <c r="F54" i="118"/>
  <c r="F54" i="126"/>
  <c r="F53" i="126" s="1"/>
  <c r="K53" i="99"/>
  <c r="K255" i="99" s="1"/>
  <c r="F255" i="126" s="1"/>
  <c r="F56" i="118"/>
  <c r="F56" i="117"/>
  <c r="F60" i="117"/>
  <c r="F60" i="118"/>
  <c r="F63" i="118"/>
  <c r="F63" i="117"/>
  <c r="F65" i="125"/>
  <c r="J64" i="99"/>
  <c r="J256" i="99" s="1"/>
  <c r="F256" i="125" s="1"/>
  <c r="F67" i="118"/>
  <c r="F67" i="117"/>
  <c r="F68" i="121"/>
  <c r="F64" i="121" s="1"/>
  <c r="F64" i="99"/>
  <c r="F256" i="99" s="1"/>
  <c r="F256" i="121" s="1"/>
  <c r="F70" i="118"/>
  <c r="F70" i="117"/>
  <c r="F71" i="120"/>
  <c r="F64" i="120" s="1"/>
  <c r="E64" i="99"/>
  <c r="E256" i="99" s="1"/>
  <c r="F256" i="120" s="1"/>
  <c r="F73" i="119"/>
  <c r="D72" i="99"/>
  <c r="D257" i="99" s="1"/>
  <c r="F257" i="119" s="1"/>
  <c r="F73" i="127"/>
  <c r="F72" i="127" s="1"/>
  <c r="L72" i="99"/>
  <c r="L257" i="99" s="1"/>
  <c r="F257" i="127" s="1"/>
  <c r="F75" i="118"/>
  <c r="F75" i="117"/>
  <c r="F77" i="122"/>
  <c r="F76" i="122" s="1"/>
  <c r="G76" i="99"/>
  <c r="F80" i="121"/>
  <c r="F80" i="117"/>
  <c r="K89" i="99"/>
  <c r="K260" i="99" s="1"/>
  <c r="F260" i="126" s="1"/>
  <c r="F93" i="126"/>
  <c r="F89" i="126" s="1"/>
  <c r="D261" i="99"/>
  <c r="F261" i="119" s="1"/>
  <c r="F94" i="119"/>
  <c r="H261" i="99"/>
  <c r="F261" i="123" s="1"/>
  <c r="F94" i="123"/>
  <c r="M261" i="99"/>
  <c r="F261" i="128" s="1"/>
  <c r="F94" i="128"/>
  <c r="G51" i="126"/>
  <c r="G47" i="126" s="1"/>
  <c r="K47" i="100"/>
  <c r="G54" i="118"/>
  <c r="G54" i="117"/>
  <c r="G54" i="126"/>
  <c r="G53" i="126" s="1"/>
  <c r="K53" i="100"/>
  <c r="K255" i="100" s="1"/>
  <c r="G255" i="126" s="1"/>
  <c r="G56" i="118"/>
  <c r="G56" i="117"/>
  <c r="G60" i="118"/>
  <c r="G60" i="117"/>
  <c r="G63" i="118"/>
  <c r="G63" i="117"/>
  <c r="G65" i="125"/>
  <c r="G64" i="125" s="1"/>
  <c r="J64" i="100"/>
  <c r="J256" i="100" s="1"/>
  <c r="G256" i="125" s="1"/>
  <c r="G67" i="118"/>
  <c r="G67" i="117"/>
  <c r="G68" i="121"/>
  <c r="F64" i="100"/>
  <c r="F256" i="100" s="1"/>
  <c r="G256" i="121" s="1"/>
  <c r="G70" i="118"/>
  <c r="G70" i="117"/>
  <c r="G71" i="120"/>
  <c r="G64" i="120" s="1"/>
  <c r="E64" i="100"/>
  <c r="E256" i="100" s="1"/>
  <c r="G256" i="120" s="1"/>
  <c r="G73" i="119"/>
  <c r="D72" i="100"/>
  <c r="D257" i="100" s="1"/>
  <c r="G257" i="119" s="1"/>
  <c r="G73" i="127"/>
  <c r="G72" i="127" s="1"/>
  <c r="L72" i="100"/>
  <c r="L257" i="100" s="1"/>
  <c r="G257" i="127" s="1"/>
  <c r="G75" i="118"/>
  <c r="G75" i="117"/>
  <c r="G77" i="122"/>
  <c r="G76" i="122" s="1"/>
  <c r="G76" i="100"/>
  <c r="G258" i="100" s="1"/>
  <c r="G258" i="122" s="1"/>
  <c r="G80" i="121"/>
  <c r="G80" i="117"/>
  <c r="K89" i="100"/>
  <c r="K260" i="100" s="1"/>
  <c r="G260" i="126" s="1"/>
  <c r="G93" i="126"/>
  <c r="G89" i="126" s="1"/>
  <c r="G94" i="119"/>
  <c r="D261" i="100"/>
  <c r="G261" i="119" s="1"/>
  <c r="H261" i="100"/>
  <c r="G261" i="123" s="1"/>
  <c r="G94" i="123"/>
  <c r="G94" i="128"/>
  <c r="M261" i="100"/>
  <c r="G261" i="128" s="1"/>
  <c r="H51" i="126"/>
  <c r="K47" i="101"/>
  <c r="H54" i="118"/>
  <c r="H54" i="126"/>
  <c r="K53" i="101"/>
  <c r="K255" i="101"/>
  <c r="H255" i="126" s="1"/>
  <c r="H56" i="118"/>
  <c r="O53" i="101"/>
  <c r="H60" i="117"/>
  <c r="H60" i="118"/>
  <c r="H63" i="118"/>
  <c r="H63" i="117"/>
  <c r="J64" i="101"/>
  <c r="J256" i="101"/>
  <c r="H256" i="125" s="1"/>
  <c r="H65" i="125"/>
  <c r="H64" i="125" s="1"/>
  <c r="H67" i="118"/>
  <c r="H67" i="117"/>
  <c r="H68" i="121"/>
  <c r="H64" i="121" s="1"/>
  <c r="F64" i="101"/>
  <c r="F256" i="101" s="1"/>
  <c r="H256" i="121" s="1"/>
  <c r="H70" i="118"/>
  <c r="H70" i="117"/>
  <c r="H71" i="120"/>
  <c r="H64" i="120" s="1"/>
  <c r="E64" i="101"/>
  <c r="E256" i="101" s="1"/>
  <c r="H256" i="120" s="1"/>
  <c r="H73" i="119"/>
  <c r="H72" i="119" s="1"/>
  <c r="D72" i="101"/>
  <c r="D257" i="101" s="1"/>
  <c r="H257" i="119" s="1"/>
  <c r="H73" i="127"/>
  <c r="H72" i="127" s="1"/>
  <c r="L72" i="101"/>
  <c r="H75" i="118"/>
  <c r="H75" i="117"/>
  <c r="H77" i="122"/>
  <c r="G76" i="101"/>
  <c r="G258" i="101" s="1"/>
  <c r="H258" i="122" s="1"/>
  <c r="H80" i="121"/>
  <c r="H80" i="117"/>
  <c r="H93" i="126"/>
  <c r="H89" i="126" s="1"/>
  <c r="K89" i="101"/>
  <c r="K260" i="101" s="1"/>
  <c r="H260" i="126" s="1"/>
  <c r="D261" i="101"/>
  <c r="H261" i="119" s="1"/>
  <c r="H94" i="119"/>
  <c r="H261" i="101"/>
  <c r="H261" i="123" s="1"/>
  <c r="H94" i="123"/>
  <c r="H94" i="128"/>
  <c r="M261" i="101"/>
  <c r="H261" i="128" s="1"/>
  <c r="I51" i="126"/>
  <c r="I47" i="126" s="1"/>
  <c r="K47" i="102"/>
  <c r="K254" i="102" s="1"/>
  <c r="I254" i="126" s="1"/>
  <c r="I54" i="118"/>
  <c r="I54" i="117"/>
  <c r="I54" i="126"/>
  <c r="K53" i="102"/>
  <c r="K255" i="102" s="1"/>
  <c r="I255" i="126" s="1"/>
  <c r="I56" i="117"/>
  <c r="I56" i="118"/>
  <c r="I60" i="117"/>
  <c r="I60" i="118"/>
  <c r="I63" i="118"/>
  <c r="I63" i="117"/>
  <c r="J64" i="102"/>
  <c r="J256" i="102" s="1"/>
  <c r="I256" i="125" s="1"/>
  <c r="I65" i="125"/>
  <c r="I64" i="125" s="1"/>
  <c r="I67" i="118"/>
  <c r="I67" i="117"/>
  <c r="I68" i="121"/>
  <c r="I64" i="121" s="1"/>
  <c r="F64" i="102"/>
  <c r="F256" i="102" s="1"/>
  <c r="I256" i="121" s="1"/>
  <c r="I70" i="118"/>
  <c r="I70" i="117"/>
  <c r="I71" i="120"/>
  <c r="I64" i="120" s="1"/>
  <c r="E64" i="102"/>
  <c r="E256" i="102" s="1"/>
  <c r="I256" i="120" s="1"/>
  <c r="I73" i="119"/>
  <c r="I72" i="119" s="1"/>
  <c r="D72" i="102"/>
  <c r="D257" i="102" s="1"/>
  <c r="I257" i="119" s="1"/>
  <c r="I73" i="127"/>
  <c r="L72" i="102"/>
  <c r="L257" i="102" s="1"/>
  <c r="I257" i="127" s="1"/>
  <c r="I75" i="118"/>
  <c r="I75" i="117"/>
  <c r="I77" i="122"/>
  <c r="I76" i="122" s="1"/>
  <c r="G76" i="102"/>
  <c r="I80" i="121"/>
  <c r="I80" i="117"/>
  <c r="K89" i="102"/>
  <c r="K260" i="102" s="1"/>
  <c r="I260" i="126" s="1"/>
  <c r="I93" i="126"/>
  <c r="I89" i="126" s="1"/>
  <c r="I94" i="119"/>
  <c r="D261" i="102"/>
  <c r="I261" i="119" s="1"/>
  <c r="H261" i="102"/>
  <c r="I261" i="123" s="1"/>
  <c r="I94" i="123"/>
  <c r="I94" i="128"/>
  <c r="M261" i="102"/>
  <c r="I261" i="128" s="1"/>
  <c r="J51" i="126"/>
  <c r="J47" i="126" s="1"/>
  <c r="K47" i="103"/>
  <c r="J54" i="118"/>
  <c r="J54" i="126"/>
  <c r="J53" i="126" s="1"/>
  <c r="K53" i="103"/>
  <c r="J56" i="118"/>
  <c r="J56" i="117"/>
  <c r="J60" i="118"/>
  <c r="J60" i="117"/>
  <c r="J63" i="118"/>
  <c r="J63" i="117"/>
  <c r="J65" i="125"/>
  <c r="J64" i="125" s="1"/>
  <c r="J64" i="103"/>
  <c r="J256" i="103" s="1"/>
  <c r="J256" i="125" s="1"/>
  <c r="J67" i="118"/>
  <c r="J67" i="117"/>
  <c r="J68" i="121"/>
  <c r="J64" i="121" s="1"/>
  <c r="F64" i="103"/>
  <c r="F256" i="103" s="1"/>
  <c r="J256" i="121" s="1"/>
  <c r="J70" i="118"/>
  <c r="J70" i="117"/>
  <c r="J71" i="120"/>
  <c r="J64" i="120" s="1"/>
  <c r="E64" i="103"/>
  <c r="E256" i="103" s="1"/>
  <c r="J73" i="119"/>
  <c r="D72" i="103"/>
  <c r="D257" i="103" s="1"/>
  <c r="J257" i="119" s="1"/>
  <c r="J73" i="127"/>
  <c r="J72" i="127" s="1"/>
  <c r="L72" i="103"/>
  <c r="L257" i="103" s="1"/>
  <c r="J257" i="127" s="1"/>
  <c r="J75" i="118"/>
  <c r="J75" i="117"/>
  <c r="J77" i="122"/>
  <c r="J76" i="122" s="1"/>
  <c r="G76" i="103"/>
  <c r="G258" i="103" s="1"/>
  <c r="J258" i="122" s="1"/>
  <c r="J80" i="121"/>
  <c r="J80" i="117"/>
  <c r="J93" i="126"/>
  <c r="J89" i="126" s="1"/>
  <c r="K89" i="103"/>
  <c r="K260" i="103" s="1"/>
  <c r="J260" i="126" s="1"/>
  <c r="J94" i="119"/>
  <c r="D261" i="103"/>
  <c r="J261" i="119" s="1"/>
  <c r="H261" i="103"/>
  <c r="J261" i="123" s="1"/>
  <c r="J94" i="123"/>
  <c r="J94" i="128"/>
  <c r="M261" i="103"/>
  <c r="J261" i="128" s="1"/>
  <c r="K51" i="126"/>
  <c r="K47" i="104"/>
  <c r="K54" i="118"/>
  <c r="K54" i="126"/>
  <c r="K53" i="104"/>
  <c r="K255" i="104" s="1"/>
  <c r="K255" i="126" s="1"/>
  <c r="K56" i="118"/>
  <c r="K56" i="117"/>
  <c r="K60" i="117"/>
  <c r="K60" i="118"/>
  <c r="K63" i="118"/>
  <c r="K63" i="117"/>
  <c r="K65" i="125"/>
  <c r="K64" i="125" s="1"/>
  <c r="J64" i="104"/>
  <c r="J256" i="104" s="1"/>
  <c r="K256" i="125" s="1"/>
  <c r="K67" i="118"/>
  <c r="K67" i="117"/>
  <c r="F64" i="104"/>
  <c r="F256" i="104" s="1"/>
  <c r="K256" i="121" s="1"/>
  <c r="K68" i="121"/>
  <c r="K70" i="118"/>
  <c r="K70" i="117"/>
  <c r="K71" i="120"/>
  <c r="K64" i="120" s="1"/>
  <c r="E64" i="104"/>
  <c r="E256" i="104" s="1"/>
  <c r="K256" i="120" s="1"/>
  <c r="K73" i="119"/>
  <c r="D72" i="104"/>
  <c r="D257" i="104" s="1"/>
  <c r="K257" i="119" s="1"/>
  <c r="K73" i="127"/>
  <c r="K72" i="127" s="1"/>
  <c r="L72" i="104"/>
  <c r="L257" i="104" s="1"/>
  <c r="K257" i="127" s="1"/>
  <c r="K75" i="117"/>
  <c r="K75" i="118"/>
  <c r="K77" i="122"/>
  <c r="K76" i="122" s="1"/>
  <c r="G76" i="104"/>
  <c r="G258" i="104" s="1"/>
  <c r="K80" i="121"/>
  <c r="K80" i="117"/>
  <c r="K93" i="126"/>
  <c r="K89" i="126" s="1"/>
  <c r="K89" i="104"/>
  <c r="K260" i="104" s="1"/>
  <c r="K260" i="126" s="1"/>
  <c r="D261" i="104"/>
  <c r="K261" i="119" s="1"/>
  <c r="K94" i="119"/>
  <c r="K94" i="123"/>
  <c r="H261" i="104"/>
  <c r="K261" i="123" s="1"/>
  <c r="K94" i="128"/>
  <c r="M261" i="104"/>
  <c r="K261" i="128" s="1"/>
  <c r="L51" i="126"/>
  <c r="K47" i="105"/>
  <c r="L54" i="118"/>
  <c r="L54" i="126"/>
  <c r="K53" i="105"/>
  <c r="K255" i="105" s="1"/>
  <c r="L255" i="126" s="1"/>
  <c r="L56" i="117"/>
  <c r="L56" i="118"/>
  <c r="L60" i="118"/>
  <c r="L63" i="118"/>
  <c r="L63" i="117"/>
  <c r="J64" i="105"/>
  <c r="J256" i="105" s="1"/>
  <c r="L256" i="125" s="1"/>
  <c r="L65" i="125"/>
  <c r="L64" i="125" s="1"/>
  <c r="L67" i="118"/>
  <c r="L67" i="117"/>
  <c r="L68" i="121"/>
  <c r="L64" i="121" s="1"/>
  <c r="F64" i="105"/>
  <c r="F256" i="105" s="1"/>
  <c r="L256" i="121" s="1"/>
  <c r="L70" i="117"/>
  <c r="L70" i="118"/>
  <c r="L71" i="120"/>
  <c r="L64" i="120" s="1"/>
  <c r="E64" i="105"/>
  <c r="E256" i="105" s="1"/>
  <c r="L256" i="120" s="1"/>
  <c r="L73" i="119"/>
  <c r="L72" i="119" s="1"/>
  <c r="D72" i="105"/>
  <c r="D257" i="105" s="1"/>
  <c r="L257" i="119" s="1"/>
  <c r="L73" i="127"/>
  <c r="L72" i="127" s="1"/>
  <c r="L72" i="105"/>
  <c r="L257" i="105" s="1"/>
  <c r="L257" i="127" s="1"/>
  <c r="L75" i="118"/>
  <c r="L75" i="117"/>
  <c r="L77" i="122"/>
  <c r="L76" i="122" s="1"/>
  <c r="G76" i="105"/>
  <c r="L80" i="121"/>
  <c r="L80" i="117"/>
  <c r="K89" i="105"/>
  <c r="K260" i="105" s="1"/>
  <c r="L260" i="126" s="1"/>
  <c r="L93" i="126"/>
  <c r="L89" i="126" s="1"/>
  <c r="L94" i="119"/>
  <c r="D261" i="105"/>
  <c r="L261" i="119" s="1"/>
  <c r="L94" i="123"/>
  <c r="H261" i="105"/>
  <c r="L261" i="123" s="1"/>
  <c r="L94" i="128"/>
  <c r="M261" i="105"/>
  <c r="L261" i="128" s="1"/>
  <c r="M51" i="126"/>
  <c r="K47" i="106"/>
  <c r="K254" i="106" s="1"/>
  <c r="M254" i="126" s="1"/>
  <c r="M54" i="118"/>
  <c r="M54" i="126"/>
  <c r="K53" i="106"/>
  <c r="K255" i="106" s="1"/>
  <c r="M255" i="126" s="1"/>
  <c r="M56" i="118"/>
  <c r="M56" i="117"/>
  <c r="M60" i="118"/>
  <c r="M60" i="117"/>
  <c r="M63" i="118"/>
  <c r="M63" i="117"/>
  <c r="J64" i="106"/>
  <c r="J256" i="106" s="1"/>
  <c r="M256" i="125" s="1"/>
  <c r="M65" i="125"/>
  <c r="M64" i="125" s="1"/>
  <c r="M67" i="118"/>
  <c r="M67" i="117"/>
  <c r="M68" i="121"/>
  <c r="M64" i="121" s="1"/>
  <c r="F64" i="106"/>
  <c r="F256" i="106" s="1"/>
  <c r="M256" i="121" s="1"/>
  <c r="M70" i="118"/>
  <c r="M70" i="117"/>
  <c r="M71" i="120"/>
  <c r="M64" i="120" s="1"/>
  <c r="E64" i="106"/>
  <c r="E256" i="106" s="1"/>
  <c r="M256" i="120" s="1"/>
  <c r="M73" i="119"/>
  <c r="M72" i="119" s="1"/>
  <c r="D72" i="106"/>
  <c r="D257" i="106" s="1"/>
  <c r="M257" i="119" s="1"/>
  <c r="M73" i="127"/>
  <c r="M72" i="127" s="1"/>
  <c r="L72" i="106"/>
  <c r="L257" i="106" s="1"/>
  <c r="M257" i="127" s="1"/>
  <c r="M75" i="118"/>
  <c r="M75" i="117"/>
  <c r="M77" i="122"/>
  <c r="M76" i="122" s="1"/>
  <c r="G76" i="106"/>
  <c r="M80" i="121"/>
  <c r="M80" i="117"/>
  <c r="M93" i="126"/>
  <c r="M89" i="126" s="1"/>
  <c r="K89" i="106"/>
  <c r="K260" i="106" s="1"/>
  <c r="M260" i="126" s="1"/>
  <c r="D261" i="106"/>
  <c r="M94" i="119"/>
  <c r="H261" i="106"/>
  <c r="M261" i="123" s="1"/>
  <c r="M94" i="123"/>
  <c r="M94" i="128"/>
  <c r="M261" i="106"/>
  <c r="M261" i="128" s="1"/>
  <c r="N51" i="126"/>
  <c r="N47" i="126" s="1"/>
  <c r="K47" i="107"/>
  <c r="N54" i="118"/>
  <c r="N54" i="117"/>
  <c r="N54" i="126"/>
  <c r="K53" i="107"/>
  <c r="K255" i="107" s="1"/>
  <c r="N255" i="126" s="1"/>
  <c r="N56" i="118"/>
  <c r="N56" i="117"/>
  <c r="N60" i="118"/>
  <c r="N60" i="117"/>
  <c r="N63" i="118"/>
  <c r="N63" i="117"/>
  <c r="N65" i="125"/>
  <c r="N64" i="125" s="1"/>
  <c r="J64" i="107"/>
  <c r="J256" i="107" s="1"/>
  <c r="N256" i="125" s="1"/>
  <c r="N67" i="118"/>
  <c r="N67" i="117"/>
  <c r="N68" i="121"/>
  <c r="N64" i="121" s="1"/>
  <c r="F64" i="107"/>
  <c r="F256" i="107" s="1"/>
  <c r="N256" i="121" s="1"/>
  <c r="N70" i="118"/>
  <c r="N70" i="117"/>
  <c r="N71" i="120"/>
  <c r="N64" i="120" s="1"/>
  <c r="E64" i="107"/>
  <c r="E256" i="107" s="1"/>
  <c r="N256" i="120" s="1"/>
  <c r="N73" i="119"/>
  <c r="D72" i="107"/>
  <c r="D257" i="107" s="1"/>
  <c r="N257" i="119" s="1"/>
  <c r="N73" i="127"/>
  <c r="L72" i="107"/>
  <c r="N75" i="118"/>
  <c r="N75" i="117"/>
  <c r="N77" i="122"/>
  <c r="N76" i="122" s="1"/>
  <c r="G76" i="107"/>
  <c r="G258" i="107" s="1"/>
  <c r="N258" i="122" s="1"/>
  <c r="N80" i="121"/>
  <c r="N80" i="117"/>
  <c r="K89" i="107"/>
  <c r="K260" i="107" s="1"/>
  <c r="N260" i="126" s="1"/>
  <c r="N93" i="126"/>
  <c r="N89" i="126" s="1"/>
  <c r="N94" i="119"/>
  <c r="D261" i="107"/>
  <c r="N261" i="119" s="1"/>
  <c r="H261" i="107"/>
  <c r="N261" i="123" s="1"/>
  <c r="N94" i="123"/>
  <c r="M261" i="107"/>
  <c r="N261" i="128" s="1"/>
  <c r="N94" i="128"/>
  <c r="O51" i="126"/>
  <c r="K47" i="108"/>
  <c r="K254" i="108" s="1"/>
  <c r="O54" i="118"/>
  <c r="O54" i="117"/>
  <c r="O54" i="126"/>
  <c r="K53" i="108"/>
  <c r="K255" i="108" s="1"/>
  <c r="O255" i="126" s="1"/>
  <c r="O56" i="118"/>
  <c r="O56" i="117"/>
  <c r="O60" i="117"/>
  <c r="O60" i="118"/>
  <c r="O63" i="118"/>
  <c r="O63" i="117"/>
  <c r="O65" i="125"/>
  <c r="O64" i="125" s="1"/>
  <c r="J64" i="108"/>
  <c r="J256" i="108" s="1"/>
  <c r="O256" i="125" s="1"/>
  <c r="O67" i="118"/>
  <c r="O67" i="117"/>
  <c r="O68" i="121"/>
  <c r="F64" i="108"/>
  <c r="F256" i="108" s="1"/>
  <c r="O256" i="121" s="1"/>
  <c r="O70" i="118"/>
  <c r="O70" i="117"/>
  <c r="O71" i="120"/>
  <c r="O64" i="120" s="1"/>
  <c r="E64" i="108"/>
  <c r="E256" i="108" s="1"/>
  <c r="O256" i="120" s="1"/>
  <c r="O73" i="119"/>
  <c r="D72" i="108"/>
  <c r="D257" i="108" s="1"/>
  <c r="O257" i="119" s="1"/>
  <c r="O73" i="127"/>
  <c r="O72" i="127" s="1"/>
  <c r="L72" i="108"/>
  <c r="L257" i="108" s="1"/>
  <c r="O257" i="127" s="1"/>
  <c r="O75" i="118"/>
  <c r="O75" i="117"/>
  <c r="G76" i="108"/>
  <c r="G258" i="108" s="1"/>
  <c r="O258" i="122" s="1"/>
  <c r="O77" i="122"/>
  <c r="O80" i="121"/>
  <c r="O80" i="117"/>
  <c r="O93" i="126"/>
  <c r="O89" i="126" s="1"/>
  <c r="K89" i="108"/>
  <c r="K260" i="108" s="1"/>
  <c r="O260" i="126" s="1"/>
  <c r="O94" i="119"/>
  <c r="D261" i="108"/>
  <c r="O261" i="119" s="1"/>
  <c r="H261" i="108"/>
  <c r="O261" i="123" s="1"/>
  <c r="O94" i="123"/>
  <c r="O94" i="128"/>
  <c r="M261" i="108"/>
  <c r="O261" i="128" s="1"/>
  <c r="K47" i="109"/>
  <c r="K254" i="109" s="1"/>
  <c r="P254" i="126" s="1"/>
  <c r="P51" i="126"/>
  <c r="P54" i="118"/>
  <c r="P54" i="126"/>
  <c r="K53" i="109"/>
  <c r="K255" i="109" s="1"/>
  <c r="P255" i="126" s="1"/>
  <c r="P56" i="118"/>
  <c r="P56" i="117"/>
  <c r="P60" i="117"/>
  <c r="P60" i="118"/>
  <c r="P63" i="117"/>
  <c r="P63" i="118"/>
  <c r="J64" i="109"/>
  <c r="P65" i="125"/>
  <c r="P64" i="125" s="1"/>
  <c r="P67" i="118"/>
  <c r="P67" i="117"/>
  <c r="P68" i="121"/>
  <c r="P64" i="121" s="1"/>
  <c r="F64" i="109"/>
  <c r="F256" i="109" s="1"/>
  <c r="P256" i="121" s="1"/>
  <c r="P70" i="117"/>
  <c r="P70" i="118"/>
  <c r="P71" i="120"/>
  <c r="P64" i="120" s="1"/>
  <c r="E64" i="109"/>
  <c r="E256" i="109" s="1"/>
  <c r="P256" i="120" s="1"/>
  <c r="P73" i="119"/>
  <c r="D72" i="109"/>
  <c r="D257" i="109" s="1"/>
  <c r="P257" i="119" s="1"/>
  <c r="P73" i="127"/>
  <c r="L72" i="109"/>
  <c r="L257" i="109" s="1"/>
  <c r="P257" i="127" s="1"/>
  <c r="P75" i="118"/>
  <c r="P75" i="117"/>
  <c r="P77" i="122"/>
  <c r="P76" i="122" s="1"/>
  <c r="G76" i="109"/>
  <c r="G258" i="109" s="1"/>
  <c r="P258" i="122" s="1"/>
  <c r="P80" i="121"/>
  <c r="P80" i="117"/>
  <c r="K89" i="109"/>
  <c r="K260" i="109" s="1"/>
  <c r="P260" i="126" s="1"/>
  <c r="P93" i="126"/>
  <c r="P89" i="126" s="1"/>
  <c r="P94" i="119"/>
  <c r="D261" i="109"/>
  <c r="P261" i="119" s="1"/>
  <c r="P94" i="123"/>
  <c r="H261" i="109"/>
  <c r="P94" i="128"/>
  <c r="M261" i="109"/>
  <c r="P261" i="128" s="1"/>
  <c r="Q51" i="126"/>
  <c r="Q47" i="126" s="1"/>
  <c r="K47" i="110"/>
  <c r="Q54" i="118"/>
  <c r="Q54" i="126"/>
  <c r="K53" i="110"/>
  <c r="K255" i="110" s="1"/>
  <c r="Q255" i="126" s="1"/>
  <c r="Q56" i="117"/>
  <c r="Q56" i="118"/>
  <c r="Q60" i="118"/>
  <c r="Q60" i="117"/>
  <c r="Q63" i="118"/>
  <c r="Q63" i="117"/>
  <c r="Q65" i="125"/>
  <c r="Q64" i="125" s="1"/>
  <c r="J64" i="110"/>
  <c r="J256" i="110" s="1"/>
  <c r="Q256" i="125" s="1"/>
  <c r="Q67" i="118"/>
  <c r="Q67" i="117"/>
  <c r="Q68" i="121"/>
  <c r="Q64" i="121" s="1"/>
  <c r="F64" i="110"/>
  <c r="F256" i="110" s="1"/>
  <c r="Q256" i="121" s="1"/>
  <c r="Q70" i="118"/>
  <c r="Q70" i="117"/>
  <c r="Q71" i="120"/>
  <c r="Q64" i="120" s="1"/>
  <c r="E64" i="110"/>
  <c r="E256" i="110" s="1"/>
  <c r="Q256" i="120" s="1"/>
  <c r="Q73" i="119"/>
  <c r="Q72" i="119" s="1"/>
  <c r="D72" i="110"/>
  <c r="D257" i="110" s="1"/>
  <c r="Q257" i="119" s="1"/>
  <c r="Q73" i="127"/>
  <c r="Q72" i="127" s="1"/>
  <c r="L72" i="110"/>
  <c r="L257" i="110" s="1"/>
  <c r="Q257" i="127" s="1"/>
  <c r="Q75" i="118"/>
  <c r="Q75" i="117"/>
  <c r="Q77" i="122"/>
  <c r="Q76" i="122" s="1"/>
  <c r="G76" i="110"/>
  <c r="G258" i="110" s="1"/>
  <c r="Q258" i="122" s="1"/>
  <c r="Q80" i="121"/>
  <c r="Q80" i="117"/>
  <c r="Q93" i="126"/>
  <c r="Q89" i="126" s="1"/>
  <c r="K89" i="110"/>
  <c r="K260" i="110" s="1"/>
  <c r="Q260" i="126" s="1"/>
  <c r="Q94" i="119"/>
  <c r="D261" i="110"/>
  <c r="Q261" i="119" s="1"/>
  <c r="H261" i="110"/>
  <c r="Q261" i="123" s="1"/>
  <c r="Q94" i="123"/>
  <c r="Q94" i="128"/>
  <c r="M261" i="110"/>
  <c r="Q261" i="128" s="1"/>
  <c r="R51" i="126"/>
  <c r="R47" i="126" s="1"/>
  <c r="K47" i="111"/>
  <c r="K254" i="111" s="1"/>
  <c r="R254" i="126" s="1"/>
  <c r="R54" i="118"/>
  <c r="R54" i="126"/>
  <c r="K53" i="111"/>
  <c r="K255" i="111" s="1"/>
  <c r="R255" i="126" s="1"/>
  <c r="R56" i="118"/>
  <c r="R56" i="117"/>
  <c r="R60" i="118"/>
  <c r="R60" i="117"/>
  <c r="R63" i="118"/>
  <c r="R63" i="117"/>
  <c r="R65" i="125"/>
  <c r="R64" i="125" s="1"/>
  <c r="J64" i="111"/>
  <c r="J256" i="111" s="1"/>
  <c r="R256" i="125" s="1"/>
  <c r="R67" i="118"/>
  <c r="R67" i="117"/>
  <c r="R68" i="121"/>
  <c r="R64" i="121" s="1"/>
  <c r="F64" i="111"/>
  <c r="F256" i="111"/>
  <c r="R256" i="121" s="1"/>
  <c r="R70" i="118"/>
  <c r="R70" i="117"/>
  <c r="R71" i="120"/>
  <c r="R64" i="120" s="1"/>
  <c r="E64" i="111"/>
  <c r="E256" i="111" s="1"/>
  <c r="R256" i="120" s="1"/>
  <c r="R73" i="119"/>
  <c r="D72" i="111"/>
  <c r="D257" i="111" s="1"/>
  <c r="R257" i="119" s="1"/>
  <c r="R73" i="127"/>
  <c r="R72" i="127" s="1"/>
  <c r="L72" i="111"/>
  <c r="L257" i="111" s="1"/>
  <c r="R257" i="127" s="1"/>
  <c r="R75" i="118"/>
  <c r="R75" i="117"/>
  <c r="R77" i="122"/>
  <c r="R76" i="122" s="1"/>
  <c r="G76" i="111"/>
  <c r="G258" i="111" s="1"/>
  <c r="R258" i="122" s="1"/>
  <c r="R80" i="121"/>
  <c r="R80" i="117"/>
  <c r="K89" i="111"/>
  <c r="K260" i="111" s="1"/>
  <c r="R260" i="126" s="1"/>
  <c r="R93" i="126"/>
  <c r="R89" i="126" s="1"/>
  <c r="R94" i="119"/>
  <c r="D261" i="111"/>
  <c r="R261" i="119" s="1"/>
  <c r="H261" i="111"/>
  <c r="R261" i="123" s="1"/>
  <c r="R94" i="123"/>
  <c r="R94" i="128"/>
  <c r="M261" i="111"/>
  <c r="R261" i="128" s="1"/>
  <c r="S51" i="126"/>
  <c r="S47" i="126" s="1"/>
  <c r="K47" i="112"/>
  <c r="S54" i="118"/>
  <c r="S54" i="126"/>
  <c r="K53" i="112"/>
  <c r="K255" i="112" s="1"/>
  <c r="S255" i="126" s="1"/>
  <c r="S56" i="118"/>
  <c r="S56" i="117"/>
  <c r="S60" i="118"/>
  <c r="S60" i="117"/>
  <c r="S63" i="118"/>
  <c r="S63" i="117"/>
  <c r="S65" i="125"/>
  <c r="S64" i="125" s="1"/>
  <c r="J64" i="112"/>
  <c r="J256" i="112" s="1"/>
  <c r="S256" i="125" s="1"/>
  <c r="S67" i="118"/>
  <c r="S67" i="117"/>
  <c r="S68" i="121"/>
  <c r="F64" i="112"/>
  <c r="F256" i="112" s="1"/>
  <c r="S256" i="121" s="1"/>
  <c r="S70" i="118"/>
  <c r="S70" i="117"/>
  <c r="S71" i="120"/>
  <c r="S64" i="120" s="1"/>
  <c r="E64" i="112"/>
  <c r="E256" i="112" s="1"/>
  <c r="S256" i="120" s="1"/>
  <c r="S73" i="119"/>
  <c r="S72" i="119" s="1"/>
  <c r="D72" i="112"/>
  <c r="D257" i="112" s="1"/>
  <c r="S257" i="119" s="1"/>
  <c r="S73" i="127"/>
  <c r="S72" i="127" s="1"/>
  <c r="L72" i="112"/>
  <c r="L257" i="112" s="1"/>
  <c r="S257" i="127" s="1"/>
  <c r="S75" i="118"/>
  <c r="S75" i="117"/>
  <c r="S77" i="122"/>
  <c r="S76" i="122" s="1"/>
  <c r="G76" i="112"/>
  <c r="G258" i="112" s="1"/>
  <c r="S258" i="122" s="1"/>
  <c r="S80" i="121"/>
  <c r="S80" i="117"/>
  <c r="S93" i="126"/>
  <c r="S89" i="126" s="1"/>
  <c r="K89" i="112"/>
  <c r="K260" i="112" s="1"/>
  <c r="S260" i="126" s="1"/>
  <c r="D261" i="112"/>
  <c r="S261" i="119" s="1"/>
  <c r="S94" i="119"/>
  <c r="H261" i="112"/>
  <c r="S261" i="123" s="1"/>
  <c r="S94" i="123"/>
  <c r="S94" i="128"/>
  <c r="M261" i="112"/>
  <c r="S261" i="128" s="1"/>
  <c r="T51" i="126"/>
  <c r="K47" i="113"/>
  <c r="K254" i="113" s="1"/>
  <c r="T54" i="118"/>
  <c r="T54" i="126"/>
  <c r="K53" i="113"/>
  <c r="K255" i="113" s="1"/>
  <c r="T255" i="126" s="1"/>
  <c r="T56" i="118"/>
  <c r="T56" i="117"/>
  <c r="T60" i="117"/>
  <c r="T60" i="118"/>
  <c r="T63" i="118"/>
  <c r="T63" i="117"/>
  <c r="T65" i="125"/>
  <c r="T64" i="125" s="1"/>
  <c r="J64" i="113"/>
  <c r="T67" i="118"/>
  <c r="T67" i="117"/>
  <c r="T68" i="121"/>
  <c r="T64" i="121" s="1"/>
  <c r="F64" i="113"/>
  <c r="F256" i="113" s="1"/>
  <c r="T256" i="121" s="1"/>
  <c r="T70" i="117"/>
  <c r="T70" i="118"/>
  <c r="E64" i="113"/>
  <c r="T71" i="120"/>
  <c r="T64" i="120" s="1"/>
  <c r="T73" i="119"/>
  <c r="T72" i="119" s="1"/>
  <c r="D72" i="113"/>
  <c r="D257" i="113" s="1"/>
  <c r="T257" i="119" s="1"/>
  <c r="T73" i="127"/>
  <c r="T72" i="127" s="1"/>
  <c r="L72" i="113"/>
  <c r="T75" i="118"/>
  <c r="T75" i="117"/>
  <c r="T77" i="122"/>
  <c r="G76" i="113"/>
  <c r="G258" i="113" s="1"/>
  <c r="T258" i="122" s="1"/>
  <c r="T80" i="121"/>
  <c r="T80" i="117"/>
  <c r="T93" i="126"/>
  <c r="T89" i="126" s="1"/>
  <c r="K89" i="113"/>
  <c r="K260" i="113" s="1"/>
  <c r="T260" i="126" s="1"/>
  <c r="D261" i="113"/>
  <c r="T261" i="119" s="1"/>
  <c r="T94" i="119"/>
  <c r="H261" i="113"/>
  <c r="T261" i="123" s="1"/>
  <c r="T94" i="123"/>
  <c r="T94" i="128"/>
  <c r="M261" i="113"/>
  <c r="T261" i="128" s="1"/>
  <c r="U51" i="126"/>
  <c r="U47" i="126" s="1"/>
  <c r="K47" i="114"/>
  <c r="K254" i="114" s="1"/>
  <c r="U54" i="118"/>
  <c r="U54" i="126"/>
  <c r="K53" i="114"/>
  <c r="K255" i="114" s="1"/>
  <c r="U56" i="118"/>
  <c r="U56" i="117"/>
  <c r="U60" i="117"/>
  <c r="U60" i="118"/>
  <c r="U63" i="118"/>
  <c r="U63" i="117"/>
  <c r="J64" i="114"/>
  <c r="J46" i="114" s="1"/>
  <c r="U65" i="125"/>
  <c r="U67" i="118"/>
  <c r="U67" i="117"/>
  <c r="U68" i="121"/>
  <c r="U64" i="121" s="1"/>
  <c r="F64" i="114"/>
  <c r="F256" i="114" s="1"/>
  <c r="U256" i="121" s="1"/>
  <c r="U70" i="118"/>
  <c r="U70" i="117"/>
  <c r="U71" i="120"/>
  <c r="U64" i="120" s="1"/>
  <c r="E64" i="114"/>
  <c r="E256" i="114" s="1"/>
  <c r="U256" i="120" s="1"/>
  <c r="U73" i="119"/>
  <c r="U72" i="119" s="1"/>
  <c r="D72" i="114"/>
  <c r="D257" i="114" s="1"/>
  <c r="U257" i="119" s="1"/>
  <c r="U73" i="127"/>
  <c r="L72" i="114"/>
  <c r="L257" i="114" s="1"/>
  <c r="U257" i="127" s="1"/>
  <c r="U75" i="118"/>
  <c r="U75" i="117"/>
  <c r="U77" i="122"/>
  <c r="U76" i="122" s="1"/>
  <c r="G76" i="114"/>
  <c r="G258" i="114" s="1"/>
  <c r="U258" i="122" s="1"/>
  <c r="U80" i="121"/>
  <c r="U80" i="117"/>
  <c r="U93" i="126"/>
  <c r="U89" i="126" s="1"/>
  <c r="K89" i="114"/>
  <c r="K260" i="114" s="1"/>
  <c r="U260" i="126" s="1"/>
  <c r="D261" i="114"/>
  <c r="U261" i="119" s="1"/>
  <c r="U94" i="119"/>
  <c r="U94" i="123"/>
  <c r="H261" i="114"/>
  <c r="U261" i="123" s="1"/>
  <c r="U94" i="128"/>
  <c r="M261" i="114"/>
  <c r="U261" i="128" s="1"/>
  <c r="T66" i="119"/>
  <c r="T64" i="119" s="1"/>
  <c r="U66" i="119"/>
  <c r="D64" i="114"/>
  <c r="D256" i="114" s="1"/>
  <c r="U256" i="119" s="1"/>
  <c r="U54" i="117"/>
  <c r="K254" i="104"/>
  <c r="K254" i="96"/>
  <c r="S54" i="117"/>
  <c r="K254" i="107"/>
  <c r="K46" i="107"/>
  <c r="H54" i="117"/>
  <c r="T55" i="120"/>
  <c r="T53" i="120" s="1"/>
  <c r="T55" i="117"/>
  <c r="K254" i="110"/>
  <c r="Q254" i="126" s="1"/>
  <c r="K46" i="106"/>
  <c r="L54" i="117"/>
  <c r="K54" i="117"/>
  <c r="K254" i="98"/>
  <c r="C54" i="117"/>
  <c r="X54" i="117" s="1"/>
  <c r="U53" i="123"/>
  <c r="J254" i="114"/>
  <c r="F258" i="113"/>
  <c r="T258" i="121" s="1"/>
  <c r="D64" i="113"/>
  <c r="D256" i="113" s="1"/>
  <c r="S261" i="118"/>
  <c r="J254" i="110"/>
  <c r="J46" i="110"/>
  <c r="J254" i="108"/>
  <c r="J254" i="106"/>
  <c r="M254" i="125" s="1"/>
  <c r="F258" i="105"/>
  <c r="J254" i="104"/>
  <c r="K254" i="125" s="1"/>
  <c r="F258" i="103"/>
  <c r="I256" i="128"/>
  <c r="J254" i="102"/>
  <c r="G261" i="118"/>
  <c r="J254" i="100"/>
  <c r="J253" i="100" s="1"/>
  <c r="J305" i="100" s="1"/>
  <c r="J254" i="99"/>
  <c r="F254" i="125" s="1"/>
  <c r="F255" i="112"/>
  <c r="S255" i="121" s="1"/>
  <c r="M254" i="112"/>
  <c r="R256" i="126"/>
  <c r="Q260" i="118"/>
  <c r="L254" i="109"/>
  <c r="P254" i="127" s="1"/>
  <c r="F255" i="107"/>
  <c r="N255" i="121" s="1"/>
  <c r="L254" i="106"/>
  <c r="L254" i="102"/>
  <c r="I254" i="127" s="1"/>
  <c r="L46" i="102"/>
  <c r="H260" i="118"/>
  <c r="M254" i="100"/>
  <c r="G254" i="128" s="1"/>
  <c r="F257" i="120"/>
  <c r="F255" i="99"/>
  <c r="K254" i="100"/>
  <c r="G254" i="126" s="1"/>
  <c r="F258" i="108"/>
  <c r="U55" i="120"/>
  <c r="U55" i="117"/>
  <c r="P54" i="117"/>
  <c r="K254" i="103"/>
  <c r="K254" i="99"/>
  <c r="F254" i="126" s="1"/>
  <c r="H255" i="98"/>
  <c r="E255" i="123" s="1"/>
  <c r="R54" i="117"/>
  <c r="M54" i="117"/>
  <c r="K254" i="105"/>
  <c r="J54" i="117"/>
  <c r="K254" i="101"/>
  <c r="F54" i="117"/>
  <c r="K254" i="97"/>
  <c r="D254" i="126" s="1"/>
  <c r="C261" i="118"/>
  <c r="X261" i="118" s="1"/>
  <c r="H255" i="114"/>
  <c r="U255" i="123" s="1"/>
  <c r="H255" i="112"/>
  <c r="S255" i="123" s="1"/>
  <c r="J254" i="112"/>
  <c r="F258" i="111"/>
  <c r="H255" i="108"/>
  <c r="O255" i="123" s="1"/>
  <c r="F258" i="107"/>
  <c r="K261" i="118"/>
  <c r="I261" i="118"/>
  <c r="H255" i="102"/>
  <c r="I255" i="123" s="1"/>
  <c r="H255" i="100"/>
  <c r="G255" i="123" s="1"/>
  <c r="U53" i="122"/>
  <c r="E53" i="114"/>
  <c r="E255" i="114" s="1"/>
  <c r="E53" i="113"/>
  <c r="M256" i="123"/>
  <c r="M254" i="113"/>
  <c r="T254" i="128" s="1"/>
  <c r="S260" i="118"/>
  <c r="R260" i="118"/>
  <c r="L254" i="110"/>
  <c r="Q254" i="127" s="1"/>
  <c r="M254" i="109"/>
  <c r="P254" i="128" s="1"/>
  <c r="O260" i="118"/>
  <c r="M254" i="108"/>
  <c r="L254" i="107"/>
  <c r="N254" i="127" s="1"/>
  <c r="F255" i="105"/>
  <c r="L255" i="121" s="1"/>
  <c r="M254" i="105"/>
  <c r="L254" i="128" s="1"/>
  <c r="M46" i="105"/>
  <c r="F255" i="104"/>
  <c r="M254" i="104"/>
  <c r="K254" i="128" s="1"/>
  <c r="L254" i="103"/>
  <c r="J254" i="127" s="1"/>
  <c r="M254" i="101"/>
  <c r="H254" i="128" s="1"/>
  <c r="F255" i="100"/>
  <c r="L254" i="99"/>
  <c r="F254" i="127" s="1"/>
  <c r="L254" i="98"/>
  <c r="E254" i="127" s="1"/>
  <c r="F255" i="97"/>
  <c r="F255" i="96"/>
  <c r="C255" i="121" s="1"/>
  <c r="X255" i="121" s="1"/>
  <c r="M254" i="96"/>
  <c r="J254" i="97"/>
  <c r="D257" i="119"/>
  <c r="J254" i="111"/>
  <c r="F258" i="106"/>
  <c r="M258" i="121" s="1"/>
  <c r="J254" i="103"/>
  <c r="J254" i="125" s="1"/>
  <c r="J46" i="103"/>
  <c r="J254" i="101"/>
  <c r="H254" i="125" s="1"/>
  <c r="F258" i="98"/>
  <c r="O258" i="98" s="1"/>
  <c r="E258" i="117" s="1"/>
  <c r="U89" i="122"/>
  <c r="G255" i="113"/>
  <c r="S89" i="122"/>
  <c r="G255" i="111"/>
  <c r="R255" i="122" s="1"/>
  <c r="Q89" i="122"/>
  <c r="G255" i="109"/>
  <c r="P255" i="122" s="1"/>
  <c r="G255" i="108"/>
  <c r="G255" i="106"/>
  <c r="M255" i="122" s="1"/>
  <c r="G255" i="103"/>
  <c r="J255" i="122" s="1"/>
  <c r="I89" i="122"/>
  <c r="G255" i="102"/>
  <c r="I255" i="122" s="1"/>
  <c r="G255" i="101"/>
  <c r="H255" i="122" s="1"/>
  <c r="G89" i="122"/>
  <c r="F89" i="122"/>
  <c r="G255" i="99"/>
  <c r="F255" i="122" s="1"/>
  <c r="E255" i="122"/>
  <c r="G255" i="97"/>
  <c r="D255" i="122" s="1"/>
  <c r="G255" i="96"/>
  <c r="C255" i="122" s="1"/>
  <c r="X255" i="122" s="1"/>
  <c r="M254" i="114"/>
  <c r="U254" i="128" s="1"/>
  <c r="F255" i="113"/>
  <c r="T255" i="121" s="1"/>
  <c r="F255" i="110"/>
  <c r="M254" i="110"/>
  <c r="Q254" i="128" s="1"/>
  <c r="Q253" i="128" s="1"/>
  <c r="F255" i="109"/>
  <c r="P255" i="121" s="1"/>
  <c r="M254" i="106"/>
  <c r="L254" i="104"/>
  <c r="K254" i="127" s="1"/>
  <c r="J260" i="118"/>
  <c r="F255" i="102"/>
  <c r="I255" i="121" s="1"/>
  <c r="F255" i="101"/>
  <c r="G260" i="118"/>
  <c r="L254" i="100"/>
  <c r="M254" i="98"/>
  <c r="D260" i="118"/>
  <c r="C260" i="118"/>
  <c r="X260" i="118" s="1"/>
  <c r="M261" i="119"/>
  <c r="E54" i="117"/>
  <c r="J254" i="107"/>
  <c r="U64" i="119"/>
  <c r="T261" i="118"/>
  <c r="H255" i="111"/>
  <c r="P261" i="118"/>
  <c r="H255" i="109"/>
  <c r="P255" i="123" s="1"/>
  <c r="H255" i="107"/>
  <c r="L261" i="118"/>
  <c r="H255" i="105"/>
  <c r="L255" i="123" s="1"/>
  <c r="J261" i="118"/>
  <c r="H255" i="103"/>
  <c r="H261" i="118"/>
  <c r="H255" i="101"/>
  <c r="F261" i="118"/>
  <c r="F258" i="99"/>
  <c r="J254" i="98"/>
  <c r="E254" i="125" s="1"/>
  <c r="U89" i="118"/>
  <c r="F255" i="114"/>
  <c r="U255" i="121" s="1"/>
  <c r="L254" i="113"/>
  <c r="T254" i="127" s="1"/>
  <c r="L254" i="112"/>
  <c r="S254" i="127" s="1"/>
  <c r="M254" i="111"/>
  <c r="R254" i="128" s="1"/>
  <c r="P260" i="118"/>
  <c r="L254" i="108"/>
  <c r="O254" i="127" s="1"/>
  <c r="L46" i="108"/>
  <c r="M254" i="107"/>
  <c r="F255" i="106"/>
  <c r="M255" i="121" s="1"/>
  <c r="K260" i="118"/>
  <c r="M254" i="103"/>
  <c r="J254" i="128" s="1"/>
  <c r="M254" i="99"/>
  <c r="L254" i="97"/>
  <c r="L253" i="97" s="1"/>
  <c r="L305" i="97" s="1"/>
  <c r="L46" i="97"/>
  <c r="U87" i="122"/>
  <c r="U86" i="121"/>
  <c r="U86" i="117"/>
  <c r="U65" i="118"/>
  <c r="C64" i="114"/>
  <c r="C256" i="114" s="1"/>
  <c r="R255" i="123"/>
  <c r="T255" i="122"/>
  <c r="T48" i="118"/>
  <c r="C47" i="113"/>
  <c r="C254" i="113" s="1"/>
  <c r="H89" i="113"/>
  <c r="H260" i="113" s="1"/>
  <c r="T260" i="123" s="1"/>
  <c r="T90" i="123"/>
  <c r="T89" i="123" s="1"/>
  <c r="H255" i="123"/>
  <c r="P254" i="125"/>
  <c r="E254" i="128"/>
  <c r="Q255" i="122"/>
  <c r="U50" i="118"/>
  <c r="U50" i="117"/>
  <c r="U61" i="119"/>
  <c r="D53" i="114"/>
  <c r="D255" i="114" s="1"/>
  <c r="T65" i="118"/>
  <c r="T65" i="117"/>
  <c r="C64" i="113"/>
  <c r="C256" i="113" s="1"/>
  <c r="T256" i="118" s="1"/>
  <c r="U90" i="123"/>
  <c r="U89" i="123" s="1"/>
  <c r="H89" i="114"/>
  <c r="H260" i="114" s="1"/>
  <c r="M253" i="107"/>
  <c r="M305" i="107" s="1"/>
  <c r="N254" i="128"/>
  <c r="C254" i="127"/>
  <c r="X254" i="127" s="1"/>
  <c r="M254" i="128"/>
  <c r="Q255" i="121"/>
  <c r="K255" i="122"/>
  <c r="S254" i="125"/>
  <c r="T254" i="125"/>
  <c r="U254" i="125"/>
  <c r="T49" i="117"/>
  <c r="T49" i="118"/>
  <c r="T92" i="120"/>
  <c r="T89" i="120" s="1"/>
  <c r="T92" i="117"/>
  <c r="E89" i="113"/>
  <c r="E260" i="113" s="1"/>
  <c r="R254" i="125"/>
  <c r="K255" i="123"/>
  <c r="U85" i="121"/>
  <c r="U85" i="117"/>
  <c r="U69" i="118"/>
  <c r="U69" i="117"/>
  <c r="T50" i="117"/>
  <c r="T50" i="118"/>
  <c r="U49" i="118"/>
  <c r="U66" i="118"/>
  <c r="U66" i="117"/>
  <c r="T69" i="118"/>
  <c r="T69" i="117"/>
  <c r="U92" i="120"/>
  <c r="U89" i="120" s="1"/>
  <c r="E89" i="114"/>
  <c r="E260" i="114" s="1"/>
  <c r="U260" i="120" s="1"/>
  <c r="N254" i="125"/>
  <c r="H255" i="121"/>
  <c r="O255" i="122"/>
  <c r="L253" i="99"/>
  <c r="L305" i="99" s="1"/>
  <c r="K255" i="121"/>
  <c r="K253" i="108"/>
  <c r="K305" i="108" s="1"/>
  <c r="O254" i="126"/>
  <c r="J255" i="121"/>
  <c r="O254" i="125"/>
  <c r="T66" i="117"/>
  <c r="T66" i="118"/>
  <c r="H254" i="126"/>
  <c r="T254" i="126"/>
  <c r="M254" i="127"/>
  <c r="J258" i="121"/>
  <c r="U48" i="118"/>
  <c r="C47" i="114"/>
  <c r="C254" i="114" s="1"/>
  <c r="O254" i="114" s="1"/>
  <c r="U254" i="117" s="1"/>
  <c r="S255" i="122"/>
  <c r="T61" i="119"/>
  <c r="D53" i="113"/>
  <c r="D255" i="113" s="1"/>
  <c r="T255" i="119" s="1"/>
  <c r="C255" i="123"/>
  <c r="X255" i="123" s="1"/>
  <c r="D255" i="121"/>
  <c r="E255" i="113"/>
  <c r="T255" i="120" s="1"/>
  <c r="U254" i="126"/>
  <c r="N254" i="126"/>
  <c r="T87" i="122"/>
  <c r="T83" i="121"/>
  <c r="T83" i="117"/>
  <c r="U83" i="122"/>
  <c r="G82" i="114"/>
  <c r="G46" i="114" s="1"/>
  <c r="G4" i="114" s="1"/>
  <c r="T90" i="117"/>
  <c r="T89" i="117" s="1"/>
  <c r="T48" i="117"/>
  <c r="O47" i="113"/>
  <c r="T86" i="121"/>
  <c r="T86" i="117"/>
  <c r="U83" i="121"/>
  <c r="U83" i="117"/>
  <c r="T85" i="121"/>
  <c r="T85" i="117"/>
  <c r="D46" i="113"/>
  <c r="U61" i="118"/>
  <c r="C53" i="114"/>
  <c r="C255" i="114" s="1"/>
  <c r="T83" i="122"/>
  <c r="G82" i="113"/>
  <c r="G259" i="113" s="1"/>
  <c r="T259" i="122" s="1"/>
  <c r="T61" i="118"/>
  <c r="T61" i="117"/>
  <c r="C53" i="113"/>
  <c r="C255" i="113" s="1"/>
  <c r="U48" i="117"/>
  <c r="U90" i="117"/>
  <c r="D66" i="118"/>
  <c r="S66" i="118"/>
  <c r="O66" i="118"/>
  <c r="K66" i="118"/>
  <c r="G66" i="118"/>
  <c r="C66" i="118"/>
  <c r="X66" i="118" s="1"/>
  <c r="S55" i="120"/>
  <c r="E53" i="112"/>
  <c r="E255" i="112" s="1"/>
  <c r="S255" i="120" s="1"/>
  <c r="P66" i="118"/>
  <c r="L66" i="118"/>
  <c r="R66" i="118"/>
  <c r="N66" i="118"/>
  <c r="J66" i="118"/>
  <c r="F66" i="118"/>
  <c r="U61" i="117"/>
  <c r="H66" i="118"/>
  <c r="U255" i="119"/>
  <c r="U253" i="119" s="1"/>
  <c r="Q66" i="118"/>
  <c r="M66" i="118"/>
  <c r="I66" i="118"/>
  <c r="E66" i="118"/>
  <c r="R66" i="117"/>
  <c r="P66" i="117"/>
  <c r="M66" i="117"/>
  <c r="L66" i="117"/>
  <c r="K66" i="117"/>
  <c r="J66" i="117"/>
  <c r="H66" i="117"/>
  <c r="E66" i="117"/>
  <c r="D66" i="117"/>
  <c r="C66" i="117"/>
  <c r="X66" i="117" s="1"/>
  <c r="E69" i="118"/>
  <c r="E69" i="117"/>
  <c r="M69" i="118"/>
  <c r="M69" i="117"/>
  <c r="S66" i="119"/>
  <c r="D64" i="112"/>
  <c r="D256" i="112" s="1"/>
  <c r="S256" i="119" s="1"/>
  <c r="D69" i="118"/>
  <c r="D69" i="117"/>
  <c r="I69" i="118"/>
  <c r="I69" i="117"/>
  <c r="O55" i="117"/>
  <c r="O55" i="120"/>
  <c r="E53" i="108"/>
  <c r="O66" i="119"/>
  <c r="D64" i="108"/>
  <c r="D256" i="108" s="1"/>
  <c r="O256" i="119" s="1"/>
  <c r="P66" i="119"/>
  <c r="D64" i="109"/>
  <c r="R69" i="118"/>
  <c r="R69" i="117"/>
  <c r="S69" i="118"/>
  <c r="S69" i="117"/>
  <c r="H69" i="118"/>
  <c r="H69" i="117"/>
  <c r="K55" i="120"/>
  <c r="E53" i="104"/>
  <c r="P69" i="118"/>
  <c r="P69" i="117"/>
  <c r="C66" i="119"/>
  <c r="D64" i="96"/>
  <c r="D256" i="96" s="1"/>
  <c r="F69" i="117"/>
  <c r="F69" i="118"/>
  <c r="G66" i="119"/>
  <c r="D64" i="100"/>
  <c r="D256" i="100" s="1"/>
  <c r="G256" i="119" s="1"/>
  <c r="J69" i="118"/>
  <c r="J69" i="117"/>
  <c r="N69" i="118"/>
  <c r="N69" i="117"/>
  <c r="C69" i="118"/>
  <c r="X69" i="118" s="1"/>
  <c r="C69" i="117"/>
  <c r="X69" i="117" s="1"/>
  <c r="E66" i="119"/>
  <c r="D64" i="98"/>
  <c r="F66" i="119"/>
  <c r="D64" i="99"/>
  <c r="G69" i="118"/>
  <c r="G69" i="117"/>
  <c r="I66" i="119"/>
  <c r="I64" i="119" s="1"/>
  <c r="D64" i="102"/>
  <c r="D256" i="102" s="1"/>
  <c r="I256" i="119" s="1"/>
  <c r="J66" i="119"/>
  <c r="J64" i="119" s="1"/>
  <c r="D64" i="103"/>
  <c r="D256" i="103" s="1"/>
  <c r="J256" i="119" s="1"/>
  <c r="K69" i="118"/>
  <c r="K69" i="117"/>
  <c r="M66" i="119"/>
  <c r="M64" i="119" s="1"/>
  <c r="D64" i="106"/>
  <c r="D256" i="106" s="1"/>
  <c r="M256" i="119" s="1"/>
  <c r="N66" i="119"/>
  <c r="N64" i="119" s="1"/>
  <c r="D64" i="107"/>
  <c r="O69" i="118"/>
  <c r="O69" i="117"/>
  <c r="Q66" i="119"/>
  <c r="Q64" i="119" s="1"/>
  <c r="D64" i="110"/>
  <c r="D256" i="110" s="1"/>
  <c r="R66" i="119"/>
  <c r="D64" i="111"/>
  <c r="D256" i="111" s="1"/>
  <c r="R256" i="119" s="1"/>
  <c r="Q66" i="117"/>
  <c r="F66" i="117"/>
  <c r="N66" i="117"/>
  <c r="G66" i="117"/>
  <c r="O66" i="117"/>
  <c r="C55" i="117"/>
  <c r="X55" i="117" s="1"/>
  <c r="C55" i="120"/>
  <c r="X55" i="120" s="1"/>
  <c r="E53" i="96"/>
  <c r="G55" i="120"/>
  <c r="G53" i="120" s="1"/>
  <c r="G55" i="117"/>
  <c r="E53" i="100"/>
  <c r="E255" i="100" s="1"/>
  <c r="G255" i="120" s="1"/>
  <c r="L69" i="118"/>
  <c r="L69" i="117"/>
  <c r="Q69" i="118"/>
  <c r="Q69" i="117"/>
  <c r="S55" i="117"/>
  <c r="D66" i="119"/>
  <c r="D64" i="97"/>
  <c r="D256" i="97" s="1"/>
  <c r="D256" i="119" s="1"/>
  <c r="H66" i="119"/>
  <c r="H64" i="119" s="1"/>
  <c r="D64" i="101"/>
  <c r="D256" i="101" s="1"/>
  <c r="H256" i="119" s="1"/>
  <c r="K66" i="119"/>
  <c r="D64" i="104"/>
  <c r="D256" i="104" s="1"/>
  <c r="K256" i="119" s="1"/>
  <c r="L66" i="119"/>
  <c r="D64" i="105"/>
  <c r="D256" i="105" s="1"/>
  <c r="D55" i="120"/>
  <c r="D53" i="120" s="1"/>
  <c r="E53" i="97"/>
  <c r="E55" i="120"/>
  <c r="E53" i="98"/>
  <c r="F55" i="120"/>
  <c r="E53" i="99"/>
  <c r="H55" i="120"/>
  <c r="E53" i="101"/>
  <c r="I55" i="120"/>
  <c r="E53" i="102"/>
  <c r="J55" i="120"/>
  <c r="E53" i="103"/>
  <c r="L55" i="120"/>
  <c r="E53" i="105"/>
  <c r="M55" i="120"/>
  <c r="E53" i="106"/>
  <c r="N55" i="120"/>
  <c r="N53" i="120" s="1"/>
  <c r="E53" i="107"/>
  <c r="P55" i="120"/>
  <c r="E53" i="109"/>
  <c r="Q55" i="120"/>
  <c r="E53" i="110"/>
  <c r="R55" i="120"/>
  <c r="E53" i="111"/>
  <c r="E255" i="111" s="1"/>
  <c r="R255" i="120" s="1"/>
  <c r="S87" i="122"/>
  <c r="R87" i="122"/>
  <c r="Q87" i="122"/>
  <c r="P87" i="122"/>
  <c r="O87" i="122"/>
  <c r="N87" i="122"/>
  <c r="M87" i="122"/>
  <c r="L87" i="122"/>
  <c r="K87" i="122"/>
  <c r="J87" i="122"/>
  <c r="I87" i="122"/>
  <c r="H87" i="122"/>
  <c r="G87" i="122"/>
  <c r="F87" i="122"/>
  <c r="E87" i="122"/>
  <c r="D87" i="122"/>
  <c r="C87" i="122"/>
  <c r="X87" i="122" s="1"/>
  <c r="D83" i="121"/>
  <c r="H83" i="121"/>
  <c r="H61" i="118"/>
  <c r="H61" i="117"/>
  <c r="C53" i="101"/>
  <c r="C255" i="101" s="1"/>
  <c r="H255" i="118" s="1"/>
  <c r="P61" i="118"/>
  <c r="P61" i="117"/>
  <c r="C53" i="109"/>
  <c r="C255" i="109" s="1"/>
  <c r="C86" i="121"/>
  <c r="X86" i="121" s="1"/>
  <c r="C86" i="117"/>
  <c r="X86" i="117" s="1"/>
  <c r="D48" i="118"/>
  <c r="C47" i="97"/>
  <c r="F48" i="118"/>
  <c r="C47" i="99"/>
  <c r="C254" i="99" s="1"/>
  <c r="O254" i="99" s="1"/>
  <c r="Q83" i="121"/>
  <c r="M61" i="118"/>
  <c r="M61" i="117"/>
  <c r="C53" i="106"/>
  <c r="C255" i="106" s="1"/>
  <c r="F83" i="121"/>
  <c r="J83" i="121"/>
  <c r="N83" i="121"/>
  <c r="R83" i="121"/>
  <c r="F61" i="117"/>
  <c r="F61" i="118"/>
  <c r="C53" i="99"/>
  <c r="C255" i="99" s="1"/>
  <c r="J61" i="118"/>
  <c r="J53" i="118" s="1"/>
  <c r="J61" i="117"/>
  <c r="C53" i="103"/>
  <c r="C255" i="103" s="1"/>
  <c r="N61" i="118"/>
  <c r="N61" i="117"/>
  <c r="C53" i="107"/>
  <c r="C255" i="107" s="1"/>
  <c r="R61" i="118"/>
  <c r="C53" i="111"/>
  <c r="C255" i="111" s="1"/>
  <c r="C50" i="118"/>
  <c r="X50" i="118" s="1"/>
  <c r="C50" i="117"/>
  <c r="X50" i="117" s="1"/>
  <c r="D85" i="121"/>
  <c r="D85" i="117"/>
  <c r="D49" i="118"/>
  <c r="E65" i="118"/>
  <c r="C64" i="98"/>
  <c r="C256" i="98" s="1"/>
  <c r="E86" i="121"/>
  <c r="E86" i="117"/>
  <c r="F50" i="117"/>
  <c r="F50" i="118"/>
  <c r="G49" i="118"/>
  <c r="G49" i="117"/>
  <c r="G50" i="118"/>
  <c r="G50" i="117"/>
  <c r="H49" i="118"/>
  <c r="H49" i="117"/>
  <c r="H61" i="119"/>
  <c r="D53" i="101"/>
  <c r="D255" i="101" s="1"/>
  <c r="D253" i="101" s="1"/>
  <c r="D305" i="101" s="1"/>
  <c r="I50" i="117"/>
  <c r="I50" i="118"/>
  <c r="I49" i="118"/>
  <c r="J48" i="118"/>
  <c r="C47" i="103"/>
  <c r="C254" i="103" s="1"/>
  <c r="O254" i="103" s="1"/>
  <c r="J86" i="121"/>
  <c r="J86" i="117"/>
  <c r="K48" i="118"/>
  <c r="C47" i="104"/>
  <c r="C254" i="104" s="1"/>
  <c r="K49" i="118"/>
  <c r="K49" i="117"/>
  <c r="L49" i="117"/>
  <c r="L49" i="118"/>
  <c r="M48" i="118"/>
  <c r="C47" i="106"/>
  <c r="M49" i="118"/>
  <c r="M49" i="117"/>
  <c r="N61" i="119"/>
  <c r="D53" i="107"/>
  <c r="O48" i="118"/>
  <c r="C47" i="108"/>
  <c r="C254" i="108" s="1"/>
  <c r="O254" i="118" s="1"/>
  <c r="O85" i="121"/>
  <c r="O85" i="117"/>
  <c r="P85" i="121"/>
  <c r="P85" i="117"/>
  <c r="P49" i="118"/>
  <c r="P49" i="117"/>
  <c r="Q49" i="118"/>
  <c r="Q49" i="117"/>
  <c r="Q48" i="118"/>
  <c r="C47" i="110"/>
  <c r="R48" i="118"/>
  <c r="C47" i="111"/>
  <c r="C254" i="111" s="1"/>
  <c r="C64" i="112"/>
  <c r="C256" i="112" s="1"/>
  <c r="S65" i="118"/>
  <c r="S61" i="119"/>
  <c r="S53" i="119" s="1"/>
  <c r="D53" i="112"/>
  <c r="Q55" i="117"/>
  <c r="E255" i="106"/>
  <c r="M255" i="120" s="1"/>
  <c r="L55" i="117"/>
  <c r="E255" i="101"/>
  <c r="F55" i="117"/>
  <c r="L83" i="121"/>
  <c r="L61" i="118"/>
  <c r="L61" i="117"/>
  <c r="C53" i="105"/>
  <c r="C255" i="105" s="1"/>
  <c r="E61" i="119"/>
  <c r="D53" i="98"/>
  <c r="F85" i="121"/>
  <c r="F85" i="117"/>
  <c r="E83" i="121"/>
  <c r="M83" i="121"/>
  <c r="I61" i="118"/>
  <c r="I61" i="117"/>
  <c r="C53" i="102"/>
  <c r="C255" i="102" s="1"/>
  <c r="I255" i="118" s="1"/>
  <c r="Q61" i="118"/>
  <c r="Q61" i="117"/>
  <c r="C53" i="110"/>
  <c r="C255" i="110" s="1"/>
  <c r="Q255" i="118" s="1"/>
  <c r="C83" i="121"/>
  <c r="X83" i="121" s="1"/>
  <c r="G83" i="121"/>
  <c r="K83" i="121"/>
  <c r="O83" i="121"/>
  <c r="S83" i="121"/>
  <c r="C61" i="118"/>
  <c r="X61" i="118" s="1"/>
  <c r="C61" i="117"/>
  <c r="X61" i="117" s="1"/>
  <c r="C53" i="96"/>
  <c r="C255" i="96" s="1"/>
  <c r="C255" i="118" s="1"/>
  <c r="X255" i="118" s="1"/>
  <c r="G61" i="118"/>
  <c r="G61" i="117"/>
  <c r="C53" i="100"/>
  <c r="C255" i="100" s="1"/>
  <c r="K61" i="118"/>
  <c r="K61" i="117"/>
  <c r="C53" i="104"/>
  <c r="C255" i="104" s="1"/>
  <c r="O61" i="118"/>
  <c r="O61" i="117"/>
  <c r="C53" i="108"/>
  <c r="C255" i="108" s="1"/>
  <c r="S61" i="118"/>
  <c r="S61" i="117"/>
  <c r="C53" i="112"/>
  <c r="C255" i="112" s="1"/>
  <c r="C48" i="118"/>
  <c r="X48" i="118" s="1"/>
  <c r="C47" i="96"/>
  <c r="C254" i="96" s="1"/>
  <c r="O254" i="96" s="1"/>
  <c r="C49" i="118"/>
  <c r="C49" i="117"/>
  <c r="X49" i="117" s="1"/>
  <c r="D50" i="117"/>
  <c r="D50" i="118"/>
  <c r="D61" i="119"/>
  <c r="D53" i="119" s="1"/>
  <c r="D53" i="97"/>
  <c r="E85" i="121"/>
  <c r="E85" i="117"/>
  <c r="E50" i="118"/>
  <c r="E50" i="117"/>
  <c r="F49" i="118"/>
  <c r="F49" i="117"/>
  <c r="F65" i="118"/>
  <c r="C64" i="99"/>
  <c r="C256" i="99" s="1"/>
  <c r="G61" i="119"/>
  <c r="G53" i="119" s="1"/>
  <c r="D53" i="100"/>
  <c r="G65" i="118"/>
  <c r="C64" i="100"/>
  <c r="C256" i="100" s="1"/>
  <c r="H50" i="117"/>
  <c r="H50" i="118"/>
  <c r="H85" i="121"/>
  <c r="H85" i="117"/>
  <c r="I65" i="118"/>
  <c r="C64" i="102"/>
  <c r="C256" i="102" s="1"/>
  <c r="I48" i="118"/>
  <c r="C47" i="102"/>
  <c r="J85" i="121"/>
  <c r="J85" i="117"/>
  <c r="K61" i="119"/>
  <c r="D53" i="104"/>
  <c r="D255" i="104" s="1"/>
  <c r="K65" i="118"/>
  <c r="C64" i="104"/>
  <c r="C256" i="104" s="1"/>
  <c r="L50" i="118"/>
  <c r="L50" i="117"/>
  <c r="L65" i="118"/>
  <c r="L65" i="117"/>
  <c r="C64" i="105"/>
  <c r="C256" i="105" s="1"/>
  <c r="M86" i="121"/>
  <c r="M86" i="117"/>
  <c r="M50" i="117"/>
  <c r="M50" i="118"/>
  <c r="N86" i="121"/>
  <c r="N86" i="117"/>
  <c r="N85" i="121"/>
  <c r="N85" i="117"/>
  <c r="O61" i="119"/>
  <c r="O53" i="119" s="1"/>
  <c r="D53" i="108"/>
  <c r="D255" i="108" s="1"/>
  <c r="O255" i="119" s="1"/>
  <c r="O65" i="118"/>
  <c r="C64" i="108"/>
  <c r="C256" i="108" s="1"/>
  <c r="P61" i="119"/>
  <c r="D53" i="109"/>
  <c r="D255" i="109" s="1"/>
  <c r="P255" i="119" s="1"/>
  <c r="P65" i="118"/>
  <c r="P65" i="117"/>
  <c r="C64" i="109"/>
  <c r="C256" i="109" s="1"/>
  <c r="Q61" i="119"/>
  <c r="D53" i="110"/>
  <c r="D255" i="110" s="1"/>
  <c r="Q65" i="118"/>
  <c r="C64" i="110"/>
  <c r="C256" i="110" s="1"/>
  <c r="R49" i="118"/>
  <c r="R50" i="118"/>
  <c r="R50" i="117"/>
  <c r="S85" i="121"/>
  <c r="S85" i="117"/>
  <c r="S48" i="118"/>
  <c r="C47" i="112"/>
  <c r="C254" i="112" s="1"/>
  <c r="O254" i="112" s="1"/>
  <c r="R55" i="117"/>
  <c r="E255" i="107"/>
  <c r="N255" i="120" s="1"/>
  <c r="M55" i="117"/>
  <c r="E255" i="102"/>
  <c r="H55" i="117"/>
  <c r="E255" i="97"/>
  <c r="O53" i="100"/>
  <c r="K55" i="117"/>
  <c r="G86" i="121"/>
  <c r="G86" i="117"/>
  <c r="G48" i="118"/>
  <c r="O47" i="100"/>
  <c r="C47" i="100"/>
  <c r="C254" i="100" s="1"/>
  <c r="H86" i="121"/>
  <c r="H86" i="117"/>
  <c r="H48" i="118"/>
  <c r="C47" i="101"/>
  <c r="I61" i="119"/>
  <c r="I53" i="119" s="1"/>
  <c r="D53" i="102"/>
  <c r="I86" i="121"/>
  <c r="I86" i="117"/>
  <c r="J50" i="117"/>
  <c r="J50" i="118"/>
  <c r="J61" i="119"/>
  <c r="J53" i="119" s="1"/>
  <c r="D53" i="103"/>
  <c r="K86" i="121"/>
  <c r="K86" i="117"/>
  <c r="L61" i="119"/>
  <c r="L53" i="119" s="1"/>
  <c r="D53" i="105"/>
  <c r="L48" i="118"/>
  <c r="C47" i="105"/>
  <c r="C254" i="105" s="1"/>
  <c r="O254" i="105" s="1"/>
  <c r="M61" i="119"/>
  <c r="M53" i="119" s="1"/>
  <c r="D53" i="106"/>
  <c r="M65" i="118"/>
  <c r="C64" i="106"/>
  <c r="C256" i="106" s="1"/>
  <c r="N65" i="118"/>
  <c r="N65" i="117"/>
  <c r="C64" i="107"/>
  <c r="C256" i="107" s="1"/>
  <c r="N49" i="118"/>
  <c r="N49" i="117"/>
  <c r="O49" i="118"/>
  <c r="O49" i="117"/>
  <c r="O86" i="121"/>
  <c r="O86" i="117"/>
  <c r="P50" i="117"/>
  <c r="P50" i="118"/>
  <c r="Q86" i="121"/>
  <c r="Q86" i="117"/>
  <c r="R61" i="119"/>
  <c r="D53" i="111"/>
  <c r="R65" i="118"/>
  <c r="R65" i="117"/>
  <c r="C64" i="111"/>
  <c r="C256" i="111" s="1"/>
  <c r="R256" i="118" s="1"/>
  <c r="S49" i="118"/>
  <c r="S86" i="121"/>
  <c r="S86" i="117"/>
  <c r="E255" i="109"/>
  <c r="P255" i="120" s="1"/>
  <c r="N55" i="117"/>
  <c r="E255" i="103"/>
  <c r="J255" i="120" s="1"/>
  <c r="I55" i="117"/>
  <c r="E255" i="98"/>
  <c r="E255" i="120" s="1"/>
  <c r="D55" i="117"/>
  <c r="T303" i="123"/>
  <c r="U303" i="123"/>
  <c r="U12" i="129" s="1"/>
  <c r="E255" i="108"/>
  <c r="O255" i="120" s="1"/>
  <c r="P83" i="121"/>
  <c r="D61" i="118"/>
  <c r="D61" i="117"/>
  <c r="C53" i="97"/>
  <c r="C255" i="97" s="1"/>
  <c r="C85" i="121"/>
  <c r="X85" i="121" s="1"/>
  <c r="C85" i="117"/>
  <c r="X85" i="117" s="1"/>
  <c r="I83" i="121"/>
  <c r="E61" i="118"/>
  <c r="E61" i="117"/>
  <c r="C53" i="98"/>
  <c r="C255" i="98" s="1"/>
  <c r="C61" i="119"/>
  <c r="D53" i="96"/>
  <c r="C65" i="118"/>
  <c r="C64" i="96"/>
  <c r="C256" i="96" s="1"/>
  <c r="C256" i="118" s="1"/>
  <c r="X256" i="118" s="1"/>
  <c r="D86" i="121"/>
  <c r="D86" i="117"/>
  <c r="D65" i="118"/>
  <c r="D65" i="117"/>
  <c r="C64" i="97"/>
  <c r="C256" i="97" s="1"/>
  <c r="E48" i="118"/>
  <c r="C47" i="98"/>
  <c r="C254" i="98" s="1"/>
  <c r="O254" i="98" s="1"/>
  <c r="E49" i="118"/>
  <c r="E49" i="117"/>
  <c r="F86" i="121"/>
  <c r="F86" i="117"/>
  <c r="F61" i="119"/>
  <c r="D53" i="99"/>
  <c r="G85" i="121"/>
  <c r="G85" i="117"/>
  <c r="H65" i="118"/>
  <c r="H65" i="117"/>
  <c r="C64" i="101"/>
  <c r="C256" i="101" s="1"/>
  <c r="O256" i="101" s="1"/>
  <c r="I85" i="121"/>
  <c r="I85" i="117"/>
  <c r="J49" i="118"/>
  <c r="J65" i="118"/>
  <c r="J65" i="117"/>
  <c r="C64" i="103"/>
  <c r="C256" i="103" s="1"/>
  <c r="K85" i="121"/>
  <c r="K85" i="117"/>
  <c r="K50" i="117"/>
  <c r="K50" i="118"/>
  <c r="L86" i="121"/>
  <c r="L86" i="117"/>
  <c r="L85" i="121"/>
  <c r="L85" i="117"/>
  <c r="M85" i="121"/>
  <c r="M85" i="117"/>
  <c r="N50" i="118"/>
  <c r="N50" i="117"/>
  <c r="N48" i="118"/>
  <c r="C47" i="107"/>
  <c r="O50" i="118"/>
  <c r="O50" i="117"/>
  <c r="P48" i="118"/>
  <c r="C47" i="109"/>
  <c r="C254" i="109" s="1"/>
  <c r="O254" i="109" s="1"/>
  <c r="P86" i="121"/>
  <c r="P86" i="117"/>
  <c r="Q85" i="121"/>
  <c r="Q85" i="117"/>
  <c r="Q50" i="118"/>
  <c r="Q50" i="117"/>
  <c r="R85" i="121"/>
  <c r="R85" i="117"/>
  <c r="R86" i="121"/>
  <c r="R86" i="117"/>
  <c r="S50" i="117"/>
  <c r="S50" i="118"/>
  <c r="E255" i="110"/>
  <c r="Q255" i="120" s="1"/>
  <c r="P55" i="117"/>
  <c r="E255" i="105"/>
  <c r="J55" i="117"/>
  <c r="E255" i="99"/>
  <c r="F255" i="120" s="1"/>
  <c r="E55" i="117"/>
  <c r="O53" i="98"/>
  <c r="E255" i="96"/>
  <c r="C255" i="120" s="1"/>
  <c r="X255" i="120" s="1"/>
  <c r="R83" i="117"/>
  <c r="Q83" i="117"/>
  <c r="L83" i="117"/>
  <c r="I83" i="117"/>
  <c r="F83" i="117"/>
  <c r="J83" i="122"/>
  <c r="J82" i="122" s="1"/>
  <c r="G82" i="103"/>
  <c r="T303" i="122"/>
  <c r="T11" i="129" s="1"/>
  <c r="D255" i="105"/>
  <c r="L255" i="119" s="1"/>
  <c r="C254" i="101"/>
  <c r="O254" i="101" s="1"/>
  <c r="I255" i="120"/>
  <c r="G82" i="96"/>
  <c r="C83" i="122"/>
  <c r="G83" i="122"/>
  <c r="G82" i="122" s="1"/>
  <c r="G82" i="100"/>
  <c r="G259" i="100" s="1"/>
  <c r="G259" i="122" s="1"/>
  <c r="G253" i="122" s="1"/>
  <c r="G241" i="122" s="1"/>
  <c r="G82" i="104"/>
  <c r="K83" i="122"/>
  <c r="K82" i="122" s="1"/>
  <c r="G82" i="108"/>
  <c r="G259" i="108" s="1"/>
  <c r="O259" i="122" s="1"/>
  <c r="O83" i="122"/>
  <c r="O82" i="122" s="1"/>
  <c r="S83" i="122"/>
  <c r="S82" i="122" s="1"/>
  <c r="G82" i="112"/>
  <c r="G259" i="112" s="1"/>
  <c r="L255" i="120"/>
  <c r="D255" i="99"/>
  <c r="O53" i="97"/>
  <c r="D255" i="111"/>
  <c r="D46" i="111"/>
  <c r="O65" i="117"/>
  <c r="O64" i="108"/>
  <c r="C254" i="102"/>
  <c r="I65" i="117"/>
  <c r="D255" i="97"/>
  <c r="K83" i="117"/>
  <c r="H255" i="120"/>
  <c r="J48" i="117"/>
  <c r="F48" i="117"/>
  <c r="N83" i="122"/>
  <c r="N82" i="122" s="1"/>
  <c r="G82" i="107"/>
  <c r="N48" i="117"/>
  <c r="O47" i="107"/>
  <c r="L83" i="122"/>
  <c r="G82" i="105"/>
  <c r="G259" i="105" s="1"/>
  <c r="L259" i="122" s="1"/>
  <c r="D255" i="96"/>
  <c r="C255" i="119" s="1"/>
  <c r="D46" i="96"/>
  <c r="O64" i="107"/>
  <c r="L48" i="117"/>
  <c r="O47" i="105"/>
  <c r="G48" i="117"/>
  <c r="S48" i="117"/>
  <c r="Q256" i="118"/>
  <c r="I48" i="117"/>
  <c r="O83" i="117"/>
  <c r="L255" i="118"/>
  <c r="O53" i="108"/>
  <c r="D255" i="112"/>
  <c r="S255" i="119" s="1"/>
  <c r="S65" i="117"/>
  <c r="Q48" i="117"/>
  <c r="O47" i="110"/>
  <c r="C254" i="97"/>
  <c r="D254" i="118" s="1"/>
  <c r="F83" i="122"/>
  <c r="F82" i="122" s="1"/>
  <c r="G82" i="99"/>
  <c r="R83" i="122"/>
  <c r="G82" i="111"/>
  <c r="U303" i="122"/>
  <c r="U11" i="129" s="1"/>
  <c r="T12" i="129"/>
  <c r="D83" i="122"/>
  <c r="G82" i="97"/>
  <c r="G46" i="97" s="1"/>
  <c r="G4" i="97" s="1"/>
  <c r="H83" i="122"/>
  <c r="H82" i="122" s="1"/>
  <c r="G82" i="101"/>
  <c r="P83" i="122"/>
  <c r="G82" i="109"/>
  <c r="G259" i="109" s="1"/>
  <c r="E83" i="122"/>
  <c r="G82" i="98"/>
  <c r="G46" i="98" s="1"/>
  <c r="G4" i="98" s="1"/>
  <c r="I83" i="122"/>
  <c r="I82" i="122" s="1"/>
  <c r="G82" i="102"/>
  <c r="G259" i="102" s="1"/>
  <c r="I259" i="122" s="1"/>
  <c r="M83" i="122"/>
  <c r="M82" i="122" s="1"/>
  <c r="G82" i="106"/>
  <c r="Q83" i="122"/>
  <c r="G82" i="110"/>
  <c r="C65" i="117"/>
  <c r="X65" i="117" s="1"/>
  <c r="O64" i="96"/>
  <c r="P83" i="117"/>
  <c r="O64" i="111"/>
  <c r="D255" i="106"/>
  <c r="M255" i="119" s="1"/>
  <c r="D46" i="106"/>
  <c r="D255" i="120"/>
  <c r="Q65" i="117"/>
  <c r="S83" i="117"/>
  <c r="C83" i="117"/>
  <c r="X83" i="117" s="1"/>
  <c r="E83" i="117"/>
  <c r="D255" i="98"/>
  <c r="C254" i="110"/>
  <c r="O254" i="110" s="1"/>
  <c r="Q254" i="117" s="1"/>
  <c r="E256" i="118"/>
  <c r="R255" i="118"/>
  <c r="D48" i="117"/>
  <c r="H83" i="117"/>
  <c r="D83" i="117"/>
  <c r="G65" i="117"/>
  <c r="O64" i="100"/>
  <c r="F65" i="117"/>
  <c r="C48" i="117"/>
  <c r="X48" i="117" s="1"/>
  <c r="O47" i="96"/>
  <c r="G83" i="117"/>
  <c r="M83" i="117"/>
  <c r="R48" i="117"/>
  <c r="D255" i="107"/>
  <c r="N255" i="119" s="1"/>
  <c r="C254" i="106"/>
  <c r="O254" i="106" s="1"/>
  <c r="M254" i="117" s="1"/>
  <c r="N83" i="117"/>
  <c r="J83" i="117"/>
  <c r="G46" i="109"/>
  <c r="G4" i="109" s="1"/>
  <c r="G259" i="111"/>
  <c r="G259" i="107"/>
  <c r="G259" i="104"/>
  <c r="G259" i="103"/>
  <c r="G46" i="103"/>
  <c r="G4" i="103" s="1"/>
  <c r="S90" i="123"/>
  <c r="S89" i="123" s="1"/>
  <c r="H89" i="112"/>
  <c r="H260" i="112" s="1"/>
  <c r="S260" i="123" s="1"/>
  <c r="Q255" i="119"/>
  <c r="R255" i="119"/>
  <c r="R253" i="119" s="1"/>
  <c r="G259" i="101"/>
  <c r="G46" i="101"/>
  <c r="G4" i="101" s="1"/>
  <c r="F255" i="119"/>
  <c r="D255" i="119"/>
  <c r="K255" i="119"/>
  <c r="Q90" i="123"/>
  <c r="Q89" i="123" s="1"/>
  <c r="H89" i="110"/>
  <c r="H260" i="110" s="1"/>
  <c r="Q260" i="123" s="1"/>
  <c r="H259" i="122"/>
  <c r="R90" i="123"/>
  <c r="R89" i="123" s="1"/>
  <c r="H89" i="111"/>
  <c r="H260" i="111" s="1"/>
  <c r="R260" i="123" s="1"/>
  <c r="S92" i="120"/>
  <c r="S89" i="120" s="1"/>
  <c r="S92" i="117"/>
  <c r="E89" i="112"/>
  <c r="E260" i="112" s="1"/>
  <c r="N259" i="122"/>
  <c r="Q92" i="120"/>
  <c r="Q89" i="120" s="1"/>
  <c r="Q92" i="117"/>
  <c r="E89" i="110"/>
  <c r="R84" i="121"/>
  <c r="R84" i="117"/>
  <c r="Q90" i="117"/>
  <c r="R92" i="120"/>
  <c r="R89" i="120" s="1"/>
  <c r="E89" i="111"/>
  <c r="E260" i="111" s="1"/>
  <c r="R92" i="117"/>
  <c r="R90" i="117"/>
  <c r="Q84" i="121"/>
  <c r="Q84" i="117"/>
  <c r="O89" i="111"/>
  <c r="I303" i="122"/>
  <c r="I11" i="129" s="1"/>
  <c r="O303" i="122"/>
  <c r="H303" i="122"/>
  <c r="H11" i="129" s="1"/>
  <c r="C303" i="122"/>
  <c r="N303" i="122"/>
  <c r="N11" i="129" s="1"/>
  <c r="F92" i="120"/>
  <c r="F92" i="117"/>
  <c r="E89" i="99"/>
  <c r="E260" i="99" s="1"/>
  <c r="J92" i="120"/>
  <c r="J89" i="120" s="1"/>
  <c r="E89" i="103"/>
  <c r="J92" i="117"/>
  <c r="N92" i="120"/>
  <c r="E89" i="107"/>
  <c r="N92" i="117"/>
  <c r="C92" i="120"/>
  <c r="C92" i="117"/>
  <c r="X92" i="117" s="1"/>
  <c r="E89" i="96"/>
  <c r="E260" i="96" s="1"/>
  <c r="G92" i="120"/>
  <c r="G89" i="120" s="1"/>
  <c r="G92" i="117"/>
  <c r="E89" i="100"/>
  <c r="E260" i="100" s="1"/>
  <c r="G260" i="120" s="1"/>
  <c r="K92" i="120"/>
  <c r="K89" i="120" s="1"/>
  <c r="E89" i="104"/>
  <c r="E260" i="104" s="1"/>
  <c r="O92" i="120"/>
  <c r="O89" i="120" s="1"/>
  <c r="O92" i="117"/>
  <c r="E89" i="108"/>
  <c r="E46" i="108" s="1"/>
  <c r="D92" i="120"/>
  <c r="D89" i="120" s="1"/>
  <c r="E89" i="97"/>
  <c r="D92" i="117"/>
  <c r="H92" i="120"/>
  <c r="H89" i="120" s="1"/>
  <c r="E89" i="101"/>
  <c r="E260" i="101" s="1"/>
  <c r="H260" i="120" s="1"/>
  <c r="H92" i="117"/>
  <c r="L92" i="120"/>
  <c r="L89" i="120" s="1"/>
  <c r="L92" i="117"/>
  <c r="E89" i="105"/>
  <c r="P84" i="121"/>
  <c r="P84" i="117"/>
  <c r="E92" i="120"/>
  <c r="E89" i="120" s="1"/>
  <c r="E92" i="117"/>
  <c r="E89" i="98"/>
  <c r="E46" i="98" s="1"/>
  <c r="I92" i="120"/>
  <c r="I89" i="120" s="1"/>
  <c r="E89" i="102"/>
  <c r="E260" i="102" s="1"/>
  <c r="I260" i="120" s="1"/>
  <c r="I92" i="117"/>
  <c r="M92" i="120"/>
  <c r="M89" i="120" s="1"/>
  <c r="M92" i="117"/>
  <c r="E89" i="106"/>
  <c r="E46" i="106" s="1"/>
  <c r="P92" i="120"/>
  <c r="P89" i="120" s="1"/>
  <c r="E89" i="109"/>
  <c r="P92" i="117"/>
  <c r="O11" i="129"/>
  <c r="E260" i="103"/>
  <c r="J260" i="120" s="1"/>
  <c r="E46" i="103"/>
  <c r="E260" i="107"/>
  <c r="N260" i="120" s="1"/>
  <c r="O84" i="121"/>
  <c r="O84" i="117"/>
  <c r="E260" i="97"/>
  <c r="N84" i="121"/>
  <c r="N84" i="117"/>
  <c r="K260" i="120"/>
  <c r="M84" i="121"/>
  <c r="M84" i="117"/>
  <c r="L84" i="121"/>
  <c r="L84" i="117"/>
  <c r="J84" i="121"/>
  <c r="J84" i="117"/>
  <c r="K84" i="121"/>
  <c r="K84" i="117"/>
  <c r="I84" i="121"/>
  <c r="I84" i="117"/>
  <c r="H84" i="121"/>
  <c r="H84" i="117"/>
  <c r="G84" i="121"/>
  <c r="G84" i="117"/>
  <c r="F84" i="121"/>
  <c r="F84" i="117"/>
  <c r="E84" i="121"/>
  <c r="E84" i="117"/>
  <c r="D84" i="121"/>
  <c r="D84" i="117"/>
  <c r="H90" i="123"/>
  <c r="H89" i="123" s="1"/>
  <c r="H89" i="101"/>
  <c r="H260" i="101" s="1"/>
  <c r="H260" i="123" s="1"/>
  <c r="H253" i="123" s="1"/>
  <c r="H241" i="123" s="1"/>
  <c r="H90" i="117"/>
  <c r="E90" i="123"/>
  <c r="E89" i="123" s="1"/>
  <c r="H89" i="98"/>
  <c r="H46" i="98" s="1"/>
  <c r="H4" i="98" s="1"/>
  <c r="I90" i="123"/>
  <c r="H89" i="102"/>
  <c r="H260" i="102" s="1"/>
  <c r="I260" i="123" s="1"/>
  <c r="I253" i="123" s="1"/>
  <c r="I241" i="123" s="1"/>
  <c r="I90" i="117"/>
  <c r="M90" i="123"/>
  <c r="M89" i="123" s="1"/>
  <c r="H89" i="106"/>
  <c r="H260" i="106" s="1"/>
  <c r="M260" i="123" s="1"/>
  <c r="L90" i="123"/>
  <c r="L89" i="123" s="1"/>
  <c r="H89" i="105"/>
  <c r="H260" i="105" s="1"/>
  <c r="L90" i="117"/>
  <c r="C90" i="123"/>
  <c r="X90" i="123" s="1"/>
  <c r="H89" i="96"/>
  <c r="H260" i="96" s="1"/>
  <c r="C260" i="123" s="1"/>
  <c r="C90" i="117"/>
  <c r="X90" i="117" s="1"/>
  <c r="F90" i="123"/>
  <c r="F89" i="123" s="1"/>
  <c r="H89" i="99"/>
  <c r="H260" i="99" s="1"/>
  <c r="F260" i="123" s="1"/>
  <c r="F90" i="117"/>
  <c r="J90" i="123"/>
  <c r="J89" i="123" s="1"/>
  <c r="H89" i="103"/>
  <c r="H260" i="103" s="1"/>
  <c r="J260" i="123" s="1"/>
  <c r="N90" i="123"/>
  <c r="N89" i="123" s="1"/>
  <c r="H89" i="107"/>
  <c r="H46" i="107" s="1"/>
  <c r="H4" i="107" s="1"/>
  <c r="H89" i="97"/>
  <c r="H46" i="97" s="1"/>
  <c r="H4" i="97" s="1"/>
  <c r="D90" i="123"/>
  <c r="D89" i="123" s="1"/>
  <c r="D90" i="117"/>
  <c r="H89" i="109"/>
  <c r="H260" i="109" s="1"/>
  <c r="H253" i="109" s="1"/>
  <c r="H305" i="109" s="1"/>
  <c r="H303" i="109" s="1"/>
  <c r="P90" i="123"/>
  <c r="P89" i="123" s="1"/>
  <c r="P90" i="117"/>
  <c r="C84" i="121"/>
  <c r="X84" i="121" s="1"/>
  <c r="C84" i="117"/>
  <c r="X84" i="117" s="1"/>
  <c r="G90" i="123"/>
  <c r="H89" i="100"/>
  <c r="H260" i="100" s="1"/>
  <c r="G260" i="123" s="1"/>
  <c r="K90" i="123"/>
  <c r="K89" i="123" s="1"/>
  <c r="H89" i="104"/>
  <c r="H260" i="104" s="1"/>
  <c r="K90" i="117"/>
  <c r="O90" i="123"/>
  <c r="O89" i="123" s="1"/>
  <c r="H89" i="108"/>
  <c r="H260" i="108" s="1"/>
  <c r="O260" i="123" s="1"/>
  <c r="O253" i="123" s="1"/>
  <c r="O241" i="123" s="1"/>
  <c r="O90" i="117"/>
  <c r="H46" i="104"/>
  <c r="H4" i="104" s="1"/>
  <c r="H46" i="109"/>
  <c r="H4" i="109" s="1"/>
  <c r="O89" i="97"/>
  <c r="H260" i="107"/>
  <c r="N260" i="123" s="1"/>
  <c r="O89" i="106"/>
  <c r="M90" i="117"/>
  <c r="H46" i="102"/>
  <c r="H4" i="102" s="1"/>
  <c r="H260" i="98"/>
  <c r="E260" i="123" s="1"/>
  <c r="I303" i="123"/>
  <c r="N303" i="123"/>
  <c r="N12" i="129" s="1"/>
  <c r="H241" i="109"/>
  <c r="H301" i="109" s="1"/>
  <c r="U74" i="118"/>
  <c r="U74" i="117"/>
  <c r="O73" i="118"/>
  <c r="O73" i="117"/>
  <c r="M73" i="118"/>
  <c r="M73" i="117"/>
  <c r="D303" i="123"/>
  <c r="D12" i="129" s="1"/>
  <c r="F303" i="123"/>
  <c r="F12" i="129" s="1"/>
  <c r="E73" i="118"/>
  <c r="O72" i="98"/>
  <c r="Q73" i="118"/>
  <c r="C73" i="118"/>
  <c r="X73" i="118" s="1"/>
  <c r="I73" i="118"/>
  <c r="R73" i="118"/>
  <c r="R73" i="117"/>
  <c r="E73" i="117"/>
  <c r="T74" i="118"/>
  <c r="U73" i="118"/>
  <c r="C72" i="114"/>
  <c r="C257" i="114" s="1"/>
  <c r="U73" i="117"/>
  <c r="I73" i="117"/>
  <c r="T73" i="117"/>
  <c r="C72" i="113"/>
  <c r="C46" i="113" s="1"/>
  <c r="T73" i="118"/>
  <c r="F73" i="118"/>
  <c r="F73" i="117"/>
  <c r="P73" i="118"/>
  <c r="P73" i="117"/>
  <c r="G73" i="118"/>
  <c r="O72" i="100"/>
  <c r="H73" i="117"/>
  <c r="H73" i="118"/>
  <c r="J73" i="118"/>
  <c r="J73" i="117"/>
  <c r="N73" i="118"/>
  <c r="L73" i="118"/>
  <c r="L73" i="117"/>
  <c r="S73" i="118"/>
  <c r="D73" i="118"/>
  <c r="D73" i="117"/>
  <c r="K73" i="118"/>
  <c r="K73" i="117"/>
  <c r="Q74" i="118"/>
  <c r="Q74" i="117"/>
  <c r="C72" i="110"/>
  <c r="C257" i="110" s="1"/>
  <c r="O257" i="110" s="1"/>
  <c r="N73" i="117"/>
  <c r="S74" i="118"/>
  <c r="S74" i="117"/>
  <c r="R74" i="118"/>
  <c r="C72" i="111"/>
  <c r="C257" i="111" s="1"/>
  <c r="C72" i="112"/>
  <c r="C257" i="112" s="1"/>
  <c r="O257" i="112" s="1"/>
  <c r="P74" i="118"/>
  <c r="C72" i="109"/>
  <c r="R74" i="117"/>
  <c r="E74" i="118"/>
  <c r="E74" i="117"/>
  <c r="C72" i="98"/>
  <c r="C257" i="98" s="1"/>
  <c r="P74" i="117"/>
  <c r="M74" i="118"/>
  <c r="C72" i="106"/>
  <c r="C257" i="106" s="1"/>
  <c r="G74" i="118"/>
  <c r="G74" i="117"/>
  <c r="C72" i="100"/>
  <c r="F74" i="118"/>
  <c r="C72" i="99"/>
  <c r="C257" i="99" s="1"/>
  <c r="O74" i="118"/>
  <c r="C72" i="108"/>
  <c r="C257" i="108" s="1"/>
  <c r="D74" i="118"/>
  <c r="C72" i="97"/>
  <c r="C257" i="97" s="1"/>
  <c r="K74" i="118"/>
  <c r="K74" i="117"/>
  <c r="C72" i="104"/>
  <c r="C257" i="104" s="1"/>
  <c r="I74" i="118"/>
  <c r="O72" i="102"/>
  <c r="C72" i="102"/>
  <c r="C257" i="102" s="1"/>
  <c r="O257" i="102" s="1"/>
  <c r="J74" i="118"/>
  <c r="C72" i="103"/>
  <c r="C257" i="103" s="1"/>
  <c r="N74" i="118"/>
  <c r="N74" i="117"/>
  <c r="C72" i="107"/>
  <c r="C257" i="107" s="1"/>
  <c r="O257" i="107" s="1"/>
  <c r="L74" i="118"/>
  <c r="L74" i="117"/>
  <c r="C72" i="105"/>
  <c r="C257" i="105" s="1"/>
  <c r="H74" i="118"/>
  <c r="C72" i="101"/>
  <c r="C74" i="118"/>
  <c r="X74" i="118" s="1"/>
  <c r="C74" i="117"/>
  <c r="X74" i="117" s="1"/>
  <c r="C72" i="96"/>
  <c r="C257" i="96" s="1"/>
  <c r="J74" i="117"/>
  <c r="I74" i="117"/>
  <c r="U84" i="121"/>
  <c r="U84" i="117"/>
  <c r="F74" i="117"/>
  <c r="O72" i="99"/>
  <c r="O72" i="107"/>
  <c r="O72" i="105"/>
  <c r="O74" i="117"/>
  <c r="S84" i="121"/>
  <c r="S84" i="117"/>
  <c r="T84" i="121"/>
  <c r="T84" i="117"/>
  <c r="P87" i="121"/>
  <c r="P87" i="117"/>
  <c r="F82" i="109"/>
  <c r="O82" i="109" s="1"/>
  <c r="I87" i="121"/>
  <c r="I87" i="117"/>
  <c r="F82" i="102"/>
  <c r="O82" i="102" s="1"/>
  <c r="I82" i="117" s="1"/>
  <c r="L87" i="121"/>
  <c r="L87" i="117"/>
  <c r="F82" i="105"/>
  <c r="M87" i="121"/>
  <c r="M87" i="117"/>
  <c r="F82" i="106"/>
  <c r="F259" i="106" s="1"/>
  <c r="E87" i="121"/>
  <c r="E87" i="117"/>
  <c r="F82" i="98"/>
  <c r="F46" i="98" s="1"/>
  <c r="F4" i="98" s="1"/>
  <c r="C87" i="121"/>
  <c r="X87" i="121" s="1"/>
  <c r="C87" i="117"/>
  <c r="X87" i="117" s="1"/>
  <c r="F82" i="96"/>
  <c r="O82" i="96" s="1"/>
  <c r="C82" i="117" s="1"/>
  <c r="X82" i="117" s="1"/>
  <c r="O87" i="121"/>
  <c r="O87" i="117"/>
  <c r="F82" i="108"/>
  <c r="H87" i="121"/>
  <c r="H87" i="117"/>
  <c r="F82" i="101"/>
  <c r="O82" i="101" s="1"/>
  <c r="N87" i="121"/>
  <c r="N87" i="117"/>
  <c r="F82" i="107"/>
  <c r="O82" i="107" s="1"/>
  <c r="N82" i="117" s="1"/>
  <c r="F87" i="121"/>
  <c r="F87" i="117"/>
  <c r="F82" i="99"/>
  <c r="O82" i="99" s="1"/>
  <c r="F82" i="117" s="1"/>
  <c r="D87" i="121"/>
  <c r="D82" i="121" s="1"/>
  <c r="D87" i="117"/>
  <c r="F82" i="97"/>
  <c r="O82" i="97" s="1"/>
  <c r="D82" i="117" s="1"/>
  <c r="F46" i="102"/>
  <c r="F4" i="102" s="1"/>
  <c r="H82" i="117"/>
  <c r="K87" i="121"/>
  <c r="K87" i="117"/>
  <c r="F82" i="104"/>
  <c r="F259" i="104" s="1"/>
  <c r="G87" i="121"/>
  <c r="G87" i="117"/>
  <c r="F82" i="100"/>
  <c r="F259" i="100" s="1"/>
  <c r="J87" i="121"/>
  <c r="J87" i="117"/>
  <c r="F82" i="103"/>
  <c r="O82" i="103" s="1"/>
  <c r="T87" i="121"/>
  <c r="T87" i="117"/>
  <c r="F82" i="113"/>
  <c r="F259" i="113" s="1"/>
  <c r="R87" i="121"/>
  <c r="R87" i="117"/>
  <c r="F82" i="111"/>
  <c r="U87" i="121"/>
  <c r="U87" i="117"/>
  <c r="F82" i="114"/>
  <c r="L303" i="121"/>
  <c r="L10" i="129" s="1"/>
  <c r="Q87" i="121"/>
  <c r="Q87" i="117"/>
  <c r="F82" i="110"/>
  <c r="C303" i="121"/>
  <c r="X303" i="121" s="1"/>
  <c r="E303" i="121"/>
  <c r="S87" i="121"/>
  <c r="S87" i="117"/>
  <c r="F82" i="112"/>
  <c r="J303" i="121"/>
  <c r="J10" i="129" s="1"/>
  <c r="K303" i="121"/>
  <c r="K10" i="129" s="1"/>
  <c r="U41" i="127"/>
  <c r="U41" i="126"/>
  <c r="U41" i="119"/>
  <c r="U40" i="127"/>
  <c r="U40" i="126"/>
  <c r="U39" i="127"/>
  <c r="U39" i="119"/>
  <c r="U36" i="128"/>
  <c r="U36" i="125"/>
  <c r="U36" i="120"/>
  <c r="U35" i="125"/>
  <c r="U35" i="120"/>
  <c r="U35" i="119"/>
  <c r="U31" i="128"/>
  <c r="U31" i="127"/>
  <c r="U31" i="119"/>
  <c r="U28" i="128"/>
  <c r="U28" i="127"/>
  <c r="U28" i="120"/>
  <c r="U27" i="128"/>
  <c r="U27" i="127"/>
  <c r="U27" i="126"/>
  <c r="U27" i="120"/>
  <c r="U27" i="119"/>
  <c r="U24" i="128"/>
  <c r="U24" i="127"/>
  <c r="U23" i="128"/>
  <c r="U23" i="127"/>
  <c r="U23" i="120"/>
  <c r="U22" i="128"/>
  <c r="U22" i="127"/>
  <c r="U22" i="120"/>
  <c r="U22" i="119"/>
  <c r="U21" i="128"/>
  <c r="U21" i="127"/>
  <c r="U21" i="119"/>
  <c r="U18" i="128"/>
  <c r="U18" i="127"/>
  <c r="U18" i="120"/>
  <c r="U17" i="128"/>
  <c r="U17" i="127"/>
  <c r="U17" i="126"/>
  <c r="U17" i="120"/>
  <c r="U17" i="119"/>
  <c r="U16" i="128"/>
  <c r="U16" i="127"/>
  <c r="U16" i="119"/>
  <c r="U15" i="128"/>
  <c r="U15" i="127"/>
  <c r="U14" i="128"/>
  <c r="U14" i="127"/>
  <c r="U14" i="120"/>
  <c r="U13" i="128"/>
  <c r="U13" i="127"/>
  <c r="U13" i="120"/>
  <c r="U13" i="119"/>
  <c r="U10" i="128"/>
  <c r="U10" i="127"/>
  <c r="U10" i="120"/>
  <c r="U9" i="128"/>
  <c r="U9" i="127"/>
  <c r="U9" i="120"/>
  <c r="T41" i="126"/>
  <c r="T41" i="125"/>
  <c r="T39" i="128"/>
  <c r="T39" i="119"/>
  <c r="T36" i="128"/>
  <c r="T36" i="127"/>
  <c r="T36" i="126"/>
  <c r="T36" i="120"/>
  <c r="T35" i="127"/>
  <c r="T35" i="126"/>
  <c r="T35" i="120"/>
  <c r="T35" i="119"/>
  <c r="T31" i="127"/>
  <c r="T31" i="126"/>
  <c r="T28" i="127"/>
  <c r="T28" i="126"/>
  <c r="T28" i="120"/>
  <c r="T28" i="119"/>
  <c r="T27" i="127"/>
  <c r="T27" i="126"/>
  <c r="T27" i="119"/>
  <c r="T24" i="127"/>
  <c r="T24" i="126"/>
  <c r="T24" i="120"/>
  <c r="T24" i="119"/>
  <c r="T23" i="127"/>
  <c r="T23" i="126"/>
  <c r="T23" i="120"/>
  <c r="T23" i="119"/>
  <c r="T22" i="127"/>
  <c r="T22" i="126"/>
  <c r="T22" i="125"/>
  <c r="T22" i="119"/>
  <c r="T21" i="127"/>
  <c r="T21" i="126"/>
  <c r="T21" i="125"/>
  <c r="T18" i="127"/>
  <c r="T18" i="126"/>
  <c r="T18" i="125"/>
  <c r="T18" i="120"/>
  <c r="T18" i="119"/>
  <c r="T17" i="127"/>
  <c r="T17" i="126"/>
  <c r="T17" i="119"/>
  <c r="T16" i="127"/>
  <c r="T16" i="126"/>
  <c r="T15" i="127"/>
  <c r="T15" i="126"/>
  <c r="T15" i="120"/>
  <c r="T14" i="127"/>
  <c r="T14" i="126"/>
  <c r="T14" i="120"/>
  <c r="T14" i="119"/>
  <c r="T13" i="127"/>
  <c r="T13" i="126"/>
  <c r="T13" i="119"/>
  <c r="T10" i="127"/>
  <c r="T10" i="126"/>
  <c r="T10" i="120"/>
  <c r="T9" i="127"/>
  <c r="T9" i="126"/>
  <c r="T9" i="125"/>
  <c r="T9" i="120"/>
  <c r="T9" i="119"/>
  <c r="S41" i="128"/>
  <c r="S41" i="127"/>
  <c r="S41" i="125"/>
  <c r="S41" i="120"/>
  <c r="S40" i="128"/>
  <c r="S40" i="119"/>
  <c r="S39" i="128"/>
  <c r="S39" i="127"/>
  <c r="S36" i="127"/>
  <c r="S36" i="126"/>
  <c r="S36" i="120"/>
  <c r="S36" i="119"/>
  <c r="S35" i="127"/>
  <c r="S35" i="126"/>
  <c r="S35" i="125"/>
  <c r="S35" i="119"/>
  <c r="S31" i="126"/>
  <c r="S31" i="125"/>
  <c r="S31" i="120"/>
  <c r="S28" i="126"/>
  <c r="S28" i="125"/>
  <c r="S28" i="119"/>
  <c r="S27" i="126"/>
  <c r="S27" i="125"/>
  <c r="S24" i="126"/>
  <c r="S24" i="125"/>
  <c r="S24" i="120"/>
  <c r="S24" i="119"/>
  <c r="S23" i="128"/>
  <c r="S23" i="126"/>
  <c r="S23" i="125"/>
  <c r="S23" i="119"/>
  <c r="S22" i="128"/>
  <c r="S22" i="126"/>
  <c r="S22" i="125"/>
  <c r="S21" i="128"/>
  <c r="S21" i="126"/>
  <c r="S21" i="125"/>
  <c r="S21" i="120"/>
  <c r="S21" i="119"/>
  <c r="S18" i="126"/>
  <c r="S18" i="125"/>
  <c r="S18" i="119"/>
  <c r="S17" i="126"/>
  <c r="S17" i="125"/>
  <c r="S17" i="120"/>
  <c r="S16" i="126"/>
  <c r="S16" i="125"/>
  <c r="S16" i="120"/>
  <c r="S15" i="126"/>
  <c r="S15" i="125"/>
  <c r="S15" i="120"/>
  <c r="S15" i="119"/>
  <c r="S14" i="126"/>
  <c r="S14" i="125"/>
  <c r="S14" i="119"/>
  <c r="S13" i="126"/>
  <c r="S13" i="125"/>
  <c r="S10" i="126"/>
  <c r="S10" i="125"/>
  <c r="S10" i="120"/>
  <c r="S10" i="119"/>
  <c r="S9" i="128"/>
  <c r="S9" i="126"/>
  <c r="S9" i="125"/>
  <c r="S9" i="119"/>
  <c r="R41" i="127"/>
  <c r="R41" i="119"/>
  <c r="R40" i="128"/>
  <c r="R40" i="127"/>
  <c r="R39" i="128"/>
  <c r="R39" i="127"/>
  <c r="R39" i="119"/>
  <c r="R36" i="126"/>
  <c r="R36" i="119"/>
  <c r="R35" i="126"/>
  <c r="R35" i="125"/>
  <c r="R31" i="128"/>
  <c r="R31" i="120"/>
  <c r="R31" i="119"/>
  <c r="R28" i="128"/>
  <c r="R28" i="125"/>
  <c r="R28" i="120"/>
  <c r="R27" i="128"/>
  <c r="R27" i="125"/>
  <c r="R27" i="120"/>
  <c r="R24" i="128"/>
  <c r="R24" i="125"/>
  <c r="R24" i="119"/>
  <c r="R23" i="128"/>
  <c r="R23" i="125"/>
  <c r="R22" i="128"/>
  <c r="R22" i="125"/>
  <c r="R22" i="120"/>
  <c r="R21" i="128"/>
  <c r="R21" i="127"/>
  <c r="R21" i="125"/>
  <c r="R21" i="120"/>
  <c r="R21" i="119"/>
  <c r="R18" i="128"/>
  <c r="R18" i="125"/>
  <c r="R17" i="128"/>
  <c r="R17" i="125"/>
  <c r="R17" i="120"/>
  <c r="R17" i="119"/>
  <c r="R16" i="128"/>
  <c r="R16" i="125"/>
  <c r="R16" i="120"/>
  <c r="R16" i="119"/>
  <c r="R15" i="125"/>
  <c r="R15" i="119"/>
  <c r="R14" i="128"/>
  <c r="R14" i="125"/>
  <c r="R13" i="128"/>
  <c r="R13" i="125"/>
  <c r="R13" i="120"/>
  <c r="R13" i="119"/>
  <c r="R10" i="125"/>
  <c r="R10" i="119"/>
  <c r="R9" i="128"/>
  <c r="R9" i="125"/>
  <c r="Q41" i="127"/>
  <c r="Q41" i="126"/>
  <c r="Q41" i="119"/>
  <c r="Q40" i="127"/>
  <c r="Q40" i="126"/>
  <c r="Q39" i="127"/>
  <c r="Q39" i="119"/>
  <c r="Q36" i="128"/>
  <c r="Q36" i="125"/>
  <c r="Q35" i="125"/>
  <c r="Q35" i="120"/>
  <c r="Q31" i="128"/>
  <c r="Q31" i="127"/>
  <c r="Q28" i="128"/>
  <c r="Q28" i="127"/>
  <c r="Q28" i="126"/>
  <c r="Q28" i="120"/>
  <c r="Q27" i="127"/>
  <c r="Q27" i="126"/>
  <c r="Q27" i="119"/>
  <c r="Q24" i="128"/>
  <c r="Q24" i="127"/>
  <c r="Q24" i="126"/>
  <c r="Q23" i="128"/>
  <c r="Q23" i="127"/>
  <c r="Q23" i="126"/>
  <c r="Q23" i="120"/>
  <c r="Q22" i="127"/>
  <c r="Q22" i="126"/>
  <c r="Q22" i="119"/>
  <c r="Q21" i="128"/>
  <c r="Q21" i="127"/>
  <c r="Q21" i="126"/>
  <c r="Q18" i="128"/>
  <c r="Q18" i="127"/>
  <c r="Q18" i="120"/>
  <c r="Q17" i="128"/>
  <c r="Q17" i="127"/>
  <c r="Q17" i="126"/>
  <c r="Q17" i="120"/>
  <c r="Q17" i="119"/>
  <c r="Q16" i="128"/>
  <c r="Q16" i="127"/>
  <c r="Q16" i="119"/>
  <c r="Q15" i="128"/>
  <c r="Q15" i="127"/>
  <c r="Q14" i="128"/>
  <c r="Q14" i="127"/>
  <c r="Q14" i="126"/>
  <c r="Q14" i="120"/>
  <c r="Q13" i="128"/>
  <c r="Q13" i="127"/>
  <c r="Q13" i="119"/>
  <c r="Q10" i="128"/>
  <c r="Q10" i="127"/>
  <c r="Q9" i="128"/>
  <c r="Q9" i="127"/>
  <c r="Q9" i="126"/>
  <c r="Q9" i="120"/>
  <c r="P41" i="126"/>
  <c r="P41" i="125"/>
  <c r="P39" i="119"/>
  <c r="P36" i="128"/>
  <c r="P36" i="127"/>
  <c r="P36" i="120"/>
  <c r="P35" i="127"/>
  <c r="P35" i="119"/>
  <c r="P31" i="127"/>
  <c r="P31" i="126"/>
  <c r="P28" i="127"/>
  <c r="P28" i="126"/>
  <c r="P28" i="120"/>
  <c r="P27" i="127"/>
  <c r="P27" i="119"/>
  <c r="P24" i="127"/>
  <c r="P24" i="126"/>
  <c r="P24" i="120"/>
  <c r="P23" i="126"/>
  <c r="P23" i="120"/>
  <c r="P23" i="119"/>
  <c r="P22" i="127"/>
  <c r="P22" i="119"/>
  <c r="P21" i="127"/>
  <c r="P21" i="126"/>
  <c r="P18" i="127"/>
  <c r="P18" i="126"/>
  <c r="P18" i="125"/>
  <c r="P18" i="120"/>
  <c r="P17" i="127"/>
  <c r="P17" i="126"/>
  <c r="P17" i="125"/>
  <c r="P17" i="119"/>
  <c r="P16" i="127"/>
  <c r="P16" i="126"/>
  <c r="P16" i="125"/>
  <c r="P15" i="127"/>
  <c r="P15" i="126"/>
  <c r="P15" i="125"/>
  <c r="P14" i="127"/>
  <c r="P14" i="126"/>
  <c r="P14" i="125"/>
  <c r="P14" i="120"/>
  <c r="P13" i="127"/>
  <c r="P13" i="126"/>
  <c r="P13" i="125"/>
  <c r="P13" i="119"/>
  <c r="P10" i="127"/>
  <c r="P10" i="126"/>
  <c r="P10" i="125"/>
  <c r="P10" i="120"/>
  <c r="P9" i="127"/>
  <c r="P9" i="126"/>
  <c r="P9" i="120"/>
  <c r="P9" i="119"/>
  <c r="O41" i="128"/>
  <c r="O41" i="127"/>
  <c r="O41" i="125"/>
  <c r="O41" i="120"/>
  <c r="O41" i="119"/>
  <c r="O40" i="128"/>
  <c r="O40" i="127"/>
  <c r="O40" i="125"/>
  <c r="O40" i="119"/>
  <c r="O39" i="128"/>
  <c r="O39" i="127"/>
  <c r="O36" i="126"/>
  <c r="O36" i="125"/>
  <c r="O36" i="120"/>
  <c r="O36" i="119"/>
  <c r="O35" i="127"/>
  <c r="O35" i="125"/>
  <c r="O35" i="119"/>
  <c r="O31" i="128"/>
  <c r="O31" i="126"/>
  <c r="O31" i="125"/>
  <c r="O31" i="120"/>
  <c r="O28" i="128"/>
  <c r="O28" i="126"/>
  <c r="O28" i="125"/>
  <c r="O28" i="119"/>
  <c r="O27" i="126"/>
  <c r="O27" i="125"/>
  <c r="O27" i="120"/>
  <c r="O24" i="128"/>
  <c r="O24" i="126"/>
  <c r="O24" i="125"/>
  <c r="O24" i="120"/>
  <c r="O24" i="119"/>
  <c r="O23" i="128"/>
  <c r="O23" i="126"/>
  <c r="O23" i="119"/>
  <c r="O22" i="126"/>
  <c r="O22" i="125"/>
  <c r="O21" i="128"/>
  <c r="O21" i="126"/>
  <c r="O21" i="125"/>
  <c r="O21" i="120"/>
  <c r="O21" i="119"/>
  <c r="O18" i="128"/>
  <c r="O18" i="126"/>
  <c r="O18" i="125"/>
  <c r="O18" i="119"/>
  <c r="O17" i="128"/>
  <c r="O17" i="126"/>
  <c r="O17" i="125"/>
  <c r="O16" i="128"/>
  <c r="O16" i="126"/>
  <c r="O16" i="125"/>
  <c r="O16" i="120"/>
  <c r="O15" i="128"/>
  <c r="O15" i="125"/>
  <c r="O15" i="120"/>
  <c r="O15" i="119"/>
  <c r="O14" i="128"/>
  <c r="O14" i="126"/>
  <c r="O14" i="119"/>
  <c r="O13" i="126"/>
  <c r="O13" i="125"/>
  <c r="O10" i="128"/>
  <c r="O10" i="125"/>
  <c r="O10" i="120"/>
  <c r="O10" i="119"/>
  <c r="O9" i="128"/>
  <c r="O9" i="126"/>
  <c r="O9" i="119"/>
  <c r="N41" i="127"/>
  <c r="N41" i="126"/>
  <c r="N41" i="119"/>
  <c r="N40" i="128"/>
  <c r="N40" i="127"/>
  <c r="N40" i="119"/>
  <c r="N39" i="128"/>
  <c r="N39" i="127"/>
  <c r="N39" i="119"/>
  <c r="N36" i="128"/>
  <c r="N36" i="126"/>
  <c r="N36" i="125"/>
  <c r="N36" i="119"/>
  <c r="N35" i="126"/>
  <c r="N35" i="125"/>
  <c r="N31" i="128"/>
  <c r="N31" i="127"/>
  <c r="N31" i="120"/>
  <c r="N31" i="119"/>
  <c r="N28" i="128"/>
  <c r="N28" i="125"/>
  <c r="N28" i="120"/>
  <c r="N27" i="128"/>
  <c r="N27" i="127"/>
  <c r="N27" i="125"/>
  <c r="N27" i="120"/>
  <c r="N27" i="119"/>
  <c r="N24" i="128"/>
  <c r="N24" i="127"/>
  <c r="N24" i="125"/>
  <c r="N24" i="119"/>
  <c r="N23" i="128"/>
  <c r="N23" i="125"/>
  <c r="N23" i="120"/>
  <c r="N22" i="128"/>
  <c r="N22" i="127"/>
  <c r="N22" i="125"/>
  <c r="N22" i="120"/>
  <c r="N22" i="119"/>
  <c r="N21" i="128"/>
  <c r="N21" i="127"/>
  <c r="N21" i="120"/>
  <c r="N21" i="119"/>
  <c r="N18" i="128"/>
  <c r="N18" i="127"/>
  <c r="N18" i="125"/>
  <c r="N18" i="120"/>
  <c r="N17" i="128"/>
  <c r="N17" i="127"/>
  <c r="N17" i="125"/>
  <c r="N17" i="120"/>
  <c r="N17" i="119"/>
  <c r="N16" i="128"/>
  <c r="N16" i="127"/>
  <c r="N16" i="125"/>
  <c r="N16" i="120"/>
  <c r="N16" i="119"/>
  <c r="N15" i="127"/>
  <c r="N15" i="125"/>
  <c r="N15" i="119"/>
  <c r="N14" i="128"/>
  <c r="N14" i="125"/>
  <c r="N14" i="120"/>
  <c r="N13" i="128"/>
  <c r="N13" i="127"/>
  <c r="N13" i="125"/>
  <c r="N13" i="120"/>
  <c r="N13" i="119"/>
  <c r="N10" i="127"/>
  <c r="N10" i="125"/>
  <c r="N10" i="119"/>
  <c r="N9" i="128"/>
  <c r="N9" i="127"/>
  <c r="N9" i="125"/>
  <c r="N9" i="120"/>
  <c r="M41" i="127"/>
  <c r="M41" i="126"/>
  <c r="M41" i="125"/>
  <c r="M41" i="119"/>
  <c r="M40" i="127"/>
  <c r="M40" i="126"/>
  <c r="M40" i="125"/>
  <c r="M39" i="127"/>
  <c r="M39" i="119"/>
  <c r="M36" i="128"/>
  <c r="M36" i="125"/>
  <c r="M36" i="120"/>
  <c r="M35" i="127"/>
  <c r="M35" i="125"/>
  <c r="M35" i="120"/>
  <c r="M35" i="119"/>
  <c r="M31" i="128"/>
  <c r="M31" i="126"/>
  <c r="M31" i="119"/>
  <c r="M28" i="128"/>
  <c r="M28" i="127"/>
  <c r="M28" i="126"/>
  <c r="M28" i="120"/>
  <c r="M28" i="119"/>
  <c r="M27" i="127"/>
  <c r="M27" i="126"/>
  <c r="M27" i="119"/>
  <c r="M24" i="128"/>
  <c r="M24" i="127"/>
  <c r="M24" i="126"/>
  <c r="M24" i="120"/>
  <c r="M23" i="128"/>
  <c r="M23" i="127"/>
  <c r="M23" i="126"/>
  <c r="M23" i="120"/>
  <c r="M23" i="119"/>
  <c r="M22" i="127"/>
  <c r="M22" i="126"/>
  <c r="M22" i="119"/>
  <c r="M21" i="128"/>
  <c r="M21" i="127"/>
  <c r="M21" i="126"/>
  <c r="M18" i="128"/>
  <c r="M18" i="127"/>
  <c r="M18" i="126"/>
  <c r="M18" i="120"/>
  <c r="M18" i="119"/>
  <c r="M17" i="128"/>
  <c r="M17" i="127"/>
  <c r="M17" i="126"/>
  <c r="M17" i="119"/>
  <c r="M16" i="128"/>
  <c r="M16" i="127"/>
  <c r="M16" i="126"/>
  <c r="M15" i="128"/>
  <c r="M15" i="127"/>
  <c r="M15" i="120"/>
  <c r="M14" i="128"/>
  <c r="M14" i="127"/>
  <c r="M14" i="126"/>
  <c r="M14" i="120"/>
  <c r="M14" i="119"/>
  <c r="M13" i="127"/>
  <c r="M13" i="126"/>
  <c r="M13" i="120"/>
  <c r="M13" i="119"/>
  <c r="M10" i="128"/>
  <c r="M10" i="127"/>
  <c r="M10" i="120"/>
  <c r="M9" i="128"/>
  <c r="M9" i="127"/>
  <c r="M9" i="126"/>
  <c r="M9" i="120"/>
  <c r="M9" i="119"/>
  <c r="L41" i="128"/>
  <c r="L41" i="126"/>
  <c r="L41" i="125"/>
  <c r="L40" i="128"/>
  <c r="L40" i="126"/>
  <c r="L40" i="119"/>
  <c r="L39" i="128"/>
  <c r="L39" i="119"/>
  <c r="L36" i="128"/>
  <c r="L36" i="127"/>
  <c r="L36" i="126"/>
  <c r="L36" i="120"/>
  <c r="L36" i="119"/>
  <c r="L35" i="127"/>
  <c r="L35" i="126"/>
  <c r="L35" i="120"/>
  <c r="L35" i="119"/>
  <c r="L31" i="127"/>
  <c r="L31" i="126"/>
  <c r="L31" i="120"/>
  <c r="L28" i="126"/>
  <c r="L28" i="125"/>
  <c r="L28" i="120"/>
  <c r="L27" i="127"/>
  <c r="L27" i="125"/>
  <c r="L27" i="119"/>
  <c r="L24" i="127"/>
  <c r="L24" i="126"/>
  <c r="L24" i="125"/>
  <c r="L24" i="120"/>
  <c r="L24" i="119"/>
  <c r="L23" i="127"/>
  <c r="L23" i="126"/>
  <c r="L23" i="125"/>
  <c r="L23" i="120"/>
  <c r="L23" i="119"/>
  <c r="L22" i="127"/>
  <c r="L22" i="125"/>
  <c r="L22" i="119"/>
  <c r="L21" i="127"/>
  <c r="L21" i="126"/>
  <c r="L21" i="120"/>
  <c r="L18" i="127"/>
  <c r="L18" i="126"/>
  <c r="L18" i="125"/>
  <c r="L18" i="120"/>
  <c r="L18" i="119"/>
  <c r="L17" i="127"/>
  <c r="L17" i="126"/>
  <c r="L17" i="125"/>
  <c r="L17" i="119"/>
  <c r="L16" i="127"/>
  <c r="L16" i="126"/>
  <c r="L16" i="125"/>
  <c r="L16" i="120"/>
  <c r="L15" i="127"/>
  <c r="L15" i="126"/>
  <c r="L15" i="125"/>
  <c r="L15" i="119"/>
  <c r="L14" i="127"/>
  <c r="L14" i="126"/>
  <c r="L14" i="125"/>
  <c r="L14" i="120"/>
  <c r="L14" i="119"/>
  <c r="L13" i="127"/>
  <c r="L13" i="126"/>
  <c r="L13" i="125"/>
  <c r="L13" i="119"/>
  <c r="L10" i="127"/>
  <c r="L10" i="126"/>
  <c r="L10" i="125"/>
  <c r="L10" i="119"/>
  <c r="L9" i="127"/>
  <c r="L9" i="126"/>
  <c r="L9" i="125"/>
  <c r="L9" i="120"/>
  <c r="K41" i="128"/>
  <c r="K41" i="127"/>
  <c r="K41" i="125"/>
  <c r="K41" i="120"/>
  <c r="K41" i="119"/>
  <c r="K40" i="128"/>
  <c r="K40" i="127"/>
  <c r="K40" i="119"/>
  <c r="K39" i="128"/>
  <c r="K39" i="127"/>
  <c r="K36" i="126"/>
  <c r="K36" i="125"/>
  <c r="K36" i="120"/>
  <c r="K36" i="119"/>
  <c r="K35" i="127"/>
  <c r="K35" i="125"/>
  <c r="K35" i="119"/>
  <c r="K31" i="128"/>
  <c r="K31" i="126"/>
  <c r="K31" i="125"/>
  <c r="K31" i="120"/>
  <c r="K28" i="128"/>
  <c r="K28" i="126"/>
  <c r="K28" i="125"/>
  <c r="K28" i="119"/>
  <c r="K27" i="126"/>
  <c r="K27" i="125"/>
  <c r="K27" i="120"/>
  <c r="K24" i="128"/>
  <c r="K24" i="126"/>
  <c r="K24" i="125"/>
  <c r="K24" i="120"/>
  <c r="K24" i="119"/>
  <c r="K23" i="128"/>
  <c r="K23" i="126"/>
  <c r="K23" i="119"/>
  <c r="K22" i="126"/>
  <c r="K22" i="125"/>
  <c r="K21" i="128"/>
  <c r="K21" i="126"/>
  <c r="K21" i="125"/>
  <c r="K21" i="120"/>
  <c r="K21" i="119"/>
  <c r="K18" i="128"/>
  <c r="K18" i="126"/>
  <c r="K18" i="125"/>
  <c r="K18" i="119"/>
  <c r="K17" i="128"/>
  <c r="K17" i="126"/>
  <c r="K17" i="125"/>
  <c r="K16" i="128"/>
  <c r="K16" i="126"/>
  <c r="K16" i="125"/>
  <c r="K16" i="120"/>
  <c r="K15" i="128"/>
  <c r="K15" i="125"/>
  <c r="K15" i="120"/>
  <c r="K15" i="119"/>
  <c r="K14" i="128"/>
  <c r="K14" i="126"/>
  <c r="K14" i="125"/>
  <c r="K14" i="119"/>
  <c r="K13" i="126"/>
  <c r="K13" i="125"/>
  <c r="K13" i="120"/>
  <c r="K10" i="128"/>
  <c r="K10" i="125"/>
  <c r="K10" i="120"/>
  <c r="K10" i="119"/>
  <c r="K9" i="128"/>
  <c r="K9" i="126"/>
  <c r="K9" i="119"/>
  <c r="J41" i="128"/>
  <c r="J41" i="127"/>
  <c r="J41" i="126"/>
  <c r="J41" i="120"/>
  <c r="J41" i="119"/>
  <c r="J40" i="128"/>
  <c r="J40" i="127"/>
  <c r="J40" i="119"/>
  <c r="J39" i="128"/>
  <c r="J39" i="127"/>
  <c r="J39" i="119"/>
  <c r="J36" i="126"/>
  <c r="J36" i="125"/>
  <c r="J36" i="119"/>
  <c r="J35" i="126"/>
  <c r="J35" i="125"/>
  <c r="J31" i="128"/>
  <c r="J31" i="127"/>
  <c r="J31" i="125"/>
  <c r="J31" i="120"/>
  <c r="J31" i="119"/>
  <c r="J28" i="128"/>
  <c r="J28" i="125"/>
  <c r="J27" i="128"/>
  <c r="J27" i="127"/>
  <c r="J27" i="125"/>
  <c r="J27" i="120"/>
  <c r="J24" i="128"/>
  <c r="J24" i="125"/>
  <c r="J24" i="119"/>
  <c r="J23" i="128"/>
  <c r="J23" i="125"/>
  <c r="J22" i="128"/>
  <c r="J22" i="125"/>
  <c r="J22" i="120"/>
  <c r="J22" i="119"/>
  <c r="J21" i="128"/>
  <c r="J21" i="120"/>
  <c r="J21" i="119"/>
  <c r="J18" i="128"/>
  <c r="J18" i="125"/>
  <c r="J18" i="120"/>
  <c r="J17" i="128"/>
  <c r="J17" i="125"/>
  <c r="J17" i="120"/>
  <c r="J16" i="128"/>
  <c r="J16" i="125"/>
  <c r="J16" i="120"/>
  <c r="J16" i="119"/>
  <c r="J15" i="125"/>
  <c r="J15" i="119"/>
  <c r="J14" i="128"/>
  <c r="J14" i="125"/>
  <c r="J14" i="120"/>
  <c r="J13" i="128"/>
  <c r="J13" i="125"/>
  <c r="J13" i="120"/>
  <c r="J10" i="125"/>
  <c r="J10" i="119"/>
  <c r="J9" i="128"/>
  <c r="J9" i="125"/>
  <c r="J9" i="120"/>
  <c r="I41" i="127"/>
  <c r="I41" i="119"/>
  <c r="I40" i="127"/>
  <c r="I39" i="127"/>
  <c r="I39" i="119"/>
  <c r="I36" i="128"/>
  <c r="I36" i="125"/>
  <c r="I35" i="125"/>
  <c r="I35" i="120"/>
  <c r="I31" i="128"/>
  <c r="I31" i="127"/>
  <c r="I31" i="119"/>
  <c r="I28" i="128"/>
  <c r="I28" i="127"/>
  <c r="I28" i="120"/>
  <c r="I27" i="127"/>
  <c r="I27" i="120"/>
  <c r="I27" i="119"/>
  <c r="I24" i="128"/>
  <c r="I24" i="127"/>
  <c r="I23" i="128"/>
  <c r="I23" i="127"/>
  <c r="I23" i="120"/>
  <c r="I23" i="119"/>
  <c r="I22" i="127"/>
  <c r="I22" i="119"/>
  <c r="I21" i="128"/>
  <c r="I21" i="127"/>
  <c r="I18" i="128"/>
  <c r="I18" i="127"/>
  <c r="I18" i="120"/>
  <c r="I17" i="128"/>
  <c r="I17" i="127"/>
  <c r="I17" i="120"/>
  <c r="I17" i="119"/>
  <c r="I16" i="128"/>
  <c r="I16" i="127"/>
  <c r="I15" i="128"/>
  <c r="I15" i="127"/>
  <c r="I14" i="128"/>
  <c r="I14" i="127"/>
  <c r="I14" i="120"/>
  <c r="I13" i="127"/>
  <c r="I13" i="119"/>
  <c r="I10" i="128"/>
  <c r="I10" i="127"/>
  <c r="I9" i="128"/>
  <c r="I9" i="127"/>
  <c r="I9" i="126"/>
  <c r="I9" i="120"/>
  <c r="H41" i="126"/>
  <c r="H41" i="125"/>
  <c r="H40" i="126"/>
  <c r="H39" i="119"/>
  <c r="H36" i="128"/>
  <c r="H36" i="127"/>
  <c r="H36" i="120"/>
  <c r="H35" i="127"/>
  <c r="H35" i="119"/>
  <c r="H31" i="127"/>
  <c r="H31" i="126"/>
  <c r="H28" i="126"/>
  <c r="H28" i="120"/>
  <c r="H27" i="127"/>
  <c r="H27" i="125"/>
  <c r="H27" i="119"/>
  <c r="H24" i="127"/>
  <c r="H24" i="126"/>
  <c r="H24" i="125"/>
  <c r="H24" i="120"/>
  <c r="H23" i="127"/>
  <c r="H23" i="126"/>
  <c r="H23" i="120"/>
  <c r="H22" i="127"/>
  <c r="H22" i="125"/>
  <c r="H22" i="119"/>
  <c r="H21" i="127"/>
  <c r="H21" i="126"/>
  <c r="H21" i="120"/>
  <c r="H18" i="127"/>
  <c r="H18" i="126"/>
  <c r="H18" i="120"/>
  <c r="H17" i="127"/>
  <c r="H17" i="126"/>
  <c r="H17" i="119"/>
  <c r="H16" i="127"/>
  <c r="H16" i="126"/>
  <c r="H16" i="120"/>
  <c r="H15" i="127"/>
  <c r="H15" i="126"/>
  <c r="H15" i="120"/>
  <c r="H14" i="126"/>
  <c r="H14" i="120"/>
  <c r="H13" i="127"/>
  <c r="H13" i="119"/>
  <c r="H10" i="127"/>
  <c r="H10" i="126"/>
  <c r="H9" i="127"/>
  <c r="H9" i="126"/>
  <c r="H9" i="120"/>
  <c r="G41" i="128"/>
  <c r="G41" i="125"/>
  <c r="G41" i="120"/>
  <c r="G41" i="119"/>
  <c r="G40" i="128"/>
  <c r="G40" i="125"/>
  <c r="G40" i="119"/>
  <c r="G39" i="128"/>
  <c r="G36" i="126"/>
  <c r="G36" i="125"/>
  <c r="G36" i="120"/>
  <c r="G35" i="127"/>
  <c r="G35" i="126"/>
  <c r="G35" i="125"/>
  <c r="G35" i="119"/>
  <c r="G31" i="126"/>
  <c r="G31" i="125"/>
  <c r="G31" i="120"/>
  <c r="G28" i="126"/>
  <c r="G28" i="119"/>
  <c r="G27" i="126"/>
  <c r="G27" i="125"/>
  <c r="G24" i="128"/>
  <c r="G24" i="126"/>
  <c r="G24" i="125"/>
  <c r="G24" i="120"/>
  <c r="G24" i="119"/>
  <c r="G23" i="126"/>
  <c r="G23" i="119"/>
  <c r="G22" i="126"/>
  <c r="G22" i="125"/>
  <c r="G21" i="126"/>
  <c r="G21" i="125"/>
  <c r="G21" i="120"/>
  <c r="G18" i="126"/>
  <c r="G18" i="125"/>
  <c r="G18" i="119"/>
  <c r="G17" i="126"/>
  <c r="G17" i="125"/>
  <c r="G16" i="126"/>
  <c r="G16" i="125"/>
  <c r="G16" i="120"/>
  <c r="G15" i="126"/>
  <c r="G15" i="125"/>
  <c r="G15" i="120"/>
  <c r="G15" i="119"/>
  <c r="G14" i="126"/>
  <c r="G14" i="125"/>
  <c r="G14" i="119"/>
  <c r="G13" i="126"/>
  <c r="G13" i="125"/>
  <c r="G10" i="125"/>
  <c r="G10" i="120"/>
  <c r="G10" i="119"/>
  <c r="G9" i="126"/>
  <c r="G9" i="119"/>
  <c r="F41" i="128"/>
  <c r="F41" i="127"/>
  <c r="F41" i="119"/>
  <c r="F40" i="128"/>
  <c r="F40" i="127"/>
  <c r="F40" i="119"/>
  <c r="F39" i="128"/>
  <c r="F39" i="127"/>
  <c r="F36" i="126"/>
  <c r="F36" i="119"/>
  <c r="F35" i="126"/>
  <c r="F35" i="125"/>
  <c r="F35" i="120"/>
  <c r="F31" i="128"/>
  <c r="F31" i="120"/>
  <c r="F31" i="119"/>
  <c r="F28" i="128"/>
  <c r="F28" i="125"/>
  <c r="F27" i="128"/>
  <c r="F27" i="125"/>
  <c r="F27" i="120"/>
  <c r="F27" i="119"/>
  <c r="F24" i="128"/>
  <c r="F24" i="125"/>
  <c r="F24" i="119"/>
  <c r="F23" i="128"/>
  <c r="F23" i="125"/>
  <c r="F22" i="128"/>
  <c r="F22" i="125"/>
  <c r="F22" i="120"/>
  <c r="F22" i="119"/>
  <c r="F21" i="128"/>
  <c r="F21" i="120"/>
  <c r="F21" i="119"/>
  <c r="F18" i="128"/>
  <c r="F18" i="125"/>
  <c r="F18" i="120"/>
  <c r="F17" i="128"/>
  <c r="F17" i="125"/>
  <c r="F17" i="120"/>
  <c r="F16" i="128"/>
  <c r="F16" i="125"/>
  <c r="F16" i="120"/>
  <c r="F16" i="119"/>
  <c r="F15" i="125"/>
  <c r="F15" i="119"/>
  <c r="F14" i="128"/>
  <c r="F14" i="125"/>
  <c r="F14" i="120"/>
  <c r="F13" i="128"/>
  <c r="F13" i="125"/>
  <c r="F13" i="120"/>
  <c r="F10" i="128"/>
  <c r="F10" i="125"/>
  <c r="F10" i="119"/>
  <c r="F9" i="128"/>
  <c r="F9" i="125"/>
  <c r="E41" i="127"/>
  <c r="E41" i="126"/>
  <c r="E41" i="125"/>
  <c r="E41" i="119"/>
  <c r="E40" i="127"/>
  <c r="E40" i="126"/>
  <c r="E40" i="125"/>
  <c r="E39" i="127"/>
  <c r="E39" i="119"/>
  <c r="E36" i="128"/>
  <c r="E36" i="125"/>
  <c r="E35" i="125"/>
  <c r="E35" i="120"/>
  <c r="E31" i="128"/>
  <c r="E31" i="127"/>
  <c r="E31" i="126"/>
  <c r="E31" i="119"/>
  <c r="E28" i="128"/>
  <c r="E28" i="127"/>
  <c r="E28" i="126"/>
  <c r="E28" i="120"/>
  <c r="E27" i="128"/>
  <c r="E27" i="127"/>
  <c r="E27" i="120"/>
  <c r="E27" i="119"/>
  <c r="E24" i="128"/>
  <c r="E24" i="127"/>
  <c r="E23" i="128"/>
  <c r="E23" i="127"/>
  <c r="E23" i="120"/>
  <c r="E23" i="119"/>
  <c r="E22" i="128"/>
  <c r="E22" i="127"/>
  <c r="E22" i="119"/>
  <c r="E21" i="128"/>
  <c r="E21" i="127"/>
  <c r="E21" i="119"/>
  <c r="E18" i="128"/>
  <c r="E18" i="127"/>
  <c r="E18" i="120"/>
  <c r="E17" i="128"/>
  <c r="E17" i="127"/>
  <c r="E17" i="126"/>
  <c r="E17" i="119"/>
  <c r="E16" i="128"/>
  <c r="E16" i="127"/>
  <c r="E16" i="126"/>
  <c r="E15" i="128"/>
  <c r="E15" i="127"/>
  <c r="E14" i="128"/>
  <c r="E14" i="127"/>
  <c r="E14" i="120"/>
  <c r="E14" i="119"/>
  <c r="E13" i="127"/>
  <c r="E13" i="119"/>
  <c r="E10" i="128"/>
  <c r="E10" i="127"/>
  <c r="E9" i="128"/>
  <c r="E9" i="127"/>
  <c r="E9" i="120"/>
  <c r="D41" i="126"/>
  <c r="D41" i="125"/>
  <c r="D40" i="126"/>
  <c r="D40" i="119"/>
  <c r="D39" i="119"/>
  <c r="D36" i="128"/>
  <c r="D36" i="127"/>
  <c r="D36" i="120"/>
  <c r="D35" i="127"/>
  <c r="D35" i="119"/>
  <c r="D31" i="127"/>
  <c r="D31" i="126"/>
  <c r="D28" i="126"/>
  <c r="D28" i="120"/>
  <c r="D28" i="119"/>
  <c r="D27" i="127"/>
  <c r="D27" i="119"/>
  <c r="D24" i="127"/>
  <c r="D24" i="126"/>
  <c r="D24" i="119"/>
  <c r="D23" i="127"/>
  <c r="D23" i="126"/>
  <c r="D23" i="120"/>
  <c r="D23" i="119"/>
  <c r="D22" i="127"/>
  <c r="D22" i="119"/>
  <c r="D21" i="127"/>
  <c r="D21" i="126"/>
  <c r="D18" i="127"/>
  <c r="D18" i="126"/>
  <c r="D18" i="120"/>
  <c r="D17" i="127"/>
  <c r="D17" i="126"/>
  <c r="D17" i="119"/>
  <c r="D16" i="127"/>
  <c r="D16" i="126"/>
  <c r="D15" i="127"/>
  <c r="D15" i="126"/>
  <c r="D15" i="120"/>
  <c r="D15" i="119"/>
  <c r="D14" i="126"/>
  <c r="D14" i="120"/>
  <c r="D13" i="127"/>
  <c r="D13" i="119"/>
  <c r="D10" i="127"/>
  <c r="D10" i="126"/>
  <c r="D9" i="127"/>
  <c r="D9" i="126"/>
  <c r="D9" i="120"/>
  <c r="D9" i="119"/>
  <c r="C41" i="128"/>
  <c r="X41" i="128" s="1"/>
  <c r="C41" i="125"/>
  <c r="X41" i="125" s="1"/>
  <c r="C41" i="120"/>
  <c r="X41" i="120" s="1"/>
  <c r="C41" i="119"/>
  <c r="Y41" i="119" s="1"/>
  <c r="C40" i="128"/>
  <c r="X40" i="128" s="1"/>
  <c r="C40" i="119"/>
  <c r="Y40" i="119" s="1"/>
  <c r="C39" i="128"/>
  <c r="X39" i="128" s="1"/>
  <c r="C36" i="126"/>
  <c r="X36" i="126" s="1"/>
  <c r="C36" i="120"/>
  <c r="X36" i="120" s="1"/>
  <c r="C35" i="127"/>
  <c r="X35" i="127" s="1"/>
  <c r="C35" i="119"/>
  <c r="C31" i="128"/>
  <c r="X31" i="128" s="1"/>
  <c r="C31" i="126"/>
  <c r="X31" i="126" s="1"/>
  <c r="C31" i="125"/>
  <c r="X31" i="125" s="1"/>
  <c r="C31" i="120"/>
  <c r="X31" i="120" s="1"/>
  <c r="C31" i="119"/>
  <c r="Y31" i="119" s="1"/>
  <c r="C28" i="126"/>
  <c r="X28" i="126" s="1"/>
  <c r="C28" i="125"/>
  <c r="X28" i="125" s="1"/>
  <c r="C28" i="119"/>
  <c r="Y28" i="119" s="1"/>
  <c r="C27" i="126"/>
  <c r="X27" i="126" s="1"/>
  <c r="C27" i="125"/>
  <c r="X27" i="125" s="1"/>
  <c r="C24" i="128"/>
  <c r="X24" i="128" s="1"/>
  <c r="C24" i="126"/>
  <c r="X24" i="126" s="1"/>
  <c r="C24" i="125"/>
  <c r="X24" i="125" s="1"/>
  <c r="C24" i="120"/>
  <c r="X24" i="120" s="1"/>
  <c r="C24" i="119"/>
  <c r="Y24" i="119" s="1"/>
  <c r="C23" i="126"/>
  <c r="X23" i="126" s="1"/>
  <c r="C23" i="119"/>
  <c r="Y23" i="119" s="1"/>
  <c r="C22" i="126"/>
  <c r="X22" i="126" s="1"/>
  <c r="C22" i="125"/>
  <c r="X22" i="125" s="1"/>
  <c r="C21" i="126"/>
  <c r="X21" i="126" s="1"/>
  <c r="C21" i="125"/>
  <c r="X21" i="125" s="1"/>
  <c r="C21" i="120"/>
  <c r="X21" i="120" s="1"/>
  <c r="C18" i="126"/>
  <c r="X18" i="126" s="1"/>
  <c r="C18" i="125"/>
  <c r="X18" i="125" s="1"/>
  <c r="C18" i="119"/>
  <c r="Y18" i="119" s="1"/>
  <c r="C17" i="126"/>
  <c r="X17" i="126" s="1"/>
  <c r="C17" i="125"/>
  <c r="X17" i="125" s="1"/>
  <c r="C16" i="126"/>
  <c r="X16" i="126" s="1"/>
  <c r="C16" i="125"/>
  <c r="X16" i="125" s="1"/>
  <c r="C16" i="120"/>
  <c r="X16" i="120" s="1"/>
  <c r="C15" i="125"/>
  <c r="X15" i="125" s="1"/>
  <c r="C15" i="120"/>
  <c r="X15" i="120" s="1"/>
  <c r="C15" i="119"/>
  <c r="Y15" i="119" s="1"/>
  <c r="C14" i="126"/>
  <c r="X14" i="126" s="1"/>
  <c r="C14" i="125"/>
  <c r="X14" i="125" s="1"/>
  <c r="C14" i="119"/>
  <c r="Y14" i="119" s="1"/>
  <c r="C13" i="126"/>
  <c r="X13" i="126" s="1"/>
  <c r="C13" i="125"/>
  <c r="X13" i="125" s="1"/>
  <c r="C10" i="125"/>
  <c r="X10" i="125" s="1"/>
  <c r="C10" i="120"/>
  <c r="X10" i="120" s="1"/>
  <c r="C10" i="119"/>
  <c r="Y10" i="119" s="1"/>
  <c r="C9" i="126"/>
  <c r="X9" i="126" s="1"/>
  <c r="C9" i="119"/>
  <c r="Y9" i="119" s="1"/>
  <c r="C8" i="120"/>
  <c r="X8" i="120" s="1"/>
  <c r="C9" i="125"/>
  <c r="X9" i="125" s="1"/>
  <c r="C10" i="126"/>
  <c r="X10" i="126" s="1"/>
  <c r="C13" i="120"/>
  <c r="X13" i="120" s="1"/>
  <c r="C13" i="128"/>
  <c r="X13" i="128" s="1"/>
  <c r="C15" i="118"/>
  <c r="X15" i="118" s="1"/>
  <c r="C15" i="117"/>
  <c r="X15" i="117" s="1"/>
  <c r="C15" i="126"/>
  <c r="X15" i="126" s="1"/>
  <c r="C16" i="119"/>
  <c r="Y16" i="119" s="1"/>
  <c r="C17" i="120"/>
  <c r="X17" i="120" s="1"/>
  <c r="C21" i="119"/>
  <c r="Y21" i="119" s="1"/>
  <c r="C22" i="120"/>
  <c r="X22" i="120" s="1"/>
  <c r="C22" i="128"/>
  <c r="X22" i="128" s="1"/>
  <c r="C23" i="125"/>
  <c r="X23" i="125" s="1"/>
  <c r="C24" i="118"/>
  <c r="X24" i="118" s="1"/>
  <c r="C24" i="117"/>
  <c r="X24" i="117" s="1"/>
  <c r="C26" i="119"/>
  <c r="Y26" i="119" s="1"/>
  <c r="C27" i="128"/>
  <c r="X27" i="128" s="1"/>
  <c r="C35" i="118"/>
  <c r="X35" i="118" s="1"/>
  <c r="C35" i="126"/>
  <c r="X35" i="126" s="1"/>
  <c r="C36" i="119"/>
  <c r="Y36" i="119" s="1"/>
  <c r="C36" i="127"/>
  <c r="X36" i="127" s="1"/>
  <c r="C40" i="125"/>
  <c r="X40" i="125" s="1"/>
  <c r="C227" i="120"/>
  <c r="E226" i="96"/>
  <c r="E291" i="96"/>
  <c r="C227" i="128"/>
  <c r="X227" i="128" s="1"/>
  <c r="M226" i="96"/>
  <c r="M291" i="96"/>
  <c r="C291" i="128" s="1"/>
  <c r="X291" i="128" s="1"/>
  <c r="D10" i="120"/>
  <c r="D12" i="125"/>
  <c r="J11" i="97"/>
  <c r="J245" i="97" s="1"/>
  <c r="D245" i="125" s="1"/>
  <c r="D13" i="126"/>
  <c r="D14" i="119"/>
  <c r="D14" i="127"/>
  <c r="D18" i="119"/>
  <c r="D21" i="125"/>
  <c r="D22" i="126"/>
  <c r="D24" i="120"/>
  <c r="D26" i="125"/>
  <c r="D25" i="125" s="1"/>
  <c r="J25" i="97"/>
  <c r="J247" i="97" s="1"/>
  <c r="D247" i="125" s="1"/>
  <c r="D27" i="126"/>
  <c r="D28" i="127"/>
  <c r="D31" i="125"/>
  <c r="D34" i="118"/>
  <c r="D35" i="120"/>
  <c r="D38" i="126"/>
  <c r="K37" i="97"/>
  <c r="K251" i="97" s="1"/>
  <c r="D251" i="126" s="1"/>
  <c r="D41" i="120"/>
  <c r="D41" i="128"/>
  <c r="D227" i="118"/>
  <c r="C226" i="97"/>
  <c r="C291" i="97"/>
  <c r="D227" i="126"/>
  <c r="K226" i="97"/>
  <c r="K291" i="97"/>
  <c r="M7" i="98"/>
  <c r="M244" i="98" s="1"/>
  <c r="E8" i="128"/>
  <c r="E10" i="126"/>
  <c r="E13" i="120"/>
  <c r="E13" i="128"/>
  <c r="E15" i="118"/>
  <c r="E15" i="126"/>
  <c r="E16" i="119"/>
  <c r="E17" i="120"/>
  <c r="E20" i="118"/>
  <c r="E20" i="126"/>
  <c r="K19" i="98"/>
  <c r="K246" i="98" s="1"/>
  <c r="E246" i="126" s="1"/>
  <c r="E22" i="120"/>
  <c r="E24" i="118"/>
  <c r="E30" i="118"/>
  <c r="C248" i="98"/>
  <c r="E248" i="118" s="1"/>
  <c r="E34" i="120"/>
  <c r="E33" i="98"/>
  <c r="E36" i="127"/>
  <c r="E44" i="117"/>
  <c r="E44" i="118"/>
  <c r="E226" i="98"/>
  <c r="E227" i="120"/>
  <c r="E291" i="98"/>
  <c r="E229" i="118"/>
  <c r="C293" i="98"/>
  <c r="F12" i="125"/>
  <c r="J11" i="99"/>
  <c r="J245" i="99" s="1"/>
  <c r="F245" i="125" s="1"/>
  <c r="F14" i="127"/>
  <c r="F15" i="128"/>
  <c r="F21" i="125"/>
  <c r="F23" i="127"/>
  <c r="F28" i="127"/>
  <c r="F30" i="128"/>
  <c r="M29" i="99"/>
  <c r="M248" i="99" s="1"/>
  <c r="F248" i="128" s="1"/>
  <c r="F31" i="125"/>
  <c r="F36" i="125"/>
  <c r="F38" i="126"/>
  <c r="K37" i="99"/>
  <c r="K251" i="99" s="1"/>
  <c r="F251" i="126" s="1"/>
  <c r="F39" i="119"/>
  <c r="F41" i="120"/>
  <c r="G9" i="125"/>
  <c r="G10" i="118"/>
  <c r="G10" i="117"/>
  <c r="G10" i="126"/>
  <c r="G13" i="128"/>
  <c r="G15" i="118"/>
  <c r="G15" i="117"/>
  <c r="G16" i="119"/>
  <c r="G17" i="120"/>
  <c r="G21" i="119"/>
  <c r="G22" i="128"/>
  <c r="G23" i="125"/>
  <c r="G24" i="118"/>
  <c r="G24" i="117"/>
  <c r="G27" i="120"/>
  <c r="G27" i="128"/>
  <c r="G28" i="125"/>
  <c r="G30" i="118"/>
  <c r="G34" i="120"/>
  <c r="G36" i="119"/>
  <c r="G36" i="127"/>
  <c r="G38" i="120"/>
  <c r="H9" i="119"/>
  <c r="H10" i="120"/>
  <c r="H13" i="126"/>
  <c r="H14" i="119"/>
  <c r="H14" i="127"/>
  <c r="H18" i="119"/>
  <c r="H21" i="125"/>
  <c r="H22" i="118"/>
  <c r="H22" i="126"/>
  <c r="H23" i="119"/>
  <c r="H27" i="126"/>
  <c r="H28" i="119"/>
  <c r="H28" i="127"/>
  <c r="H30" i="120"/>
  <c r="H29" i="120" s="1"/>
  <c r="E248" i="101"/>
  <c r="H248" i="120" s="1"/>
  <c r="H31" i="125"/>
  <c r="H34" i="118"/>
  <c r="H35" i="120"/>
  <c r="H38" i="118"/>
  <c r="H38" i="126"/>
  <c r="K37" i="101"/>
  <c r="K251" i="101" s="1"/>
  <c r="H251" i="126" s="1"/>
  <c r="H40" i="119"/>
  <c r="H41" i="120"/>
  <c r="H41" i="128"/>
  <c r="H228" i="119"/>
  <c r="D292" i="101"/>
  <c r="H292" i="119" s="1"/>
  <c r="H228" i="127"/>
  <c r="L292" i="101"/>
  <c r="H292" i="127" s="1"/>
  <c r="I10" i="126"/>
  <c r="I13" i="120"/>
  <c r="I13" i="128"/>
  <c r="I15" i="118"/>
  <c r="I15" i="126"/>
  <c r="I16" i="119"/>
  <c r="I20" i="118"/>
  <c r="I21" i="119"/>
  <c r="I22" i="120"/>
  <c r="I22" i="128"/>
  <c r="I24" i="118"/>
  <c r="I27" i="128"/>
  <c r="I35" i="126"/>
  <c r="I36" i="127"/>
  <c r="I41" i="126"/>
  <c r="I44" i="117"/>
  <c r="I44" i="118"/>
  <c r="J10" i="128"/>
  <c r="J12" i="125"/>
  <c r="J11" i="103"/>
  <c r="J245" i="103" s="1"/>
  <c r="J245" i="125" s="1"/>
  <c r="J14" i="127"/>
  <c r="J15" i="128"/>
  <c r="J21" i="125"/>
  <c r="J28" i="127"/>
  <c r="J35" i="120"/>
  <c r="J38" i="118"/>
  <c r="J38" i="126"/>
  <c r="J228" i="127"/>
  <c r="L292" i="103"/>
  <c r="K8" i="120"/>
  <c r="K9" i="125"/>
  <c r="K10" i="118"/>
  <c r="K10" i="117"/>
  <c r="K10" i="126"/>
  <c r="K13" i="128"/>
  <c r="K15" i="126"/>
  <c r="K16" i="119"/>
  <c r="K17" i="120"/>
  <c r="K22" i="120"/>
  <c r="K22" i="128"/>
  <c r="K23" i="125"/>
  <c r="K24" i="118"/>
  <c r="K24" i="117"/>
  <c r="K27" i="128"/>
  <c r="K31" i="119"/>
  <c r="K35" i="118"/>
  <c r="K35" i="126"/>
  <c r="K36" i="127"/>
  <c r="K40" i="125"/>
  <c r="K227" i="120"/>
  <c r="E226" i="104"/>
  <c r="E291" i="104"/>
  <c r="K291" i="120" s="1"/>
  <c r="L9" i="119"/>
  <c r="L10" i="120"/>
  <c r="L13" i="118"/>
  <c r="L15" i="120"/>
  <c r="L17" i="118"/>
  <c r="L20" i="120"/>
  <c r="L21" i="125"/>
  <c r="L22" i="118"/>
  <c r="L22" i="126"/>
  <c r="L26" i="125"/>
  <c r="J25" i="105"/>
  <c r="J247" i="105" s="1"/>
  <c r="L247" i="125" s="1"/>
  <c r="L27" i="118"/>
  <c r="L27" i="126"/>
  <c r="L28" i="119"/>
  <c r="L28" i="127"/>
  <c r="L31" i="125"/>
  <c r="L34" i="126"/>
  <c r="K33" i="105"/>
  <c r="L38" i="118"/>
  <c r="L38" i="126"/>
  <c r="K37" i="105"/>
  <c r="K251" i="105" s="1"/>
  <c r="L251" i="126" s="1"/>
  <c r="L41" i="120"/>
  <c r="L229" i="120"/>
  <c r="E293" i="105"/>
  <c r="L293" i="120" s="1"/>
  <c r="M8" i="120"/>
  <c r="M10" i="118"/>
  <c r="M10" i="126"/>
  <c r="M13" i="128"/>
  <c r="M15" i="118"/>
  <c r="M15" i="126"/>
  <c r="M16" i="119"/>
  <c r="M17" i="120"/>
  <c r="M21" i="119"/>
  <c r="M22" i="120"/>
  <c r="M22" i="128"/>
  <c r="M27" i="120"/>
  <c r="M27" i="128"/>
  <c r="M31" i="127"/>
  <c r="M35" i="126"/>
  <c r="M36" i="127"/>
  <c r="M38" i="128"/>
  <c r="C42" i="106"/>
  <c r="O42" i="106" s="1"/>
  <c r="M227" i="120"/>
  <c r="E226" i="106"/>
  <c r="E291" i="106"/>
  <c r="M229" i="118"/>
  <c r="C293" i="106"/>
  <c r="N10" i="128"/>
  <c r="N14" i="127"/>
  <c r="N15" i="128"/>
  <c r="N21" i="125"/>
  <c r="N23" i="127"/>
  <c r="N28" i="127"/>
  <c r="N31" i="125"/>
  <c r="N35" i="120"/>
  <c r="N38" i="118"/>
  <c r="N38" i="126"/>
  <c r="N41" i="120"/>
  <c r="N41" i="128"/>
  <c r="N228" i="127"/>
  <c r="L292" i="107"/>
  <c r="O9" i="125"/>
  <c r="O10" i="126"/>
  <c r="O13" i="120"/>
  <c r="O13" i="128"/>
  <c r="O14" i="125"/>
  <c r="O15" i="118"/>
  <c r="O15" i="117"/>
  <c r="O15" i="126"/>
  <c r="O16" i="119"/>
  <c r="O17" i="120"/>
  <c r="O20" i="118"/>
  <c r="O20" i="117"/>
  <c r="O22" i="120"/>
  <c r="O22" i="128"/>
  <c r="O23" i="125"/>
  <c r="O24" i="118"/>
  <c r="O24" i="117"/>
  <c r="O27" i="128"/>
  <c r="O31" i="119"/>
  <c r="O35" i="126"/>
  <c r="O36" i="127"/>
  <c r="O38" i="120"/>
  <c r="O227" i="128"/>
  <c r="M226" i="108"/>
  <c r="M291" i="108"/>
  <c r="O291" i="128" s="1"/>
  <c r="O229" i="118"/>
  <c r="C293" i="108"/>
  <c r="O293" i="118" s="1"/>
  <c r="O229" i="117"/>
  <c r="P12" i="125"/>
  <c r="J11" i="109"/>
  <c r="J245" i="109" s="1"/>
  <c r="P245" i="125" s="1"/>
  <c r="P13" i="118"/>
  <c r="P14" i="119"/>
  <c r="P15" i="120"/>
  <c r="P17" i="118"/>
  <c r="P18" i="119"/>
  <c r="P20" i="120"/>
  <c r="E246" i="109"/>
  <c r="P246" i="120" s="1"/>
  <c r="P21" i="125"/>
  <c r="P22" i="118"/>
  <c r="P22" i="126"/>
  <c r="P23" i="127"/>
  <c r="P26" i="125"/>
  <c r="P25" i="125" s="1"/>
  <c r="J25" i="109"/>
  <c r="J247" i="109" s="1"/>
  <c r="P247" i="125" s="1"/>
  <c r="P27" i="126"/>
  <c r="P28" i="119"/>
  <c r="P31" i="125"/>
  <c r="P35" i="120"/>
  <c r="P38" i="118"/>
  <c r="P38" i="126"/>
  <c r="P41" i="120"/>
  <c r="P41" i="128"/>
  <c r="P228" i="119"/>
  <c r="D292" i="109"/>
  <c r="P292" i="119" s="1"/>
  <c r="P228" i="127"/>
  <c r="L292" i="109"/>
  <c r="P292" i="127" s="1"/>
  <c r="P229" i="120"/>
  <c r="E293" i="109"/>
  <c r="P293" i="120" s="1"/>
  <c r="Q10" i="118"/>
  <c r="Q10" i="126"/>
  <c r="Q13" i="120"/>
  <c r="Q15" i="126"/>
  <c r="Q21" i="119"/>
  <c r="Q22" i="120"/>
  <c r="Q22" i="128"/>
  <c r="Q24" i="118"/>
  <c r="Q26" i="119"/>
  <c r="D247" i="110"/>
  <c r="Q247" i="119" s="1"/>
  <c r="Q27" i="120"/>
  <c r="Q27" i="128"/>
  <c r="Q30" i="118"/>
  <c r="C248" i="110"/>
  <c r="Q248" i="118" s="1"/>
  <c r="Q31" i="119"/>
  <c r="Q36" i="127"/>
  <c r="Q41" i="118"/>
  <c r="Q229" i="118"/>
  <c r="C293" i="110"/>
  <c r="Q293" i="118" s="1"/>
  <c r="R9" i="127"/>
  <c r="R10" i="128"/>
  <c r="R12" i="125"/>
  <c r="J11" i="111"/>
  <c r="J245" i="111" s="1"/>
  <c r="R14" i="127"/>
  <c r="R15" i="128"/>
  <c r="R18" i="119"/>
  <c r="R26" i="125"/>
  <c r="J25" i="111"/>
  <c r="J247" i="111" s="1"/>
  <c r="R247" i="125" s="1"/>
  <c r="R28" i="127"/>
  <c r="R31" i="125"/>
  <c r="R35" i="120"/>
  <c r="R36" i="125"/>
  <c r="R38" i="118"/>
  <c r="R38" i="126"/>
  <c r="R37" i="126" s="1"/>
  <c r="K37" i="111"/>
  <c r="K251" i="111" s="1"/>
  <c r="R251" i="126" s="1"/>
  <c r="R40" i="119"/>
  <c r="R41" i="120"/>
  <c r="R41" i="128"/>
  <c r="L226" i="111"/>
  <c r="M7" i="112"/>
  <c r="S8" i="128"/>
  <c r="S10" i="118"/>
  <c r="S10" i="117"/>
  <c r="S12" i="119"/>
  <c r="S15" i="118"/>
  <c r="S15" i="117"/>
  <c r="S20" i="118"/>
  <c r="S20" i="117"/>
  <c r="S20" i="126"/>
  <c r="K19" i="112"/>
  <c r="K246" i="112" s="1"/>
  <c r="S246" i="126" s="1"/>
  <c r="S24" i="118"/>
  <c r="S24" i="117"/>
  <c r="S26" i="119"/>
  <c r="S30" i="118"/>
  <c r="S30" i="126"/>
  <c r="K29" i="112"/>
  <c r="K248" i="112" s="1"/>
  <c r="S248" i="126" s="1"/>
  <c r="S34" i="120"/>
  <c r="S35" i="118"/>
  <c r="S38" i="120"/>
  <c r="S40" i="125"/>
  <c r="S227" i="120"/>
  <c r="E226" i="112"/>
  <c r="E291" i="112"/>
  <c r="S291" i="120" s="1"/>
  <c r="S227" i="128"/>
  <c r="M226" i="112"/>
  <c r="M291" i="112"/>
  <c r="T8" i="118"/>
  <c r="K7" i="113"/>
  <c r="T8" i="126"/>
  <c r="T7" i="126" s="1"/>
  <c r="T12" i="125"/>
  <c r="J11" i="113"/>
  <c r="J245" i="113" s="1"/>
  <c r="T245" i="125" s="1"/>
  <c r="T13" i="118"/>
  <c r="T17" i="118"/>
  <c r="T20" i="120"/>
  <c r="T22" i="118"/>
  <c r="T26" i="125"/>
  <c r="J25" i="113"/>
  <c r="J247" i="113" s="1"/>
  <c r="T247" i="125" s="1"/>
  <c r="T27" i="118"/>
  <c r="T30" i="120"/>
  <c r="E248" i="113"/>
  <c r="T248" i="120" s="1"/>
  <c r="T34" i="118"/>
  <c r="T34" i="126"/>
  <c r="T33" i="126" s="1"/>
  <c r="K33" i="113"/>
  <c r="K250" i="113" s="1"/>
  <c r="T35" i="128"/>
  <c r="T33" i="128" s="1"/>
  <c r="M33" i="113"/>
  <c r="T38" i="118"/>
  <c r="T38" i="126"/>
  <c r="T228" i="119"/>
  <c r="D292" i="113"/>
  <c r="U8" i="120"/>
  <c r="M7" i="114"/>
  <c r="U8" i="128"/>
  <c r="U10" i="118"/>
  <c r="U12" i="119"/>
  <c r="U12" i="127"/>
  <c r="L11" i="114"/>
  <c r="L245" i="114" s="1"/>
  <c r="U245" i="127" s="1"/>
  <c r="U15" i="118"/>
  <c r="U20" i="118"/>
  <c r="U20" i="126"/>
  <c r="U19" i="126" s="1"/>
  <c r="K19" i="114"/>
  <c r="K246" i="114" s="1"/>
  <c r="U246" i="126" s="1"/>
  <c r="U24" i="118"/>
  <c r="U26" i="119"/>
  <c r="D247" i="114"/>
  <c r="U247" i="119" s="1"/>
  <c r="U26" i="127"/>
  <c r="L25" i="114"/>
  <c r="L247" i="114" s="1"/>
  <c r="U247" i="127" s="1"/>
  <c r="U30" i="118"/>
  <c r="C248" i="114"/>
  <c r="U248" i="118" s="1"/>
  <c r="U30" i="126"/>
  <c r="K29" i="114"/>
  <c r="K248" i="114" s="1"/>
  <c r="U248" i="126" s="1"/>
  <c r="U34" i="120"/>
  <c r="E33" i="114"/>
  <c r="E250" i="114" s="1"/>
  <c r="U250" i="120" s="1"/>
  <c r="U38" i="128"/>
  <c r="U40" i="125"/>
  <c r="U41" i="118"/>
  <c r="J7" i="96"/>
  <c r="C8" i="125"/>
  <c r="X8" i="125" s="1"/>
  <c r="C9" i="118"/>
  <c r="X9" i="118" s="1"/>
  <c r="C12" i="120"/>
  <c r="X12" i="120" s="1"/>
  <c r="E245" i="96"/>
  <c r="C245" i="120" s="1"/>
  <c r="X245" i="120" s="1"/>
  <c r="C12" i="128"/>
  <c r="X12" i="128" s="1"/>
  <c r="M11" i="96"/>
  <c r="M245" i="96" s="1"/>
  <c r="C245" i="128" s="1"/>
  <c r="X245" i="128" s="1"/>
  <c r="C14" i="118"/>
  <c r="X14" i="118" s="1"/>
  <c r="C18" i="118"/>
  <c r="X18" i="118" s="1"/>
  <c r="C20" i="119"/>
  <c r="Y20" i="119" s="1"/>
  <c r="D246" i="96"/>
  <c r="C246" i="119" s="1"/>
  <c r="Y246" i="119" s="1"/>
  <c r="C23" i="118"/>
  <c r="X23" i="118" s="1"/>
  <c r="C26" i="120"/>
  <c r="X26" i="120" s="1"/>
  <c r="C26" i="128"/>
  <c r="X26" i="128" s="1"/>
  <c r="M25" i="96"/>
  <c r="M247" i="96" s="1"/>
  <c r="C247" i="128" s="1"/>
  <c r="X247" i="128" s="1"/>
  <c r="C28" i="118"/>
  <c r="X28" i="118" s="1"/>
  <c r="C30" i="119"/>
  <c r="Y30" i="119" s="1"/>
  <c r="D248" i="96"/>
  <c r="C248" i="119" s="1"/>
  <c r="Y248" i="119" s="1"/>
  <c r="C34" i="125"/>
  <c r="J33" i="96"/>
  <c r="J250" i="96" s="1"/>
  <c r="C250" i="125" s="1"/>
  <c r="C38" i="125"/>
  <c r="X38" i="125" s="1"/>
  <c r="J37" i="96"/>
  <c r="J251" i="96" s="1"/>
  <c r="C251" i="125" s="1"/>
  <c r="X251" i="125" s="1"/>
  <c r="C39" i="118"/>
  <c r="X39" i="118" s="1"/>
  <c r="C40" i="118"/>
  <c r="X40" i="118" s="1"/>
  <c r="C45" i="117"/>
  <c r="X45" i="117" s="1"/>
  <c r="C45" i="118"/>
  <c r="X45" i="118" s="1"/>
  <c r="C228" i="118"/>
  <c r="X228" i="118" s="1"/>
  <c r="C292" i="96"/>
  <c r="C228" i="126"/>
  <c r="X228" i="126" s="1"/>
  <c r="K292" i="96"/>
  <c r="C292" i="126" s="1"/>
  <c r="X292" i="126" s="1"/>
  <c r="C229" i="119"/>
  <c r="Y229" i="119" s="1"/>
  <c r="D293" i="96"/>
  <c r="C293" i="119" s="1"/>
  <c r="Y293" i="119" s="1"/>
  <c r="D8" i="119"/>
  <c r="L7" i="97"/>
  <c r="D8" i="127"/>
  <c r="D12" i="118"/>
  <c r="D12" i="126"/>
  <c r="K11" i="97"/>
  <c r="K245" i="97" s="1"/>
  <c r="D16" i="118"/>
  <c r="D20" i="125"/>
  <c r="J19" i="97"/>
  <c r="J246" i="97" s="1"/>
  <c r="D246" i="125" s="1"/>
  <c r="D21" i="118"/>
  <c r="D26" i="118"/>
  <c r="C247" i="97"/>
  <c r="D26" i="126"/>
  <c r="K25" i="97"/>
  <c r="K247" i="97" s="1"/>
  <c r="D247" i="126" s="1"/>
  <c r="D30" i="125"/>
  <c r="J29" i="97"/>
  <c r="J248" i="97" s="1"/>
  <c r="D248" i="125" s="1"/>
  <c r="D31" i="118"/>
  <c r="D34" i="119"/>
  <c r="D33" i="97"/>
  <c r="D250" i="97" s="1"/>
  <c r="D34" i="127"/>
  <c r="L33" i="97"/>
  <c r="D37" i="97"/>
  <c r="D251" i="97" s="1"/>
  <c r="D251" i="119" s="1"/>
  <c r="D38" i="127"/>
  <c r="D40" i="120"/>
  <c r="D43" i="117"/>
  <c r="D43" i="118"/>
  <c r="D227" i="119"/>
  <c r="D226" i="97"/>
  <c r="D291" i="97"/>
  <c r="D291" i="119" s="1"/>
  <c r="D227" i="127"/>
  <c r="L226" i="97"/>
  <c r="L291" i="97"/>
  <c r="D228" i="120"/>
  <c r="E292" i="97"/>
  <c r="D292" i="120" s="1"/>
  <c r="M292" i="97"/>
  <c r="D292" i="128" s="1"/>
  <c r="D229" i="125"/>
  <c r="J293" i="97"/>
  <c r="D293" i="125" s="1"/>
  <c r="D230" i="118"/>
  <c r="C294" i="97"/>
  <c r="O294" i="97" s="1"/>
  <c r="D294" i="117" s="1"/>
  <c r="D230" i="117"/>
  <c r="E12" i="120"/>
  <c r="E12" i="128"/>
  <c r="M11" i="98"/>
  <c r="M245" i="98"/>
  <c r="E245" i="128" s="1"/>
  <c r="E18" i="118"/>
  <c r="E20" i="127"/>
  <c r="L19" i="98"/>
  <c r="L246" i="98" s="1"/>
  <c r="E246" i="127" s="1"/>
  <c r="E26" i="120"/>
  <c r="E26" i="128"/>
  <c r="M25" i="98"/>
  <c r="M247" i="98" s="1"/>
  <c r="E247" i="128" s="1"/>
  <c r="L29" i="98"/>
  <c r="L248" i="98" s="1"/>
  <c r="E248" i="127" s="1"/>
  <c r="E30" i="127"/>
  <c r="J37" i="98"/>
  <c r="J251" i="98"/>
  <c r="E251" i="125" s="1"/>
  <c r="E38" i="125"/>
  <c r="E39" i="118"/>
  <c r="E39" i="117"/>
  <c r="E40" i="118"/>
  <c r="E45" i="117"/>
  <c r="E45" i="118"/>
  <c r="E229" i="127"/>
  <c r="L293" i="98"/>
  <c r="E293" i="127" s="1"/>
  <c r="F8" i="119"/>
  <c r="L7" i="99"/>
  <c r="F8" i="127"/>
  <c r="F12" i="118"/>
  <c r="F16" i="118"/>
  <c r="F16" i="117"/>
  <c r="F20" i="125"/>
  <c r="J19" i="99"/>
  <c r="J246" i="99" s="1"/>
  <c r="F246" i="125" s="1"/>
  <c r="F21" i="118"/>
  <c r="F21" i="117"/>
  <c r="F26" i="118"/>
  <c r="F30" i="125"/>
  <c r="J29" i="99"/>
  <c r="J248" i="99" s="1"/>
  <c r="F248" i="125" s="1"/>
  <c r="F31" i="118"/>
  <c r="F31" i="117"/>
  <c r="F34" i="119"/>
  <c r="D33" i="99"/>
  <c r="F34" i="127"/>
  <c r="F36" i="118"/>
  <c r="F38" i="119"/>
  <c r="F227" i="119"/>
  <c r="D226" i="99"/>
  <c r="D291" i="99"/>
  <c r="F291" i="119" s="1"/>
  <c r="F227" i="127"/>
  <c r="L226" i="99"/>
  <c r="L291" i="99"/>
  <c r="F291" i="127" s="1"/>
  <c r="F228" i="120"/>
  <c r="E292" i="99"/>
  <c r="F292" i="120" s="1"/>
  <c r="F228" i="128"/>
  <c r="M292" i="99"/>
  <c r="F292" i="128" s="1"/>
  <c r="F230" i="118"/>
  <c r="C294" i="99"/>
  <c r="O294" i="99" s="1"/>
  <c r="F230" i="117"/>
  <c r="G8" i="125"/>
  <c r="G9" i="118"/>
  <c r="G12" i="120"/>
  <c r="G12" i="128"/>
  <c r="M11" i="100"/>
  <c r="M245" i="100" s="1"/>
  <c r="G245" i="128" s="1"/>
  <c r="G14" i="118"/>
  <c r="G18" i="118"/>
  <c r="G20" i="119"/>
  <c r="G23" i="118"/>
  <c r="G26" i="120"/>
  <c r="G26" i="128"/>
  <c r="M25" i="100"/>
  <c r="M247" i="100" s="1"/>
  <c r="G247" i="128" s="1"/>
  <c r="G28" i="118"/>
  <c r="G28" i="117"/>
  <c r="G30" i="119"/>
  <c r="G29" i="119" s="1"/>
  <c r="D248" i="100"/>
  <c r="G248" i="119" s="1"/>
  <c r="G34" i="125"/>
  <c r="J33" i="100"/>
  <c r="G38" i="125"/>
  <c r="J37" i="100"/>
  <c r="J251" i="100" s="1"/>
  <c r="G251" i="125" s="1"/>
  <c r="G39" i="118"/>
  <c r="G40" i="118"/>
  <c r="G40" i="126"/>
  <c r="G45" i="117"/>
  <c r="G45" i="118"/>
  <c r="G229" i="119"/>
  <c r="D293" i="100"/>
  <c r="G293" i="119" s="1"/>
  <c r="L293" i="100"/>
  <c r="G293" i="127" s="1"/>
  <c r="H8" i="119"/>
  <c r="L7" i="101"/>
  <c r="H8" i="127"/>
  <c r="H12" i="118"/>
  <c r="H12" i="126"/>
  <c r="K11" i="101"/>
  <c r="K245" i="101" s="1"/>
  <c r="H245" i="126" s="1"/>
  <c r="H16" i="118"/>
  <c r="H20" i="125"/>
  <c r="J19" i="101"/>
  <c r="J246" i="101" s="1"/>
  <c r="H246" i="125" s="1"/>
  <c r="H21" i="118"/>
  <c r="H26" i="118"/>
  <c r="C247" i="101"/>
  <c r="H26" i="126"/>
  <c r="H30" i="125"/>
  <c r="J29" i="101"/>
  <c r="J248" i="101" s="1"/>
  <c r="H248" i="125" s="1"/>
  <c r="H31" i="118"/>
  <c r="H34" i="119"/>
  <c r="D33" i="101"/>
  <c r="H34" i="127"/>
  <c r="L33" i="101"/>
  <c r="H36" i="117"/>
  <c r="D37" i="101"/>
  <c r="D251" i="101" s="1"/>
  <c r="H38" i="127"/>
  <c r="H40" i="120"/>
  <c r="H43" i="117"/>
  <c r="H43" i="118"/>
  <c r="D226" i="101"/>
  <c r="H227" i="119"/>
  <c r="H226" i="119" s="1"/>
  <c r="D291" i="101"/>
  <c r="D290" i="101" s="1"/>
  <c r="H227" i="127"/>
  <c r="L226" i="101"/>
  <c r="L291" i="101"/>
  <c r="H228" i="120"/>
  <c r="E292" i="101"/>
  <c r="H292" i="120" s="1"/>
  <c r="M292" i="101"/>
  <c r="H292" i="128" s="1"/>
  <c r="H229" i="125"/>
  <c r="J293" i="101"/>
  <c r="H293" i="125" s="1"/>
  <c r="H230" i="118"/>
  <c r="H230" i="117"/>
  <c r="C294" i="101"/>
  <c r="O294" i="101" s="1"/>
  <c r="H294" i="117" s="1"/>
  <c r="I9" i="118"/>
  <c r="I12" i="128"/>
  <c r="M11" i="102"/>
  <c r="M245" i="102" s="1"/>
  <c r="I245" i="128" s="1"/>
  <c r="I18" i="118"/>
  <c r="I20" i="127"/>
  <c r="L19" i="102"/>
  <c r="L246" i="102" s="1"/>
  <c r="I246" i="127" s="1"/>
  <c r="I26" i="120"/>
  <c r="M25" i="102"/>
  <c r="M247" i="102" s="1"/>
  <c r="I247" i="128" s="1"/>
  <c r="I26" i="128"/>
  <c r="I30" i="119"/>
  <c r="I248" i="119"/>
  <c r="L29" i="102"/>
  <c r="L248" i="102" s="1"/>
  <c r="I248" i="127" s="1"/>
  <c r="I30" i="127"/>
  <c r="I29" i="127" s="1"/>
  <c r="J33" i="102"/>
  <c r="I38" i="125"/>
  <c r="I37" i="125" s="1"/>
  <c r="J37" i="102"/>
  <c r="J251" i="102" s="1"/>
  <c r="I251" i="125" s="1"/>
  <c r="I39" i="118"/>
  <c r="I39" i="117"/>
  <c r="I40" i="118"/>
  <c r="I40" i="126"/>
  <c r="I45" i="117"/>
  <c r="I45" i="118"/>
  <c r="I228" i="117"/>
  <c r="I228" i="126"/>
  <c r="K292" i="102"/>
  <c r="I292" i="126" s="1"/>
  <c r="I229" i="127"/>
  <c r="L293" i="102"/>
  <c r="I293" i="127" s="1"/>
  <c r="J8" i="119"/>
  <c r="L7" i="103"/>
  <c r="J8" i="127"/>
  <c r="J12" i="118"/>
  <c r="J12" i="126"/>
  <c r="J11" i="126" s="1"/>
  <c r="J245" i="126"/>
  <c r="J16" i="118"/>
  <c r="J16" i="117"/>
  <c r="J20" i="125"/>
  <c r="J19" i="103"/>
  <c r="J246" i="103" s="1"/>
  <c r="J246" i="125" s="1"/>
  <c r="J21" i="118"/>
  <c r="J21" i="117"/>
  <c r="J26" i="118"/>
  <c r="J26" i="117"/>
  <c r="J26" i="126"/>
  <c r="J30" i="125"/>
  <c r="J29" i="103"/>
  <c r="J248" i="103" s="1"/>
  <c r="J248" i="125" s="1"/>
  <c r="J31" i="118"/>
  <c r="J31" i="117"/>
  <c r="J34" i="119"/>
  <c r="J34" i="127"/>
  <c r="J36" i="118"/>
  <c r="J38" i="119"/>
  <c r="D37" i="103"/>
  <c r="D251" i="103" s="1"/>
  <c r="J251" i="119" s="1"/>
  <c r="L37" i="103"/>
  <c r="L251" i="103" s="1"/>
  <c r="J251" i="127" s="1"/>
  <c r="J43" i="117"/>
  <c r="J227" i="119"/>
  <c r="D226" i="103"/>
  <c r="D291" i="103"/>
  <c r="J291" i="119" s="1"/>
  <c r="J227" i="127"/>
  <c r="L226" i="103"/>
  <c r="L291" i="103"/>
  <c r="J228" i="120"/>
  <c r="E292" i="103"/>
  <c r="J292" i="120" s="1"/>
  <c r="J228" i="128"/>
  <c r="M292" i="103"/>
  <c r="J292" i="128"/>
  <c r="J230" i="118"/>
  <c r="J230" i="117"/>
  <c r="C294" i="103"/>
  <c r="O294" i="103" s="1"/>
  <c r="J294" i="117" s="1"/>
  <c r="J7" i="104"/>
  <c r="K8" i="125"/>
  <c r="K9" i="118"/>
  <c r="K9" i="117"/>
  <c r="K12" i="120"/>
  <c r="E245" i="104"/>
  <c r="K245" i="120" s="1"/>
  <c r="K12" i="128"/>
  <c r="M11" i="104"/>
  <c r="M245" i="104" s="1"/>
  <c r="K245" i="128" s="1"/>
  <c r="K14" i="118"/>
  <c r="K18" i="118"/>
  <c r="K18" i="117"/>
  <c r="K20" i="119"/>
  <c r="D246" i="104"/>
  <c r="K246" i="119" s="1"/>
  <c r="K23" i="118"/>
  <c r="K26" i="120"/>
  <c r="K26" i="128"/>
  <c r="M25" i="104"/>
  <c r="M247" i="104" s="1"/>
  <c r="K247" i="128" s="1"/>
  <c r="K28" i="118"/>
  <c r="K30" i="119"/>
  <c r="D248" i="104"/>
  <c r="K248" i="119" s="1"/>
  <c r="K34" i="125"/>
  <c r="K33" i="125" s="1"/>
  <c r="J33" i="104"/>
  <c r="J250" i="104" s="1"/>
  <c r="K250" i="125" s="1"/>
  <c r="K38" i="125"/>
  <c r="J37" i="104"/>
  <c r="J251" i="104" s="1"/>
  <c r="K39" i="118"/>
  <c r="K40" i="118"/>
  <c r="K45" i="117"/>
  <c r="K45" i="118"/>
  <c r="K228" i="118"/>
  <c r="C292" i="104"/>
  <c r="K228" i="117"/>
  <c r="K228" i="126"/>
  <c r="K292" i="104"/>
  <c r="K292" i="126" s="1"/>
  <c r="K229" i="119"/>
  <c r="D293" i="104"/>
  <c r="K293" i="119" s="1"/>
  <c r="L293" i="104"/>
  <c r="K293" i="127" s="1"/>
  <c r="L8" i="119"/>
  <c r="L7" i="105"/>
  <c r="L244" i="105" s="1"/>
  <c r="L8" i="127"/>
  <c r="L7" i="127" s="1"/>
  <c r="L12" i="118"/>
  <c r="L12" i="126"/>
  <c r="K11" i="105"/>
  <c r="K245" i="105" s="1"/>
  <c r="L245" i="126" s="1"/>
  <c r="L16" i="118"/>
  <c r="L16" i="117"/>
  <c r="L20" i="125"/>
  <c r="J19" i="105"/>
  <c r="J246" i="105" s="1"/>
  <c r="L246" i="125" s="1"/>
  <c r="L21" i="118"/>
  <c r="L21" i="117"/>
  <c r="L26" i="118"/>
  <c r="C247" i="105"/>
  <c r="L26" i="126"/>
  <c r="L25" i="126" s="1"/>
  <c r="L30" i="125"/>
  <c r="J29" i="105"/>
  <c r="J248" i="105" s="1"/>
  <c r="L248" i="125" s="1"/>
  <c r="L31" i="118"/>
  <c r="L34" i="119"/>
  <c r="L33" i="119" s="1"/>
  <c r="D33" i="105"/>
  <c r="L34" i="127"/>
  <c r="L33" i="105"/>
  <c r="L36" i="117"/>
  <c r="D37" i="105"/>
  <c r="D251" i="105" s="1"/>
  <c r="L251" i="119" s="1"/>
  <c r="L38" i="127"/>
  <c r="L40" i="120"/>
  <c r="D226" i="105"/>
  <c r="L227" i="119"/>
  <c r="D291" i="105"/>
  <c r="L291" i="119" s="1"/>
  <c r="L227" i="127"/>
  <c r="L226" i="105"/>
  <c r="L291" i="105"/>
  <c r="L228" i="120"/>
  <c r="E292" i="105"/>
  <c r="L292" i="120" s="1"/>
  <c r="L230" i="118"/>
  <c r="L230" i="117"/>
  <c r="C294" i="105"/>
  <c r="O294" i="105" s="1"/>
  <c r="L294" i="117" s="1"/>
  <c r="M9" i="118"/>
  <c r="M12" i="128"/>
  <c r="M11" i="106"/>
  <c r="M245" i="106" s="1"/>
  <c r="M245" i="128" s="1"/>
  <c r="M18" i="118"/>
  <c r="M20" i="127"/>
  <c r="L19" i="106"/>
  <c r="L246" i="106" s="1"/>
  <c r="M246" i="127" s="1"/>
  <c r="M26" i="120"/>
  <c r="M26" i="128"/>
  <c r="M25" i="106"/>
  <c r="M247" i="106" s="1"/>
  <c r="M247" i="128" s="1"/>
  <c r="L29" i="106"/>
  <c r="L248" i="106" s="1"/>
  <c r="M30" i="127"/>
  <c r="J33" i="106"/>
  <c r="J250" i="106" s="1"/>
  <c r="J37" i="106"/>
  <c r="J251" i="106" s="1"/>
  <c r="M251" i="125" s="1"/>
  <c r="M38" i="125"/>
  <c r="M37" i="125" s="1"/>
  <c r="M39" i="118"/>
  <c r="M39" i="117"/>
  <c r="M40" i="118"/>
  <c r="M45" i="117"/>
  <c r="M45" i="118"/>
  <c r="C226" i="106"/>
  <c r="K226" i="106"/>
  <c r="N8" i="119"/>
  <c r="L7" i="107"/>
  <c r="N8" i="127"/>
  <c r="N7" i="127" s="1"/>
  <c r="N12" i="118"/>
  <c r="N16" i="118"/>
  <c r="N16" i="117"/>
  <c r="N20" i="125"/>
  <c r="J19" i="107"/>
  <c r="J246" i="107" s="1"/>
  <c r="N246" i="125" s="1"/>
  <c r="N21" i="118"/>
  <c r="N21" i="117"/>
  <c r="N26" i="118"/>
  <c r="N26" i="117"/>
  <c r="N30" i="125"/>
  <c r="J29" i="107"/>
  <c r="J248" i="107" s="1"/>
  <c r="N248" i="125" s="1"/>
  <c r="N31" i="118"/>
  <c r="N31" i="117"/>
  <c r="N34" i="119"/>
  <c r="D33" i="107"/>
  <c r="N34" i="127"/>
  <c r="N36" i="118"/>
  <c r="N38" i="119"/>
  <c r="D37" i="107"/>
  <c r="D251" i="107" s="1"/>
  <c r="N251" i="119" s="1"/>
  <c r="N38" i="127"/>
  <c r="N251" i="127"/>
  <c r="C42" i="107"/>
  <c r="O42" i="107" s="1"/>
  <c r="N227" i="119"/>
  <c r="D226" i="107"/>
  <c r="D291" i="107"/>
  <c r="N291" i="119" s="1"/>
  <c r="N227" i="127"/>
  <c r="L226" i="107"/>
  <c r="L291" i="107"/>
  <c r="N291" i="127" s="1"/>
  <c r="N228" i="120"/>
  <c r="E292" i="107"/>
  <c r="N292" i="120" s="1"/>
  <c r="N228" i="128"/>
  <c r="M292" i="107"/>
  <c r="N229" i="125"/>
  <c r="J293" i="107"/>
  <c r="N293" i="125" s="1"/>
  <c r="N230" i="118"/>
  <c r="N230" i="117"/>
  <c r="C294" i="107"/>
  <c r="O294" i="107" s="1"/>
  <c r="N294" i="117" s="1"/>
  <c r="O8" i="125"/>
  <c r="O7" i="125" s="1"/>
  <c r="O9" i="118"/>
  <c r="O12" i="120"/>
  <c r="O12" i="128"/>
  <c r="O14" i="118"/>
  <c r="O18" i="118"/>
  <c r="O18" i="117"/>
  <c r="O20" i="119"/>
  <c r="D246" i="108"/>
  <c r="O246" i="119" s="1"/>
  <c r="O23" i="118"/>
  <c r="O26" i="120"/>
  <c r="O26" i="128"/>
  <c r="M25" i="108"/>
  <c r="M247" i="108" s="1"/>
  <c r="O247" i="128" s="1"/>
  <c r="O28" i="118"/>
  <c r="O30" i="119"/>
  <c r="D248" i="108"/>
  <c r="O248" i="119" s="1"/>
  <c r="O30" i="127"/>
  <c r="O29" i="127" s="1"/>
  <c r="O248" i="127"/>
  <c r="O34" i="125"/>
  <c r="O33" i="125" s="1"/>
  <c r="J33" i="108"/>
  <c r="O38" i="125"/>
  <c r="J37" i="108"/>
  <c r="J251" i="108" s="1"/>
  <c r="O251" i="125" s="1"/>
  <c r="O39" i="118"/>
  <c r="O40" i="118"/>
  <c r="O45" i="117"/>
  <c r="O45" i="118"/>
  <c r="O228" i="118"/>
  <c r="C292" i="108"/>
  <c r="O228" i="117"/>
  <c r="O228" i="126"/>
  <c r="K292" i="108"/>
  <c r="O292" i="126" s="1"/>
  <c r="O229" i="119"/>
  <c r="D293" i="108"/>
  <c r="O293" i="119" s="1"/>
  <c r="O229" i="127"/>
  <c r="P8" i="119"/>
  <c r="L7" i="109"/>
  <c r="P8" i="127"/>
  <c r="P7" i="127" s="1"/>
  <c r="P12" i="118"/>
  <c r="P12" i="126"/>
  <c r="K11" i="109"/>
  <c r="K245" i="109" s="1"/>
  <c r="P245" i="126" s="1"/>
  <c r="P16" i="118"/>
  <c r="P20" i="125"/>
  <c r="J19" i="109"/>
  <c r="J246" i="109" s="1"/>
  <c r="P246" i="125" s="1"/>
  <c r="P21" i="118"/>
  <c r="P26" i="118"/>
  <c r="C247" i="109"/>
  <c r="P247" i="118" s="1"/>
  <c r="P26" i="126"/>
  <c r="K25" i="109"/>
  <c r="K247" i="109" s="1"/>
  <c r="P247" i="126" s="1"/>
  <c r="P30" i="125"/>
  <c r="P29" i="125" s="1"/>
  <c r="J29" i="109"/>
  <c r="J248" i="109" s="1"/>
  <c r="P248" i="125" s="1"/>
  <c r="P31" i="118"/>
  <c r="P31" i="117"/>
  <c r="P34" i="119"/>
  <c r="D33" i="109"/>
  <c r="D250" i="109" s="1"/>
  <c r="P250" i="119" s="1"/>
  <c r="P34" i="127"/>
  <c r="L33" i="109"/>
  <c r="P36" i="118"/>
  <c r="P38" i="127"/>
  <c r="P40" i="120"/>
  <c r="P43" i="117"/>
  <c r="C42" i="109"/>
  <c r="O42" i="109" s="1"/>
  <c r="P43" i="118"/>
  <c r="P227" i="119"/>
  <c r="D226" i="109"/>
  <c r="D291" i="109"/>
  <c r="P227" i="127"/>
  <c r="P226" i="127" s="1"/>
  <c r="L226" i="109"/>
  <c r="L291" i="109"/>
  <c r="P228" i="120"/>
  <c r="E292" i="109"/>
  <c r="P292" i="120" s="1"/>
  <c r="P228" i="128"/>
  <c r="P229" i="125"/>
  <c r="J293" i="109"/>
  <c r="P293" i="125" s="1"/>
  <c r="P230" i="118"/>
  <c r="P230" i="117"/>
  <c r="C294" i="109"/>
  <c r="P294" i="118" s="1"/>
  <c r="Q12" i="120"/>
  <c r="M11" i="110"/>
  <c r="M245" i="110" s="1"/>
  <c r="Q245" i="128" s="1"/>
  <c r="Q12" i="128"/>
  <c r="Q14" i="117"/>
  <c r="Q20" i="119"/>
  <c r="Q20" i="127"/>
  <c r="L19" i="110"/>
  <c r="L246" i="110" s="1"/>
  <c r="Q246" i="127" s="1"/>
  <c r="Q26" i="128"/>
  <c r="M25" i="110"/>
  <c r="M247" i="110" s="1"/>
  <c r="Q247" i="128" s="1"/>
  <c r="Q28" i="117"/>
  <c r="Q30" i="127"/>
  <c r="L29" i="110"/>
  <c r="L248" i="110" s="1"/>
  <c r="Q248" i="127" s="1"/>
  <c r="Q34" i="125"/>
  <c r="Q33" i="125" s="1"/>
  <c r="J37" i="110"/>
  <c r="J251" i="110" s="1"/>
  <c r="Q38" i="125"/>
  <c r="Q37" i="125" s="1"/>
  <c r="Q39" i="118"/>
  <c r="Q39" i="117"/>
  <c r="Q40" i="118"/>
  <c r="Q45" i="117"/>
  <c r="Q45" i="118"/>
  <c r="J291" i="110"/>
  <c r="Q228" i="126"/>
  <c r="K292" i="110"/>
  <c r="D293" i="110"/>
  <c r="Q229" i="127"/>
  <c r="L293" i="110"/>
  <c r="Q293" i="127" s="1"/>
  <c r="R8" i="119"/>
  <c r="L7" i="111"/>
  <c r="R8" i="127"/>
  <c r="R12" i="118"/>
  <c r="C245" i="111"/>
  <c r="R245" i="118" s="1"/>
  <c r="K11" i="111"/>
  <c r="K245" i="111" s="1"/>
  <c r="R245" i="126" s="1"/>
  <c r="R16" i="118"/>
  <c r="R16" i="117"/>
  <c r="R20" i="125"/>
  <c r="J19" i="111"/>
  <c r="J246" i="111" s="1"/>
  <c r="R246" i="125" s="1"/>
  <c r="R21" i="118"/>
  <c r="R21" i="117"/>
  <c r="R26" i="118"/>
  <c r="R26" i="126"/>
  <c r="R25" i="126" s="1"/>
  <c r="R30" i="125"/>
  <c r="R31" i="118"/>
  <c r="R31" i="117"/>
  <c r="R34" i="119"/>
  <c r="R34" i="127"/>
  <c r="R36" i="118"/>
  <c r="R38" i="119"/>
  <c r="D37" i="111"/>
  <c r="D251" i="111" s="1"/>
  <c r="R251" i="119" s="1"/>
  <c r="L37" i="111"/>
  <c r="L251" i="111" s="1"/>
  <c r="R251" i="127" s="1"/>
  <c r="R43" i="117"/>
  <c r="R227" i="119"/>
  <c r="D226" i="111"/>
  <c r="D291" i="111"/>
  <c r="R291" i="119" s="1"/>
  <c r="R227" i="127"/>
  <c r="L291" i="111"/>
  <c r="R228" i="120"/>
  <c r="E292" i="111"/>
  <c r="R228" i="128"/>
  <c r="M292" i="111"/>
  <c r="R292" i="128" s="1"/>
  <c r="R230" i="118"/>
  <c r="R230" i="117"/>
  <c r="C294" i="111"/>
  <c r="O294" i="111" s="1"/>
  <c r="R294" i="117" s="1"/>
  <c r="J7" i="112"/>
  <c r="S8" i="125"/>
  <c r="S9" i="118"/>
  <c r="S12" i="120"/>
  <c r="S12" i="128"/>
  <c r="S11" i="128" s="1"/>
  <c r="M11" i="112"/>
  <c r="S14" i="118"/>
  <c r="S14" i="117"/>
  <c r="S18" i="118"/>
  <c r="S20" i="119"/>
  <c r="L19" i="112"/>
  <c r="L246" i="112" s="1"/>
  <c r="S246" i="127" s="1"/>
  <c r="S23" i="118"/>
  <c r="S23" i="117"/>
  <c r="S26" i="120"/>
  <c r="E247" i="112"/>
  <c r="S247" i="120" s="1"/>
  <c r="S26" i="128"/>
  <c r="S25" i="128" s="1"/>
  <c r="M25" i="112"/>
  <c r="M247" i="112" s="1"/>
  <c r="S247" i="128" s="1"/>
  <c r="S28" i="118"/>
  <c r="S30" i="119"/>
  <c r="S29" i="119" s="1"/>
  <c r="D248" i="112"/>
  <c r="S248" i="119" s="1"/>
  <c r="S34" i="125"/>
  <c r="J33" i="112"/>
  <c r="S38" i="125"/>
  <c r="S37" i="125" s="1"/>
  <c r="S39" i="117"/>
  <c r="S39" i="118"/>
  <c r="S40" i="118"/>
  <c r="S40" i="126"/>
  <c r="S45" i="117"/>
  <c r="S45" i="118"/>
  <c r="S228" i="118"/>
  <c r="C292" i="112"/>
  <c r="S228" i="126"/>
  <c r="K292" i="112"/>
  <c r="S292" i="126" s="1"/>
  <c r="S229" i="119"/>
  <c r="D293" i="112"/>
  <c r="S293" i="119" s="1"/>
  <c r="T8" i="119"/>
  <c r="T7" i="119" s="1"/>
  <c r="L7" i="113"/>
  <c r="T8" i="127"/>
  <c r="T12" i="118"/>
  <c r="T12" i="126"/>
  <c r="K11" i="113"/>
  <c r="K245" i="113" s="1"/>
  <c r="T245" i="126" s="1"/>
  <c r="T16" i="118"/>
  <c r="T20" i="125"/>
  <c r="T19" i="125" s="1"/>
  <c r="J19" i="113"/>
  <c r="T21" i="118"/>
  <c r="T26" i="118"/>
  <c r="T26" i="117"/>
  <c r="C247" i="113"/>
  <c r="T26" i="126"/>
  <c r="K25" i="113"/>
  <c r="K247" i="113" s="1"/>
  <c r="T247" i="126" s="1"/>
  <c r="T30" i="125"/>
  <c r="T29" i="125" s="1"/>
  <c r="J29" i="113"/>
  <c r="J248" i="113" s="1"/>
  <c r="T248" i="125" s="1"/>
  <c r="T31" i="118"/>
  <c r="T34" i="119"/>
  <c r="T33" i="119" s="1"/>
  <c r="D33" i="113"/>
  <c r="T34" i="127"/>
  <c r="L33" i="113"/>
  <c r="T38" i="127"/>
  <c r="L37" i="113"/>
  <c r="L251" i="113" s="1"/>
  <c r="T251" i="127" s="1"/>
  <c r="T40" i="120"/>
  <c r="T43" i="117"/>
  <c r="T43" i="118"/>
  <c r="T227" i="119"/>
  <c r="D226" i="113"/>
  <c r="D291" i="113"/>
  <c r="T291" i="119" s="1"/>
  <c r="T227" i="127"/>
  <c r="L226" i="113"/>
  <c r="L291" i="113"/>
  <c r="T228" i="120"/>
  <c r="E292" i="113"/>
  <c r="T292" i="120" s="1"/>
  <c r="T229" i="125"/>
  <c r="J293" i="113"/>
  <c r="T293" i="125" s="1"/>
  <c r="T230" i="118"/>
  <c r="T230" i="117"/>
  <c r="C294" i="113"/>
  <c r="O294" i="113" s="1"/>
  <c r="T294" i="117" s="1"/>
  <c r="U9" i="117"/>
  <c r="E245" i="114"/>
  <c r="U245" i="120" s="1"/>
  <c r="M11" i="114"/>
  <c r="M245" i="114" s="1"/>
  <c r="U245" i="128" s="1"/>
  <c r="U12" i="128"/>
  <c r="U14" i="118"/>
  <c r="U18" i="117"/>
  <c r="U20" i="127"/>
  <c r="L19" i="114"/>
  <c r="L246" i="114" s="1"/>
  <c r="U23" i="118"/>
  <c r="U26" i="120"/>
  <c r="U26" i="128"/>
  <c r="M25" i="114"/>
  <c r="M247" i="114" s="1"/>
  <c r="U247" i="128" s="1"/>
  <c r="U30" i="119"/>
  <c r="L29" i="114"/>
  <c r="L248" i="114" s="1"/>
  <c r="U248" i="127" s="1"/>
  <c r="U30" i="127"/>
  <c r="U34" i="125"/>
  <c r="U33" i="125" s="1"/>
  <c r="U39" i="117"/>
  <c r="U39" i="118"/>
  <c r="U40" i="118"/>
  <c r="U45" i="117"/>
  <c r="U45" i="118"/>
  <c r="U228" i="118"/>
  <c r="U228" i="126"/>
  <c r="K292" i="114"/>
  <c r="U292" i="126" s="1"/>
  <c r="D293" i="114"/>
  <c r="U293" i="119" s="1"/>
  <c r="U229" i="127"/>
  <c r="L293" i="114"/>
  <c r="U293" i="127" s="1"/>
  <c r="C8" i="118"/>
  <c r="X8" i="118" s="1"/>
  <c r="K7" i="96"/>
  <c r="C8" i="126"/>
  <c r="C12" i="125"/>
  <c r="J11" i="96"/>
  <c r="J245" i="96" s="1"/>
  <c r="C245" i="125" s="1"/>
  <c r="X245" i="125" s="1"/>
  <c r="C13" i="118"/>
  <c r="X13" i="118" s="1"/>
  <c r="C13" i="117"/>
  <c r="X13" i="117" s="1"/>
  <c r="C17" i="118"/>
  <c r="X17" i="118" s="1"/>
  <c r="C17" i="117"/>
  <c r="X17" i="117" s="1"/>
  <c r="C20" i="120"/>
  <c r="X20" i="120" s="1"/>
  <c r="E246" i="96"/>
  <c r="C246" i="120" s="1"/>
  <c r="X246" i="120" s="1"/>
  <c r="C20" i="128"/>
  <c r="X20" i="128" s="1"/>
  <c r="M19" i="96"/>
  <c r="M246" i="96" s="1"/>
  <c r="C246" i="128" s="1"/>
  <c r="X246" i="128" s="1"/>
  <c r="C22" i="118"/>
  <c r="X22" i="118" s="1"/>
  <c r="C22" i="117"/>
  <c r="X22" i="117" s="1"/>
  <c r="C26" i="125"/>
  <c r="J25" i="96"/>
  <c r="J247" i="96" s="1"/>
  <c r="C247" i="125" s="1"/>
  <c r="X247" i="125" s="1"/>
  <c r="C27" i="118"/>
  <c r="X27" i="118" s="1"/>
  <c r="C27" i="117"/>
  <c r="X27" i="117" s="1"/>
  <c r="C30" i="120"/>
  <c r="X30" i="120" s="1"/>
  <c r="E248" i="96"/>
  <c r="C248" i="120" s="1"/>
  <c r="X248" i="120" s="1"/>
  <c r="C30" i="128"/>
  <c r="X30" i="128" s="1"/>
  <c r="M29" i="96"/>
  <c r="M248" i="96" s="1"/>
  <c r="C248" i="128" s="1"/>
  <c r="X248" i="128" s="1"/>
  <c r="C34" i="118"/>
  <c r="X34" i="118" s="1"/>
  <c r="C33" i="96"/>
  <c r="C34" i="126"/>
  <c r="K33" i="96"/>
  <c r="C35" i="128"/>
  <c r="M33" i="96"/>
  <c r="M250" i="96" s="1"/>
  <c r="C38" i="118"/>
  <c r="X38" i="118" s="1"/>
  <c r="C37" i="96"/>
  <c r="C251" i="96" s="1"/>
  <c r="C38" i="126"/>
  <c r="K37" i="96"/>
  <c r="C227" i="118"/>
  <c r="C226" i="96"/>
  <c r="C291" i="96"/>
  <c r="C291" i="118" s="1"/>
  <c r="K226" i="96"/>
  <c r="C227" i="126"/>
  <c r="K291" i="96"/>
  <c r="C228" i="119"/>
  <c r="Y228" i="119" s="1"/>
  <c r="D292" i="96"/>
  <c r="C228" i="127"/>
  <c r="X228" i="127" s="1"/>
  <c r="L292" i="96"/>
  <c r="C292" i="127" s="1"/>
  <c r="X292" i="127" s="1"/>
  <c r="C229" i="120"/>
  <c r="X229" i="120" s="1"/>
  <c r="E293" i="96"/>
  <c r="C293" i="120" s="1"/>
  <c r="X293" i="120" s="1"/>
  <c r="C229" i="128"/>
  <c r="X229" i="128" s="1"/>
  <c r="M293" i="96"/>
  <c r="C293" i="128" s="1"/>
  <c r="X293" i="128" s="1"/>
  <c r="D8" i="120"/>
  <c r="M7" i="97"/>
  <c r="M244" i="97" s="1"/>
  <c r="D8" i="128"/>
  <c r="D7" i="128" s="1"/>
  <c r="D10" i="118"/>
  <c r="D10" i="117"/>
  <c r="D245" i="97"/>
  <c r="D245" i="119" s="1"/>
  <c r="D12" i="119"/>
  <c r="D12" i="127"/>
  <c r="L11" i="97"/>
  <c r="L245" i="97" s="1"/>
  <c r="D245" i="127" s="1"/>
  <c r="D15" i="118"/>
  <c r="D15" i="117"/>
  <c r="D20" i="118"/>
  <c r="C246" i="97"/>
  <c r="D246" i="118" s="1"/>
  <c r="D20" i="117"/>
  <c r="D20" i="126"/>
  <c r="K19" i="97"/>
  <c r="K246" i="97" s="1"/>
  <c r="D246" i="126" s="1"/>
  <c r="D24" i="118"/>
  <c r="D24" i="117"/>
  <c r="D26" i="119"/>
  <c r="D26" i="127"/>
  <c r="L25" i="97"/>
  <c r="L247" i="97" s="1"/>
  <c r="D247" i="127" s="1"/>
  <c r="D30" i="118"/>
  <c r="D30" i="117"/>
  <c r="C248" i="97"/>
  <c r="D248" i="118" s="1"/>
  <c r="K29" i="97"/>
  <c r="K248" i="97" s="1"/>
  <c r="D248" i="126" s="1"/>
  <c r="D30" i="126"/>
  <c r="D29" i="126" s="1"/>
  <c r="D34" i="120"/>
  <c r="D33" i="120" s="1"/>
  <c r="E33" i="97"/>
  <c r="D35" i="117"/>
  <c r="D35" i="118"/>
  <c r="D38" i="120"/>
  <c r="E37" i="97"/>
  <c r="E251" i="97" s="1"/>
  <c r="D251" i="120" s="1"/>
  <c r="M37" i="97"/>
  <c r="M251" i="97" s="1"/>
  <c r="D251" i="128" s="1"/>
  <c r="D38" i="128"/>
  <c r="D37" i="128" s="1"/>
  <c r="D41" i="118"/>
  <c r="D44" i="117"/>
  <c r="D44" i="118"/>
  <c r="D227" i="120"/>
  <c r="E226" i="97"/>
  <c r="E291" i="97"/>
  <c r="E290" i="97" s="1"/>
  <c r="D227" i="128"/>
  <c r="D226" i="128" s="1"/>
  <c r="M226" i="97"/>
  <c r="M291" i="97"/>
  <c r="D229" i="118"/>
  <c r="C293" i="97"/>
  <c r="D293" i="118" s="1"/>
  <c r="D229" i="117"/>
  <c r="D229" i="126"/>
  <c r="K293" i="97"/>
  <c r="D293" i="126" s="1"/>
  <c r="E8" i="117"/>
  <c r="E8" i="118"/>
  <c r="K7" i="98"/>
  <c r="E8" i="126"/>
  <c r="E12" i="125"/>
  <c r="J11" i="98"/>
  <c r="J245" i="98" s="1"/>
  <c r="E245" i="125" s="1"/>
  <c r="E13" i="118"/>
  <c r="E13" i="117"/>
  <c r="E17" i="118"/>
  <c r="E17" i="117"/>
  <c r="E20" i="120"/>
  <c r="E246" i="98"/>
  <c r="E246" i="120" s="1"/>
  <c r="E20" i="128"/>
  <c r="M19" i="98"/>
  <c r="M246" i="98" s="1"/>
  <c r="E246" i="128" s="1"/>
  <c r="E22" i="118"/>
  <c r="E22" i="117"/>
  <c r="E26" i="125"/>
  <c r="E25" i="125" s="1"/>
  <c r="J25" i="98"/>
  <c r="J247" i="98" s="1"/>
  <c r="E247" i="125" s="1"/>
  <c r="E27" i="118"/>
  <c r="E27" i="117"/>
  <c r="E30" i="120"/>
  <c r="E29" i="120" s="1"/>
  <c r="E248" i="98"/>
  <c r="E248" i="120" s="1"/>
  <c r="E30" i="128"/>
  <c r="M29" i="98"/>
  <c r="M248" i="98" s="1"/>
  <c r="E248" i="128" s="1"/>
  <c r="E34" i="118"/>
  <c r="C33" i="98"/>
  <c r="E34" i="126"/>
  <c r="E33" i="126" s="1"/>
  <c r="K33" i="98"/>
  <c r="E35" i="128"/>
  <c r="E33" i="128" s="1"/>
  <c r="M33" i="98"/>
  <c r="E38" i="118"/>
  <c r="C37" i="98"/>
  <c r="C251" i="98" s="1"/>
  <c r="E38" i="126"/>
  <c r="E37" i="126" s="1"/>
  <c r="E32" i="126" s="1"/>
  <c r="K37" i="98"/>
  <c r="K251" i="98" s="1"/>
  <c r="E251" i="126" s="1"/>
  <c r="E227" i="118"/>
  <c r="C226" i="98"/>
  <c r="C291" i="98"/>
  <c r="E227" i="117"/>
  <c r="E227" i="126"/>
  <c r="K226" i="98"/>
  <c r="K291" i="98"/>
  <c r="E291" i="126" s="1"/>
  <c r="E228" i="119"/>
  <c r="D292" i="98"/>
  <c r="E228" i="127"/>
  <c r="L292" i="98"/>
  <c r="E292" i="127" s="1"/>
  <c r="E229" i="120"/>
  <c r="E293" i="98"/>
  <c r="E293" i="120" s="1"/>
  <c r="E229" i="128"/>
  <c r="M293" i="98"/>
  <c r="E293" i="128" s="1"/>
  <c r="F8" i="120"/>
  <c r="M7" i="99"/>
  <c r="F8" i="128"/>
  <c r="F10" i="118"/>
  <c r="F10" i="117"/>
  <c r="F12" i="119"/>
  <c r="D245" i="99"/>
  <c r="F245" i="119" s="1"/>
  <c r="F12" i="127"/>
  <c r="L11" i="99"/>
  <c r="L245" i="99" s="1"/>
  <c r="F245" i="127" s="1"/>
  <c r="F15" i="118"/>
  <c r="F15" i="117"/>
  <c r="F20" i="118"/>
  <c r="C246" i="99"/>
  <c r="F246" i="118" s="1"/>
  <c r="F20" i="117"/>
  <c r="F20" i="126"/>
  <c r="K19" i="99"/>
  <c r="K246" i="99" s="1"/>
  <c r="F246" i="126" s="1"/>
  <c r="F24" i="118"/>
  <c r="F24" i="117"/>
  <c r="F26" i="119"/>
  <c r="D247" i="99"/>
  <c r="F247" i="119" s="1"/>
  <c r="F26" i="127"/>
  <c r="F25" i="127" s="1"/>
  <c r="L25" i="99"/>
  <c r="L247" i="99" s="1"/>
  <c r="F247" i="127" s="1"/>
  <c r="F30" i="118"/>
  <c r="C248" i="99"/>
  <c r="F248" i="118" s="1"/>
  <c r="F30" i="126"/>
  <c r="F29" i="126" s="1"/>
  <c r="K29" i="99"/>
  <c r="K248" i="99" s="1"/>
  <c r="F248" i="126" s="1"/>
  <c r="F34" i="120"/>
  <c r="E33" i="99"/>
  <c r="E250" i="99" s="1"/>
  <c r="F35" i="118"/>
  <c r="F35" i="117"/>
  <c r="F38" i="120"/>
  <c r="E37" i="99"/>
  <c r="E251" i="99" s="1"/>
  <c r="F251" i="120" s="1"/>
  <c r="F38" i="128"/>
  <c r="M37" i="99"/>
  <c r="M251" i="99" s="1"/>
  <c r="F251" i="128" s="1"/>
  <c r="F40" i="125"/>
  <c r="F41" i="118"/>
  <c r="F41" i="117"/>
  <c r="F44" i="117"/>
  <c r="F44" i="118"/>
  <c r="F227" i="120"/>
  <c r="F226" i="120" s="1"/>
  <c r="E226" i="99"/>
  <c r="E291" i="99"/>
  <c r="F291" i="120" s="1"/>
  <c r="F290" i="120" s="1"/>
  <c r="F227" i="128"/>
  <c r="M226" i="99"/>
  <c r="M291" i="99"/>
  <c r="F228" i="125"/>
  <c r="J292" i="99"/>
  <c r="F292" i="125" s="1"/>
  <c r="F229" i="118"/>
  <c r="C293" i="99"/>
  <c r="F229" i="117"/>
  <c r="F229" i="126"/>
  <c r="K293" i="99"/>
  <c r="F293" i="126" s="1"/>
  <c r="C244" i="100"/>
  <c r="G8" i="118"/>
  <c r="K7" i="100"/>
  <c r="G8" i="126"/>
  <c r="G7" i="126" s="1"/>
  <c r="G12" i="125"/>
  <c r="J11" i="100"/>
  <c r="J245" i="100" s="1"/>
  <c r="G245" i="125" s="1"/>
  <c r="G13" i="118"/>
  <c r="G13" i="117"/>
  <c r="G17" i="118"/>
  <c r="G20" i="120"/>
  <c r="E246" i="100"/>
  <c r="G246" i="120" s="1"/>
  <c r="G20" i="128"/>
  <c r="M19" i="100"/>
  <c r="M246" i="100" s="1"/>
  <c r="G246" i="128" s="1"/>
  <c r="G22" i="118"/>
  <c r="G22" i="117"/>
  <c r="G26" i="125"/>
  <c r="G27" i="118"/>
  <c r="G30" i="120"/>
  <c r="E248" i="100"/>
  <c r="G248" i="120" s="1"/>
  <c r="G30" i="128"/>
  <c r="G29" i="128" s="1"/>
  <c r="M29" i="100"/>
  <c r="M248" i="100" s="1"/>
  <c r="G248" i="128" s="1"/>
  <c r="G34" i="118"/>
  <c r="C33" i="100"/>
  <c r="G34" i="126"/>
  <c r="K33" i="100"/>
  <c r="K250" i="100" s="1"/>
  <c r="G35" i="128"/>
  <c r="G33" i="128" s="1"/>
  <c r="M33" i="100"/>
  <c r="G38" i="118"/>
  <c r="C37" i="100"/>
  <c r="C251" i="100" s="1"/>
  <c r="G38" i="126"/>
  <c r="G227" i="118"/>
  <c r="C226" i="100"/>
  <c r="C291" i="100"/>
  <c r="G291" i="118" s="1"/>
  <c r="G227" i="126"/>
  <c r="K226" i="100"/>
  <c r="K291" i="100"/>
  <c r="G291" i="126" s="1"/>
  <c r="G228" i="119"/>
  <c r="D292" i="100"/>
  <c r="G292" i="119" s="1"/>
  <c r="G228" i="127"/>
  <c r="L292" i="100"/>
  <c r="G292" i="127" s="1"/>
  <c r="G229" i="120"/>
  <c r="E293" i="100"/>
  <c r="G293" i="120" s="1"/>
  <c r="G229" i="128"/>
  <c r="M293" i="100"/>
  <c r="G293" i="128" s="1"/>
  <c r="H8" i="120"/>
  <c r="M7" i="101"/>
  <c r="H8" i="128"/>
  <c r="H7" i="128" s="1"/>
  <c r="H10" i="118"/>
  <c r="H12" i="119"/>
  <c r="D245" i="101"/>
  <c r="H245" i="119" s="1"/>
  <c r="H12" i="127"/>
  <c r="H15" i="118"/>
  <c r="H15" i="117"/>
  <c r="H20" i="118"/>
  <c r="C246" i="101"/>
  <c r="H246" i="118" s="1"/>
  <c r="H20" i="126"/>
  <c r="H24" i="118"/>
  <c r="H24" i="117"/>
  <c r="H26" i="119"/>
  <c r="D247" i="101"/>
  <c r="H247" i="119" s="1"/>
  <c r="H26" i="127"/>
  <c r="H30" i="118"/>
  <c r="C248" i="101"/>
  <c r="H248" i="118" s="1"/>
  <c r="H30" i="117"/>
  <c r="H30" i="126"/>
  <c r="K29" i="101"/>
  <c r="K248" i="101" s="1"/>
  <c r="H248" i="126" s="1"/>
  <c r="H34" i="120"/>
  <c r="E33" i="101"/>
  <c r="H35" i="118"/>
  <c r="H35" i="117"/>
  <c r="H38" i="120"/>
  <c r="H38" i="128"/>
  <c r="H37" i="128" s="1"/>
  <c r="M37" i="101"/>
  <c r="M251" i="101" s="1"/>
  <c r="H251" i="128" s="1"/>
  <c r="H40" i="125"/>
  <c r="H41" i="118"/>
  <c r="H41" i="117"/>
  <c r="H44" i="117"/>
  <c r="H44" i="118"/>
  <c r="H227" i="120"/>
  <c r="H226" i="120" s="1"/>
  <c r="E226" i="101"/>
  <c r="E291" i="101"/>
  <c r="E290" i="101" s="1"/>
  <c r="H227" i="128"/>
  <c r="M226" i="101"/>
  <c r="M291" i="101"/>
  <c r="M290" i="101" s="1"/>
  <c r="H229" i="118"/>
  <c r="C293" i="101"/>
  <c r="H229" i="126"/>
  <c r="K293" i="101"/>
  <c r="H293" i="126" s="1"/>
  <c r="C244" i="102"/>
  <c r="I8" i="118"/>
  <c r="K7" i="102"/>
  <c r="I8" i="126"/>
  <c r="I7" i="126" s="1"/>
  <c r="I12" i="125"/>
  <c r="J11" i="102"/>
  <c r="J245" i="102" s="1"/>
  <c r="I245" i="125" s="1"/>
  <c r="I13" i="118"/>
  <c r="I17" i="118"/>
  <c r="I17" i="117"/>
  <c r="I20" i="120"/>
  <c r="E246" i="102"/>
  <c r="I246" i="120" s="1"/>
  <c r="I20" i="128"/>
  <c r="M19" i="102"/>
  <c r="M246" i="102" s="1"/>
  <c r="I246" i="128" s="1"/>
  <c r="I22" i="118"/>
  <c r="I22" i="117"/>
  <c r="I26" i="125"/>
  <c r="I25" i="125" s="1"/>
  <c r="J25" i="102"/>
  <c r="J247" i="102" s="1"/>
  <c r="I247" i="125" s="1"/>
  <c r="I27" i="118"/>
  <c r="I27" i="117"/>
  <c r="I30" i="120"/>
  <c r="I29" i="120" s="1"/>
  <c r="E248" i="102"/>
  <c r="I248" i="120" s="1"/>
  <c r="I30" i="128"/>
  <c r="M29" i="102"/>
  <c r="M248" i="102" s="1"/>
  <c r="I34" i="118"/>
  <c r="C33" i="102"/>
  <c r="I34" i="126"/>
  <c r="K33" i="102"/>
  <c r="I35" i="128"/>
  <c r="M33" i="102"/>
  <c r="I38" i="118"/>
  <c r="C37" i="102"/>
  <c r="C251" i="102" s="1"/>
  <c r="I38" i="126"/>
  <c r="K37" i="102"/>
  <c r="K251" i="102" s="1"/>
  <c r="I227" i="118"/>
  <c r="C226" i="102"/>
  <c r="C291" i="102"/>
  <c r="O226" i="102"/>
  <c r="I227" i="126"/>
  <c r="K226" i="102"/>
  <c r="K291" i="102"/>
  <c r="I228" i="119"/>
  <c r="D292" i="102"/>
  <c r="I292" i="119" s="1"/>
  <c r="I228" i="127"/>
  <c r="L292" i="102"/>
  <c r="I292" i="127" s="1"/>
  <c r="I229" i="120"/>
  <c r="E293" i="102"/>
  <c r="I293" i="120" s="1"/>
  <c r="I229" i="128"/>
  <c r="M293" i="102"/>
  <c r="I293" i="128" s="1"/>
  <c r="J8" i="120"/>
  <c r="M7" i="103"/>
  <c r="J8" i="128"/>
  <c r="J10" i="118"/>
  <c r="J10" i="117"/>
  <c r="J12" i="119"/>
  <c r="D245" i="103"/>
  <c r="J245" i="119" s="1"/>
  <c r="J12" i="127"/>
  <c r="L11" i="103"/>
  <c r="L245" i="103" s="1"/>
  <c r="J245" i="127" s="1"/>
  <c r="J15" i="118"/>
  <c r="J15" i="117"/>
  <c r="J20" i="118"/>
  <c r="C246" i="103"/>
  <c r="J20" i="117"/>
  <c r="J20" i="126"/>
  <c r="J19" i="126" s="1"/>
  <c r="K19" i="103"/>
  <c r="K246" i="103" s="1"/>
  <c r="J246" i="126" s="1"/>
  <c r="J24" i="118"/>
  <c r="J24" i="117"/>
  <c r="J26" i="119"/>
  <c r="D247" i="103"/>
  <c r="J247" i="119" s="1"/>
  <c r="J26" i="127"/>
  <c r="J25" i="127" s="1"/>
  <c r="L25" i="103"/>
  <c r="L247" i="103" s="1"/>
  <c r="J247" i="127" s="1"/>
  <c r="J30" i="118"/>
  <c r="C248" i="103"/>
  <c r="J248" i="118" s="1"/>
  <c r="J30" i="126"/>
  <c r="K29" i="103"/>
  <c r="K248" i="103" s="1"/>
  <c r="J248" i="126" s="1"/>
  <c r="J34" i="120"/>
  <c r="E33" i="103"/>
  <c r="J35" i="118"/>
  <c r="J35" i="117"/>
  <c r="J38" i="120"/>
  <c r="E37" i="103"/>
  <c r="E251" i="103" s="1"/>
  <c r="J251" i="120" s="1"/>
  <c r="J38" i="128"/>
  <c r="M37" i="103"/>
  <c r="M251" i="103" s="1"/>
  <c r="J251" i="128" s="1"/>
  <c r="J41" i="118"/>
  <c r="J41" i="117"/>
  <c r="J44" i="117"/>
  <c r="J44" i="118"/>
  <c r="J227" i="120"/>
  <c r="J226" i="120" s="1"/>
  <c r="E226" i="103"/>
  <c r="E291" i="103"/>
  <c r="E290" i="103" s="1"/>
  <c r="J227" i="128"/>
  <c r="J226" i="128" s="1"/>
  <c r="M226" i="103"/>
  <c r="M291" i="103"/>
  <c r="J228" i="125"/>
  <c r="J292" i="103"/>
  <c r="J292" i="125" s="1"/>
  <c r="J229" i="118"/>
  <c r="C293" i="103"/>
  <c r="J229" i="117"/>
  <c r="J229" i="126"/>
  <c r="K293" i="103"/>
  <c r="J293" i="126" s="1"/>
  <c r="K8" i="118"/>
  <c r="K7" i="104"/>
  <c r="K8" i="126"/>
  <c r="K12" i="125"/>
  <c r="J11" i="104"/>
  <c r="J245" i="104" s="1"/>
  <c r="K245" i="125" s="1"/>
  <c r="K13" i="118"/>
  <c r="K13" i="117"/>
  <c r="K17" i="118"/>
  <c r="K17" i="117"/>
  <c r="K20" i="120"/>
  <c r="E246" i="104"/>
  <c r="K246" i="120" s="1"/>
  <c r="K20" i="128"/>
  <c r="M19" i="104"/>
  <c r="M246" i="104" s="1"/>
  <c r="K246" i="128" s="1"/>
  <c r="K22" i="118"/>
  <c r="K22" i="117"/>
  <c r="K26" i="125"/>
  <c r="J25" i="104"/>
  <c r="J247" i="104" s="1"/>
  <c r="K247" i="125" s="1"/>
  <c r="K27" i="118"/>
  <c r="K27" i="117"/>
  <c r="K30" i="120"/>
  <c r="K29" i="120" s="1"/>
  <c r="E248" i="104"/>
  <c r="K248" i="120" s="1"/>
  <c r="K30" i="128"/>
  <c r="K29" i="128" s="1"/>
  <c r="M29" i="104"/>
  <c r="M248" i="104" s="1"/>
  <c r="K248" i="128" s="1"/>
  <c r="K34" i="118"/>
  <c r="C33" i="104"/>
  <c r="C250" i="104" s="1"/>
  <c r="K34" i="117"/>
  <c r="K34" i="126"/>
  <c r="K33" i="104"/>
  <c r="K35" i="128"/>
  <c r="M33" i="104"/>
  <c r="K38" i="118"/>
  <c r="C37" i="104"/>
  <c r="C251" i="104" s="1"/>
  <c r="K38" i="126"/>
  <c r="K37" i="126" s="1"/>
  <c r="K37" i="104"/>
  <c r="K251" i="104" s="1"/>
  <c r="K251" i="126" s="1"/>
  <c r="K227" i="118"/>
  <c r="C226" i="104"/>
  <c r="C291" i="104"/>
  <c r="K227" i="117"/>
  <c r="K227" i="126"/>
  <c r="K226" i="126" s="1"/>
  <c r="K226" i="104"/>
  <c r="K291" i="104"/>
  <c r="K291" i="126" s="1"/>
  <c r="K228" i="119"/>
  <c r="D292" i="104"/>
  <c r="K292" i="119" s="1"/>
  <c r="K228" i="127"/>
  <c r="L292" i="104"/>
  <c r="K292" i="127" s="1"/>
  <c r="K229" i="120"/>
  <c r="E293" i="104"/>
  <c r="K229" i="128"/>
  <c r="M293" i="104"/>
  <c r="K293" i="128" s="1"/>
  <c r="L8" i="120"/>
  <c r="M7" i="105"/>
  <c r="L8" i="128"/>
  <c r="L7" i="128" s="1"/>
  <c r="L10" i="118"/>
  <c r="L10" i="117"/>
  <c r="L12" i="119"/>
  <c r="D245" i="105"/>
  <c r="L245" i="119" s="1"/>
  <c r="L12" i="127"/>
  <c r="L11" i="105"/>
  <c r="L245" i="105" s="1"/>
  <c r="L245" i="127" s="1"/>
  <c r="L15" i="118"/>
  <c r="L20" i="118"/>
  <c r="C246" i="105"/>
  <c r="L246" i="118" s="1"/>
  <c r="L20" i="126"/>
  <c r="K19" i="105"/>
  <c r="K246" i="105" s="1"/>
  <c r="L246" i="126" s="1"/>
  <c r="L24" i="118"/>
  <c r="L24" i="117"/>
  <c r="D247" i="105"/>
  <c r="L247" i="119" s="1"/>
  <c r="L26" i="119"/>
  <c r="L26" i="127"/>
  <c r="L25" i="127" s="1"/>
  <c r="L25" i="105"/>
  <c r="L247" i="105" s="1"/>
  <c r="L247" i="127" s="1"/>
  <c r="L30" i="118"/>
  <c r="C248" i="105"/>
  <c r="L248" i="118" s="1"/>
  <c r="K29" i="105"/>
  <c r="K248" i="105" s="1"/>
  <c r="L248" i="126" s="1"/>
  <c r="L30" i="126"/>
  <c r="L29" i="126" s="1"/>
  <c r="L34" i="120"/>
  <c r="E33" i="105"/>
  <c r="L35" i="118"/>
  <c r="L38" i="120"/>
  <c r="E37" i="105"/>
  <c r="E251" i="105" s="1"/>
  <c r="L251" i="120" s="1"/>
  <c r="L38" i="128"/>
  <c r="M37" i="105"/>
  <c r="L40" i="125"/>
  <c r="L41" i="118"/>
  <c r="L44" i="117"/>
  <c r="L44" i="118"/>
  <c r="L227" i="120"/>
  <c r="E226" i="105"/>
  <c r="E291" i="105"/>
  <c r="E290" i="105" s="1"/>
  <c r="L227" i="128"/>
  <c r="M226" i="105"/>
  <c r="M291" i="105"/>
  <c r="L291" i="128" s="1"/>
  <c r="L229" i="118"/>
  <c r="C293" i="105"/>
  <c r="L229" i="117"/>
  <c r="M8" i="118"/>
  <c r="K7" i="106"/>
  <c r="K244" i="106" s="1"/>
  <c r="M8" i="126"/>
  <c r="M7" i="126" s="1"/>
  <c r="M12" i="125"/>
  <c r="M11" i="125" s="1"/>
  <c r="J11" i="106"/>
  <c r="J245" i="106" s="1"/>
  <c r="M245" i="125" s="1"/>
  <c r="M13" i="118"/>
  <c r="M13" i="117"/>
  <c r="M17" i="118"/>
  <c r="M17" i="117"/>
  <c r="M20" i="120"/>
  <c r="E246" i="106"/>
  <c r="M246" i="120" s="1"/>
  <c r="M20" i="128"/>
  <c r="M19" i="106"/>
  <c r="M246" i="106" s="1"/>
  <c r="M246" i="128" s="1"/>
  <c r="M22" i="118"/>
  <c r="M22" i="117"/>
  <c r="M26" i="125"/>
  <c r="M25" i="125" s="1"/>
  <c r="J25" i="106"/>
  <c r="J247" i="106" s="1"/>
  <c r="M247" i="125" s="1"/>
  <c r="M27" i="118"/>
  <c r="M27" i="117"/>
  <c r="M30" i="120"/>
  <c r="M29" i="120" s="1"/>
  <c r="E248" i="106"/>
  <c r="M248" i="120" s="1"/>
  <c r="M30" i="128"/>
  <c r="M29" i="106"/>
  <c r="M248" i="106" s="1"/>
  <c r="M248" i="128" s="1"/>
  <c r="M34" i="118"/>
  <c r="C33" i="106"/>
  <c r="M34" i="126"/>
  <c r="K33" i="106"/>
  <c r="M35" i="128"/>
  <c r="M33" i="106"/>
  <c r="M38" i="118"/>
  <c r="C37" i="106"/>
  <c r="C251" i="106" s="1"/>
  <c r="M38" i="126"/>
  <c r="K37" i="106"/>
  <c r="K251" i="106" s="1"/>
  <c r="M251" i="126" s="1"/>
  <c r="M227" i="118"/>
  <c r="C291" i="106"/>
  <c r="M227" i="126"/>
  <c r="K291" i="106"/>
  <c r="M291" i="126" s="1"/>
  <c r="M228" i="119"/>
  <c r="D292" i="106"/>
  <c r="M292" i="119" s="1"/>
  <c r="M228" i="127"/>
  <c r="L292" i="106"/>
  <c r="M292" i="127" s="1"/>
  <c r="M229" i="120"/>
  <c r="E293" i="106"/>
  <c r="M293" i="120" s="1"/>
  <c r="M229" i="128"/>
  <c r="M293" i="106"/>
  <c r="M293" i="128" s="1"/>
  <c r="N8" i="120"/>
  <c r="M7" i="107"/>
  <c r="N8" i="128"/>
  <c r="N10" i="118"/>
  <c r="N10" i="117"/>
  <c r="N12" i="119"/>
  <c r="D245" i="107"/>
  <c r="N245" i="119" s="1"/>
  <c r="N12" i="127"/>
  <c r="N11" i="127" s="1"/>
  <c r="L11" i="107"/>
  <c r="L245" i="107" s="1"/>
  <c r="N245" i="127" s="1"/>
  <c r="N15" i="118"/>
  <c r="N15" i="117"/>
  <c r="N20" i="118"/>
  <c r="C246" i="107"/>
  <c r="N246" i="118" s="1"/>
  <c r="N20" i="126"/>
  <c r="N19" i="126" s="1"/>
  <c r="K19" i="107"/>
  <c r="K246" i="107" s="1"/>
  <c r="N246" i="126" s="1"/>
  <c r="N24" i="118"/>
  <c r="N24" i="117"/>
  <c r="N26" i="119"/>
  <c r="D247" i="107"/>
  <c r="N247" i="119" s="1"/>
  <c r="N26" i="127"/>
  <c r="L25" i="107"/>
  <c r="L247" i="107" s="1"/>
  <c r="N247" i="127" s="1"/>
  <c r="N30" i="118"/>
  <c r="C248" i="107"/>
  <c r="N30" i="126"/>
  <c r="K29" i="107"/>
  <c r="K248" i="107" s="1"/>
  <c r="N248" i="126" s="1"/>
  <c r="N34" i="120"/>
  <c r="E33" i="107"/>
  <c r="N35" i="118"/>
  <c r="N35" i="117"/>
  <c r="N38" i="120"/>
  <c r="E37" i="107"/>
  <c r="E251" i="107" s="1"/>
  <c r="N251" i="120" s="1"/>
  <c r="N38" i="128"/>
  <c r="M37" i="107"/>
  <c r="M251" i="107" s="1"/>
  <c r="N251" i="128" s="1"/>
  <c r="N40" i="125"/>
  <c r="N41" i="118"/>
  <c r="N41" i="117"/>
  <c r="N44" i="117"/>
  <c r="N44" i="118"/>
  <c r="N227" i="120"/>
  <c r="E226" i="107"/>
  <c r="E291" i="107"/>
  <c r="N227" i="128"/>
  <c r="M226" i="107"/>
  <c r="M291" i="107"/>
  <c r="J226" i="107"/>
  <c r="N229" i="118"/>
  <c r="C293" i="107"/>
  <c r="N229" i="117"/>
  <c r="N229" i="126"/>
  <c r="K293" i="107"/>
  <c r="N293" i="126" s="1"/>
  <c r="C244" i="108"/>
  <c r="O244" i="118" s="1"/>
  <c r="O8" i="118"/>
  <c r="O8" i="126"/>
  <c r="O12" i="125"/>
  <c r="J11" i="108"/>
  <c r="J245" i="108" s="1"/>
  <c r="O245" i="125" s="1"/>
  <c r="O13" i="118"/>
  <c r="O13" i="117"/>
  <c r="O17" i="118"/>
  <c r="O17" i="117"/>
  <c r="O20" i="120"/>
  <c r="E246" i="108"/>
  <c r="O246" i="120" s="1"/>
  <c r="O20" i="128"/>
  <c r="M19" i="108"/>
  <c r="M246" i="108" s="1"/>
  <c r="O246" i="128" s="1"/>
  <c r="O22" i="118"/>
  <c r="O22" i="117"/>
  <c r="O26" i="125"/>
  <c r="J25" i="108"/>
  <c r="J247" i="108" s="1"/>
  <c r="O247" i="125" s="1"/>
  <c r="O27" i="118"/>
  <c r="O27" i="117"/>
  <c r="O30" i="120"/>
  <c r="E248" i="108"/>
  <c r="O248" i="120" s="1"/>
  <c r="O30" i="128"/>
  <c r="M29" i="108"/>
  <c r="M248" i="108" s="1"/>
  <c r="O248" i="128" s="1"/>
  <c r="O34" i="118"/>
  <c r="C33" i="108"/>
  <c r="O34" i="126"/>
  <c r="K33" i="108"/>
  <c r="O35" i="128"/>
  <c r="O33" i="128" s="1"/>
  <c r="M33" i="108"/>
  <c r="O38" i="118"/>
  <c r="O38" i="117"/>
  <c r="C37" i="108"/>
  <c r="C251" i="108" s="1"/>
  <c r="O251" i="118" s="1"/>
  <c r="O38" i="126"/>
  <c r="O227" i="118"/>
  <c r="C226" i="108"/>
  <c r="C291" i="108"/>
  <c r="O227" i="117"/>
  <c r="O227" i="126"/>
  <c r="K226" i="108"/>
  <c r="K291" i="108"/>
  <c r="O228" i="119"/>
  <c r="D292" i="108"/>
  <c r="O292" i="119" s="1"/>
  <c r="O228" i="127"/>
  <c r="L292" i="108"/>
  <c r="O292" i="127" s="1"/>
  <c r="O229" i="120"/>
  <c r="E293" i="108"/>
  <c r="O293" i="120" s="1"/>
  <c r="O229" i="128"/>
  <c r="M293" i="108"/>
  <c r="O293" i="128" s="1"/>
  <c r="P8" i="120"/>
  <c r="M7" i="109"/>
  <c r="P8" i="128"/>
  <c r="P7" i="128" s="1"/>
  <c r="P10" i="118"/>
  <c r="P10" i="117"/>
  <c r="P12" i="119"/>
  <c r="D245" i="109"/>
  <c r="P245" i="119" s="1"/>
  <c r="L11" i="109"/>
  <c r="L245" i="109" s="1"/>
  <c r="P245" i="127" s="1"/>
  <c r="P12" i="127"/>
  <c r="P15" i="118"/>
  <c r="P15" i="117"/>
  <c r="P20" i="118"/>
  <c r="C246" i="109"/>
  <c r="P246" i="118" s="1"/>
  <c r="P20" i="126"/>
  <c r="K19" i="109"/>
  <c r="K246" i="109" s="1"/>
  <c r="P246" i="126" s="1"/>
  <c r="P24" i="118"/>
  <c r="P24" i="117"/>
  <c r="D247" i="109"/>
  <c r="P247" i="119" s="1"/>
  <c r="P26" i="119"/>
  <c r="L25" i="109"/>
  <c r="L247" i="109" s="1"/>
  <c r="P247" i="127" s="1"/>
  <c r="P26" i="127"/>
  <c r="C248" i="109"/>
  <c r="P30" i="118"/>
  <c r="K29" i="109"/>
  <c r="K248" i="109" s="1"/>
  <c r="P248" i="126" s="1"/>
  <c r="P30" i="126"/>
  <c r="P34" i="120"/>
  <c r="E33" i="109"/>
  <c r="P35" i="118"/>
  <c r="P35" i="117"/>
  <c r="P38" i="120"/>
  <c r="M37" i="109"/>
  <c r="M251" i="109" s="1"/>
  <c r="P251" i="128" s="1"/>
  <c r="P38" i="128"/>
  <c r="P37" i="128" s="1"/>
  <c r="P40" i="125"/>
  <c r="P41" i="118"/>
  <c r="P41" i="117"/>
  <c r="P44" i="117"/>
  <c r="P44" i="118"/>
  <c r="P227" i="120"/>
  <c r="E226" i="109"/>
  <c r="E291" i="109"/>
  <c r="P291" i="120" s="1"/>
  <c r="P227" i="128"/>
  <c r="M226" i="109"/>
  <c r="M291" i="109"/>
  <c r="M290" i="109" s="1"/>
  <c r="P229" i="118"/>
  <c r="C293" i="109"/>
  <c r="P229" i="117"/>
  <c r="P229" i="126"/>
  <c r="K293" i="109"/>
  <c r="P293" i="126" s="1"/>
  <c r="Q8" i="118"/>
  <c r="K7" i="110"/>
  <c r="Q8" i="126"/>
  <c r="Q12" i="125"/>
  <c r="Q11" i="125" s="1"/>
  <c r="J11" i="110"/>
  <c r="J245" i="110" s="1"/>
  <c r="Q245" i="125" s="1"/>
  <c r="Q13" i="118"/>
  <c r="Q13" i="117"/>
  <c r="Q17" i="118"/>
  <c r="Q17" i="117"/>
  <c r="Q20" i="120"/>
  <c r="E246" i="110"/>
  <c r="Q246" i="120" s="1"/>
  <c r="Q20" i="128"/>
  <c r="M19" i="110"/>
  <c r="M246" i="110" s="1"/>
  <c r="Q246" i="128" s="1"/>
  <c r="Q22" i="118"/>
  <c r="Q22" i="117"/>
  <c r="Q26" i="125"/>
  <c r="Q25" i="125" s="1"/>
  <c r="J25" i="110"/>
  <c r="J247" i="110" s="1"/>
  <c r="Q247" i="125" s="1"/>
  <c r="Q27" i="118"/>
  <c r="Q27" i="117"/>
  <c r="Q30" i="120"/>
  <c r="E248" i="110"/>
  <c r="Q248" i="120" s="1"/>
  <c r="Q30" i="128"/>
  <c r="Q29" i="128" s="1"/>
  <c r="M29" i="110"/>
  <c r="M248" i="110" s="1"/>
  <c r="Q248" i="128" s="1"/>
  <c r="Q34" i="118"/>
  <c r="Q34" i="126"/>
  <c r="Q33" i="126" s="1"/>
  <c r="K33" i="110"/>
  <c r="Q35" i="128"/>
  <c r="M33" i="110"/>
  <c r="M250" i="110" s="1"/>
  <c r="Q38" i="118"/>
  <c r="C37" i="110"/>
  <c r="C251" i="110" s="1"/>
  <c r="Q38" i="126"/>
  <c r="K37" i="110"/>
  <c r="K251" i="110" s="1"/>
  <c r="Q251" i="126" s="1"/>
  <c r="Q227" i="118"/>
  <c r="C226" i="110"/>
  <c r="C291" i="110"/>
  <c r="Q227" i="126"/>
  <c r="K226" i="110"/>
  <c r="K291" i="110"/>
  <c r="Q291" i="126" s="1"/>
  <c r="Q228" i="119"/>
  <c r="D292" i="110"/>
  <c r="Q292" i="119" s="1"/>
  <c r="Q228" i="127"/>
  <c r="L292" i="110"/>
  <c r="Q292" i="127" s="1"/>
  <c r="Q229" i="120"/>
  <c r="E293" i="110"/>
  <c r="Q293" i="120" s="1"/>
  <c r="Q229" i="128"/>
  <c r="M293" i="110"/>
  <c r="Q293" i="128" s="1"/>
  <c r="R8" i="120"/>
  <c r="R8" i="128"/>
  <c r="R7" i="128" s="1"/>
  <c r="R10" i="118"/>
  <c r="R10" i="117"/>
  <c r="R12" i="119"/>
  <c r="R12" i="127"/>
  <c r="L11" i="111"/>
  <c r="L245" i="111" s="1"/>
  <c r="R245" i="127" s="1"/>
  <c r="R15" i="118"/>
  <c r="R15" i="117"/>
  <c r="R20" i="118"/>
  <c r="R20" i="117"/>
  <c r="C246" i="111"/>
  <c r="R246" i="118" s="1"/>
  <c r="R20" i="126"/>
  <c r="R24" i="118"/>
  <c r="R24" i="117"/>
  <c r="R26" i="119"/>
  <c r="R26" i="127"/>
  <c r="R25" i="127" s="1"/>
  <c r="L25" i="111"/>
  <c r="L247" i="111" s="1"/>
  <c r="R247" i="127" s="1"/>
  <c r="R30" i="118"/>
  <c r="C248" i="111"/>
  <c r="R248" i="118" s="1"/>
  <c r="R30" i="126"/>
  <c r="K29" i="111"/>
  <c r="K248" i="111" s="1"/>
  <c r="R248" i="126" s="1"/>
  <c r="R34" i="120"/>
  <c r="E33" i="111"/>
  <c r="R35" i="118"/>
  <c r="R35" i="117"/>
  <c r="R38" i="120"/>
  <c r="R38" i="128"/>
  <c r="M37" i="111"/>
  <c r="M251" i="111" s="1"/>
  <c r="R251" i="128" s="1"/>
  <c r="R40" i="125"/>
  <c r="R41" i="118"/>
  <c r="R41" i="117"/>
  <c r="R44" i="117"/>
  <c r="R44" i="118"/>
  <c r="R227" i="120"/>
  <c r="R226" i="120" s="1"/>
  <c r="E226" i="111"/>
  <c r="E291" i="111"/>
  <c r="R291" i="120" s="1"/>
  <c r="R227" i="128"/>
  <c r="R226" i="128" s="1"/>
  <c r="M226" i="111"/>
  <c r="M291" i="111"/>
  <c r="R229" i="118"/>
  <c r="C293" i="111"/>
  <c r="R229" i="117"/>
  <c r="R229" i="126"/>
  <c r="K293" i="111"/>
  <c r="R293" i="126" s="1"/>
  <c r="C244" i="112"/>
  <c r="S8" i="118"/>
  <c r="K7" i="112"/>
  <c r="K244" i="112" s="1"/>
  <c r="S244" i="126" s="1"/>
  <c r="S8" i="126"/>
  <c r="S12" i="125"/>
  <c r="S11" i="125" s="1"/>
  <c r="J11" i="112"/>
  <c r="J245" i="112" s="1"/>
  <c r="S245" i="125" s="1"/>
  <c r="S13" i="118"/>
  <c r="S13" i="117"/>
  <c r="S17" i="118"/>
  <c r="S17" i="117"/>
  <c r="S20" i="120"/>
  <c r="E246" i="112"/>
  <c r="S246" i="120" s="1"/>
  <c r="S20" i="128"/>
  <c r="M19" i="112"/>
  <c r="M246" i="112" s="1"/>
  <c r="S246" i="128" s="1"/>
  <c r="S22" i="118"/>
  <c r="S22" i="117"/>
  <c r="S26" i="125"/>
  <c r="S25" i="125" s="1"/>
  <c r="J25" i="112"/>
  <c r="J247" i="112" s="1"/>
  <c r="S247" i="125" s="1"/>
  <c r="S27" i="118"/>
  <c r="S27" i="117"/>
  <c r="S30" i="120"/>
  <c r="E248" i="112"/>
  <c r="S248" i="120" s="1"/>
  <c r="S30" i="128"/>
  <c r="S29" i="128" s="1"/>
  <c r="M29" i="112"/>
  <c r="M248" i="112" s="1"/>
  <c r="S248" i="128" s="1"/>
  <c r="S34" i="118"/>
  <c r="C33" i="112"/>
  <c r="S34" i="117"/>
  <c r="S34" i="126"/>
  <c r="K33" i="112"/>
  <c r="K250" i="112" s="1"/>
  <c r="S35" i="128"/>
  <c r="S33" i="128" s="1"/>
  <c r="M33" i="112"/>
  <c r="S38" i="118"/>
  <c r="C37" i="112"/>
  <c r="C251" i="112" s="1"/>
  <c r="S38" i="126"/>
  <c r="S37" i="126" s="1"/>
  <c r="S227" i="118"/>
  <c r="C226" i="112"/>
  <c r="C291" i="112"/>
  <c r="S227" i="117"/>
  <c r="K226" i="112"/>
  <c r="S227" i="126"/>
  <c r="S226" i="126" s="1"/>
  <c r="K291" i="112"/>
  <c r="S228" i="119"/>
  <c r="D292" i="112"/>
  <c r="S292" i="119" s="1"/>
  <c r="S228" i="127"/>
  <c r="L292" i="112"/>
  <c r="S292" i="127" s="1"/>
  <c r="S229" i="120"/>
  <c r="E293" i="112"/>
  <c r="S293" i="120" s="1"/>
  <c r="S229" i="128"/>
  <c r="M293" i="112"/>
  <c r="S293" i="128" s="1"/>
  <c r="T8" i="120"/>
  <c r="M7" i="113"/>
  <c r="M244" i="113" s="1"/>
  <c r="T8" i="128"/>
  <c r="T7" i="128" s="1"/>
  <c r="T10" i="118"/>
  <c r="T10" i="117"/>
  <c r="T12" i="119"/>
  <c r="D245" i="113"/>
  <c r="T245" i="119" s="1"/>
  <c r="T12" i="127"/>
  <c r="L11" i="113"/>
  <c r="L245" i="113" s="1"/>
  <c r="T245" i="127" s="1"/>
  <c r="T15" i="118"/>
  <c r="T15" i="117"/>
  <c r="T20" i="118"/>
  <c r="C246" i="113"/>
  <c r="T246" i="118" s="1"/>
  <c r="T20" i="126"/>
  <c r="K19" i="113"/>
  <c r="K246" i="113" s="1"/>
  <c r="T246" i="126" s="1"/>
  <c r="T24" i="118"/>
  <c r="T24" i="117"/>
  <c r="D247" i="113"/>
  <c r="T247" i="119" s="1"/>
  <c r="T26" i="119"/>
  <c r="T26" i="127"/>
  <c r="L25" i="113"/>
  <c r="L247" i="113" s="1"/>
  <c r="T247" i="127" s="1"/>
  <c r="T30" i="118"/>
  <c r="C248" i="113"/>
  <c r="T248" i="118" s="1"/>
  <c r="T30" i="126"/>
  <c r="K29" i="113"/>
  <c r="K248" i="113" s="1"/>
  <c r="T248" i="126" s="1"/>
  <c r="T34" i="120"/>
  <c r="E33" i="113"/>
  <c r="E250" i="113" s="1"/>
  <c r="T250" i="120" s="1"/>
  <c r="T35" i="118"/>
  <c r="T35" i="117"/>
  <c r="T38" i="120"/>
  <c r="T38" i="128"/>
  <c r="M37" i="113"/>
  <c r="M251" i="113" s="1"/>
  <c r="T251" i="128" s="1"/>
  <c r="T40" i="125"/>
  <c r="T41" i="118"/>
  <c r="T41" i="117"/>
  <c r="T44" i="117"/>
  <c r="T44" i="118"/>
  <c r="T227" i="120"/>
  <c r="E226" i="113"/>
  <c r="E291" i="113"/>
  <c r="T291" i="120" s="1"/>
  <c r="T227" i="128"/>
  <c r="M226" i="113"/>
  <c r="M291" i="113"/>
  <c r="T291" i="128" s="1"/>
  <c r="T228" i="125"/>
  <c r="J292" i="113"/>
  <c r="T292" i="125" s="1"/>
  <c r="T229" i="118"/>
  <c r="C293" i="113"/>
  <c r="T229" i="117"/>
  <c r="T229" i="126"/>
  <c r="K293" i="113"/>
  <c r="T293" i="126" s="1"/>
  <c r="U8" i="118"/>
  <c r="U7" i="118" s="1"/>
  <c r="K7" i="114"/>
  <c r="K244" i="114" s="1"/>
  <c r="U244" i="126" s="1"/>
  <c r="U8" i="126"/>
  <c r="U12" i="125"/>
  <c r="U11" i="125" s="1"/>
  <c r="J11" i="114"/>
  <c r="J245" i="114" s="1"/>
  <c r="U245" i="125" s="1"/>
  <c r="U13" i="118"/>
  <c r="U13" i="117"/>
  <c r="U17" i="118"/>
  <c r="U17" i="117"/>
  <c r="U20" i="120"/>
  <c r="E246" i="114"/>
  <c r="U246" i="120" s="1"/>
  <c r="U20" i="128"/>
  <c r="M19" i="114"/>
  <c r="M246" i="114" s="1"/>
  <c r="U246" i="128" s="1"/>
  <c r="U22" i="118"/>
  <c r="U22" i="117"/>
  <c r="U26" i="125"/>
  <c r="U25" i="125" s="1"/>
  <c r="J25" i="114"/>
  <c r="J247" i="114" s="1"/>
  <c r="U247" i="125" s="1"/>
  <c r="U27" i="118"/>
  <c r="U27" i="117"/>
  <c r="U30" i="120"/>
  <c r="U29" i="120" s="1"/>
  <c r="E248" i="114"/>
  <c r="U248" i="120" s="1"/>
  <c r="U30" i="128"/>
  <c r="U29" i="128" s="1"/>
  <c r="M29" i="114"/>
  <c r="M248" i="114" s="1"/>
  <c r="U248" i="128" s="1"/>
  <c r="U34" i="118"/>
  <c r="C33" i="114"/>
  <c r="C250" i="114" s="1"/>
  <c r="U34" i="126"/>
  <c r="U33" i="126" s="1"/>
  <c r="K33" i="114"/>
  <c r="K250" i="114" s="1"/>
  <c r="U250" i="126" s="1"/>
  <c r="U35" i="128"/>
  <c r="U33" i="128" s="1"/>
  <c r="M33" i="114"/>
  <c r="U38" i="118"/>
  <c r="C37" i="114"/>
  <c r="C251" i="114" s="1"/>
  <c r="U251" i="118" s="1"/>
  <c r="U38" i="126"/>
  <c r="U37" i="126" s="1"/>
  <c r="K37" i="114"/>
  <c r="K32" i="114" s="1"/>
  <c r="U227" i="118"/>
  <c r="C226" i="114"/>
  <c r="U227" i="117"/>
  <c r="C291" i="114"/>
  <c r="U291" i="118" s="1"/>
  <c r="U227" i="126"/>
  <c r="K226" i="114"/>
  <c r="K291" i="114"/>
  <c r="U291" i="126" s="1"/>
  <c r="U228" i="119"/>
  <c r="D292" i="114"/>
  <c r="U292" i="119" s="1"/>
  <c r="U228" i="127"/>
  <c r="L292" i="114"/>
  <c r="U292" i="127" s="1"/>
  <c r="U229" i="120"/>
  <c r="E293" i="114"/>
  <c r="U293" i="120" s="1"/>
  <c r="U229" i="128"/>
  <c r="M293" i="114"/>
  <c r="U293" i="128" s="1"/>
  <c r="C8" i="119"/>
  <c r="L7" i="96"/>
  <c r="C8" i="127"/>
  <c r="C12" i="118"/>
  <c r="X12" i="118" s="1"/>
  <c r="C12" i="126"/>
  <c r="X12" i="126" s="1"/>
  <c r="K11" i="96"/>
  <c r="K245" i="96" s="1"/>
  <c r="C245" i="126" s="1"/>
  <c r="X245" i="126" s="1"/>
  <c r="C16" i="117"/>
  <c r="X16" i="117" s="1"/>
  <c r="C16" i="118"/>
  <c r="X16" i="118" s="1"/>
  <c r="C20" i="125"/>
  <c r="J19" i="96"/>
  <c r="J246" i="96" s="1"/>
  <c r="C246" i="125" s="1"/>
  <c r="X246" i="125" s="1"/>
  <c r="C21" i="118"/>
  <c r="X21" i="118" s="1"/>
  <c r="C21" i="117"/>
  <c r="X21" i="117" s="1"/>
  <c r="C26" i="118"/>
  <c r="X26" i="118" s="1"/>
  <c r="C247" i="96"/>
  <c r="C247" i="118" s="1"/>
  <c r="X247" i="118" s="1"/>
  <c r="C26" i="117"/>
  <c r="X26" i="117" s="1"/>
  <c r="C26" i="126"/>
  <c r="K25" i="96"/>
  <c r="K247" i="96" s="1"/>
  <c r="C247" i="126" s="1"/>
  <c r="X247" i="126" s="1"/>
  <c r="J29" i="96"/>
  <c r="J248" i="96" s="1"/>
  <c r="C248" i="125" s="1"/>
  <c r="X248" i="125" s="1"/>
  <c r="C30" i="125"/>
  <c r="C31" i="118"/>
  <c r="X31" i="118" s="1"/>
  <c r="D33" i="96"/>
  <c r="C34" i="119"/>
  <c r="Y34" i="119" s="1"/>
  <c r="C34" i="127"/>
  <c r="L33" i="96"/>
  <c r="C36" i="118"/>
  <c r="X36" i="118" s="1"/>
  <c r="C36" i="117"/>
  <c r="X36" i="117" s="1"/>
  <c r="C38" i="119"/>
  <c r="Y38" i="119" s="1"/>
  <c r="D37" i="96"/>
  <c r="C38" i="127"/>
  <c r="L37" i="96"/>
  <c r="L251" i="96" s="1"/>
  <c r="C251" i="127" s="1"/>
  <c r="X251" i="127" s="1"/>
  <c r="C40" i="120"/>
  <c r="X40" i="120" s="1"/>
  <c r="C43" i="117"/>
  <c r="X43" i="117" s="1"/>
  <c r="C42" i="96"/>
  <c r="O42" i="96" s="1"/>
  <c r="C43" i="118"/>
  <c r="X43" i="118" s="1"/>
  <c r="C227" i="117"/>
  <c r="C227" i="127"/>
  <c r="X227" i="127" s="1"/>
  <c r="L226" i="96"/>
  <c r="L291" i="96"/>
  <c r="C228" i="120"/>
  <c r="X228" i="120" s="1"/>
  <c r="E292" i="96"/>
  <c r="C228" i="128"/>
  <c r="M292" i="96"/>
  <c r="C230" i="118"/>
  <c r="X230" i="118" s="1"/>
  <c r="C230" i="117"/>
  <c r="X230" i="117" s="1"/>
  <c r="C294" i="96"/>
  <c r="O294" i="96" s="1"/>
  <c r="J7" i="97"/>
  <c r="J244" i="97" s="1"/>
  <c r="D8" i="125"/>
  <c r="D7" i="125" s="1"/>
  <c r="D9" i="118"/>
  <c r="D9" i="117"/>
  <c r="D12" i="120"/>
  <c r="E245" i="97"/>
  <c r="D245" i="120" s="1"/>
  <c r="D12" i="128"/>
  <c r="D11" i="128" s="1"/>
  <c r="M11" i="97"/>
  <c r="M245" i="97" s="1"/>
  <c r="D245" i="128" s="1"/>
  <c r="D14" i="118"/>
  <c r="D14" i="117"/>
  <c r="D18" i="118"/>
  <c r="D18" i="117"/>
  <c r="D20" i="119"/>
  <c r="D246" i="97"/>
  <c r="D246" i="119" s="1"/>
  <c r="D20" i="127"/>
  <c r="D19" i="127" s="1"/>
  <c r="L19" i="97"/>
  <c r="L246" i="97" s="1"/>
  <c r="D246" i="127" s="1"/>
  <c r="D23" i="118"/>
  <c r="D23" i="117"/>
  <c r="D26" i="120"/>
  <c r="D25" i="120" s="1"/>
  <c r="E247" i="97"/>
  <c r="D247" i="120" s="1"/>
  <c r="D26" i="128"/>
  <c r="D25" i="128" s="1"/>
  <c r="M25" i="97"/>
  <c r="M247" i="97" s="1"/>
  <c r="D247" i="128" s="1"/>
  <c r="D28" i="118"/>
  <c r="D28" i="117"/>
  <c r="D30" i="119"/>
  <c r="D248" i="97"/>
  <c r="D248" i="119" s="1"/>
  <c r="D30" i="127"/>
  <c r="D29" i="127" s="1"/>
  <c r="L29" i="97"/>
  <c r="L248" i="97" s="1"/>
  <c r="D248" i="127" s="1"/>
  <c r="D34" i="125"/>
  <c r="J33" i="97"/>
  <c r="D38" i="125"/>
  <c r="D39" i="118"/>
  <c r="D39" i="117"/>
  <c r="D40" i="118"/>
  <c r="D45" i="117"/>
  <c r="D45" i="118"/>
  <c r="D228" i="118"/>
  <c r="C292" i="97"/>
  <c r="D228" i="117"/>
  <c r="D228" i="126"/>
  <c r="D226" i="126" s="1"/>
  <c r="K292" i="97"/>
  <c r="D292" i="126" s="1"/>
  <c r="D229" i="119"/>
  <c r="D293" i="97"/>
  <c r="D229" i="127"/>
  <c r="L293" i="97"/>
  <c r="D293" i="127" s="1"/>
  <c r="D244" i="98"/>
  <c r="E8" i="119"/>
  <c r="L7" i="98"/>
  <c r="L244" i="98" s="1"/>
  <c r="E244" i="127" s="1"/>
  <c r="E8" i="127"/>
  <c r="E12" i="118"/>
  <c r="E12" i="117"/>
  <c r="C245" i="98"/>
  <c r="E245" i="118" s="1"/>
  <c r="E12" i="126"/>
  <c r="K11" i="98"/>
  <c r="E16" i="118"/>
  <c r="E16" i="117"/>
  <c r="E20" i="125"/>
  <c r="E19" i="125" s="1"/>
  <c r="J19" i="98"/>
  <c r="J246" i="98" s="1"/>
  <c r="E246" i="125" s="1"/>
  <c r="E21" i="118"/>
  <c r="E21" i="117"/>
  <c r="E26" i="118"/>
  <c r="C247" i="98"/>
  <c r="E247" i="118" s="1"/>
  <c r="E26" i="126"/>
  <c r="E25" i="126" s="1"/>
  <c r="K25" i="98"/>
  <c r="K247" i="98" s="1"/>
  <c r="E247" i="126" s="1"/>
  <c r="E30" i="125"/>
  <c r="J29" i="98"/>
  <c r="J248" i="98" s="1"/>
  <c r="E248" i="125" s="1"/>
  <c r="E31" i="118"/>
  <c r="E31" i="117"/>
  <c r="E34" i="119"/>
  <c r="D33" i="98"/>
  <c r="E34" i="127"/>
  <c r="E33" i="127" s="1"/>
  <c r="L33" i="98"/>
  <c r="E36" i="118"/>
  <c r="E36" i="117"/>
  <c r="E38" i="119"/>
  <c r="E37" i="119" s="1"/>
  <c r="D37" i="98"/>
  <c r="E38" i="127"/>
  <c r="L37" i="98"/>
  <c r="L251" i="98" s="1"/>
  <c r="E251" i="127" s="1"/>
  <c r="E40" i="120"/>
  <c r="E227" i="119"/>
  <c r="E226" i="119" s="1"/>
  <c r="D226" i="98"/>
  <c r="D291" i="98"/>
  <c r="E227" i="127"/>
  <c r="L226" i="98"/>
  <c r="L291" i="98"/>
  <c r="E228" i="120"/>
  <c r="E292" i="98"/>
  <c r="E292" i="120" s="1"/>
  <c r="E228" i="128"/>
  <c r="M292" i="98"/>
  <c r="E292" i="128" s="1"/>
  <c r="E230" i="118"/>
  <c r="E230" i="117"/>
  <c r="C294" i="98"/>
  <c r="J7" i="99"/>
  <c r="J244" i="99" s="1"/>
  <c r="F8" i="125"/>
  <c r="F9" i="118"/>
  <c r="F9" i="117"/>
  <c r="F12" i="120"/>
  <c r="E245" i="99"/>
  <c r="F245" i="120" s="1"/>
  <c r="F12" i="128"/>
  <c r="M11" i="99"/>
  <c r="M245" i="99" s="1"/>
  <c r="F245" i="128" s="1"/>
  <c r="F14" i="118"/>
  <c r="F14" i="117"/>
  <c r="F18" i="118"/>
  <c r="F18" i="117"/>
  <c r="F20" i="119"/>
  <c r="D246" i="99"/>
  <c r="F246" i="119" s="1"/>
  <c r="F20" i="127"/>
  <c r="L19" i="99"/>
  <c r="L246" i="99" s="1"/>
  <c r="F246" i="127" s="1"/>
  <c r="F23" i="118"/>
  <c r="F23" i="117"/>
  <c r="F26" i="120"/>
  <c r="E247" i="99"/>
  <c r="F247" i="120" s="1"/>
  <c r="F26" i="128"/>
  <c r="F25" i="128" s="1"/>
  <c r="M25" i="99"/>
  <c r="M247" i="99" s="1"/>
  <c r="F247" i="128" s="1"/>
  <c r="F28" i="118"/>
  <c r="F28" i="117"/>
  <c r="F30" i="119"/>
  <c r="D248" i="99"/>
  <c r="F248" i="119" s="1"/>
  <c r="L29" i="99"/>
  <c r="L248" i="99" s="1"/>
  <c r="F248" i="127" s="1"/>
  <c r="F30" i="127"/>
  <c r="F29" i="127" s="1"/>
  <c r="F34" i="125"/>
  <c r="J33" i="99"/>
  <c r="F38" i="125"/>
  <c r="F37" i="125" s="1"/>
  <c r="F39" i="118"/>
  <c r="F39" i="117"/>
  <c r="F40" i="118"/>
  <c r="F40" i="117"/>
  <c r="C42" i="99"/>
  <c r="O42" i="99" s="1"/>
  <c r="F227" i="125"/>
  <c r="J226" i="99"/>
  <c r="J291" i="99"/>
  <c r="F228" i="118"/>
  <c r="C292" i="99"/>
  <c r="F228" i="117"/>
  <c r="F228" i="126"/>
  <c r="K292" i="99"/>
  <c r="F292" i="126"/>
  <c r="F229" i="119"/>
  <c r="D293" i="99"/>
  <c r="F293" i="119" s="1"/>
  <c r="F229" i="127"/>
  <c r="L293" i="99"/>
  <c r="F293" i="127" s="1"/>
  <c r="D244" i="100"/>
  <c r="G244" i="119" s="1"/>
  <c r="G8" i="119"/>
  <c r="L7" i="100"/>
  <c r="L244" i="100" s="1"/>
  <c r="G244" i="127" s="1"/>
  <c r="G8" i="127"/>
  <c r="G7" i="127" s="1"/>
  <c r="G12" i="118"/>
  <c r="C245" i="100"/>
  <c r="G12" i="126"/>
  <c r="K11" i="100"/>
  <c r="G16" i="118"/>
  <c r="G16" i="117"/>
  <c r="G20" i="125"/>
  <c r="J19" i="100"/>
  <c r="J246" i="100" s="1"/>
  <c r="G246" i="125" s="1"/>
  <c r="G21" i="118"/>
  <c r="G21" i="117"/>
  <c r="G26" i="118"/>
  <c r="G26" i="117"/>
  <c r="C247" i="100"/>
  <c r="G247" i="118" s="1"/>
  <c r="G26" i="126"/>
  <c r="K25" i="100"/>
  <c r="K247" i="100" s="1"/>
  <c r="G247" i="126" s="1"/>
  <c r="G30" i="125"/>
  <c r="J29" i="100"/>
  <c r="J248" i="100" s="1"/>
  <c r="G248" i="125" s="1"/>
  <c r="G31" i="118"/>
  <c r="G31" i="117"/>
  <c r="G34" i="119"/>
  <c r="D33" i="100"/>
  <c r="D250" i="100" s="1"/>
  <c r="G34" i="127"/>
  <c r="L33" i="100"/>
  <c r="G36" i="118"/>
  <c r="G36" i="117"/>
  <c r="G38" i="119"/>
  <c r="D37" i="100"/>
  <c r="D251" i="100" s="1"/>
  <c r="G38" i="127"/>
  <c r="L37" i="100"/>
  <c r="G40" i="120"/>
  <c r="G227" i="119"/>
  <c r="D226" i="100"/>
  <c r="D291" i="100"/>
  <c r="G227" i="127"/>
  <c r="G226" i="127" s="1"/>
  <c r="L226" i="100"/>
  <c r="L291" i="100"/>
  <c r="G291" i="127" s="1"/>
  <c r="G228" i="120"/>
  <c r="E292" i="100"/>
  <c r="G228" i="128"/>
  <c r="M292" i="100"/>
  <c r="G292" i="128" s="1"/>
  <c r="G230" i="118"/>
  <c r="C294" i="100"/>
  <c r="O294" i="100" s="1"/>
  <c r="G230" i="117"/>
  <c r="J7" i="101"/>
  <c r="J244" i="101" s="1"/>
  <c r="H244" i="125" s="1"/>
  <c r="H8" i="125"/>
  <c r="H9" i="118"/>
  <c r="H9" i="117"/>
  <c r="H12" i="120"/>
  <c r="E245" i="101"/>
  <c r="H245" i="120" s="1"/>
  <c r="H12" i="128"/>
  <c r="H11" i="128" s="1"/>
  <c r="M11" i="101"/>
  <c r="M245" i="101" s="1"/>
  <c r="H245" i="128" s="1"/>
  <c r="H14" i="117"/>
  <c r="H14" i="118"/>
  <c r="H18" i="117"/>
  <c r="H18" i="118"/>
  <c r="H20" i="119"/>
  <c r="D246" i="101"/>
  <c r="H246" i="119" s="1"/>
  <c r="H20" i="127"/>
  <c r="L19" i="101"/>
  <c r="L246" i="101"/>
  <c r="H246" i="127" s="1"/>
  <c r="H23" i="118"/>
  <c r="H23" i="117"/>
  <c r="H26" i="120"/>
  <c r="E247" i="101"/>
  <c r="H247" i="120" s="1"/>
  <c r="H26" i="128"/>
  <c r="H25" i="128" s="1"/>
  <c r="M25" i="101"/>
  <c r="M247" i="101" s="1"/>
  <c r="H247" i="128" s="1"/>
  <c r="H28" i="117"/>
  <c r="H28" i="118"/>
  <c r="H30" i="119"/>
  <c r="D248" i="101"/>
  <c r="H248" i="119" s="1"/>
  <c r="H30" i="127"/>
  <c r="H29" i="127" s="1"/>
  <c r="L29" i="101"/>
  <c r="L248" i="101" s="1"/>
  <c r="H248" i="127" s="1"/>
  <c r="J33" i="101"/>
  <c r="J250" i="101" s="1"/>
  <c r="H250" i="125" s="1"/>
  <c r="H34" i="125"/>
  <c r="H33" i="125" s="1"/>
  <c r="H38" i="125"/>
  <c r="H39" i="117"/>
  <c r="H39" i="118"/>
  <c r="H40" i="118"/>
  <c r="H45" i="117"/>
  <c r="H45" i="118"/>
  <c r="H228" i="118"/>
  <c r="H228" i="117"/>
  <c r="C292" i="101"/>
  <c r="O292" i="101" s="1"/>
  <c r="H228" i="126"/>
  <c r="K292" i="101"/>
  <c r="H292" i="126" s="1"/>
  <c r="H229" i="119"/>
  <c r="D293" i="101"/>
  <c r="H293" i="119" s="1"/>
  <c r="H229" i="127"/>
  <c r="L293" i="101"/>
  <c r="H293" i="127" s="1"/>
  <c r="D244" i="102"/>
  <c r="I244" i="119" s="1"/>
  <c r="I8" i="119"/>
  <c r="L7" i="102"/>
  <c r="I8" i="127"/>
  <c r="I12" i="118"/>
  <c r="I12" i="117"/>
  <c r="C245" i="102"/>
  <c r="I245" i="118" s="1"/>
  <c r="I12" i="126"/>
  <c r="K11" i="102"/>
  <c r="K245" i="102" s="1"/>
  <c r="I245" i="126" s="1"/>
  <c r="I16" i="118"/>
  <c r="I16" i="117"/>
  <c r="I20" i="125"/>
  <c r="J19" i="102"/>
  <c r="J246" i="102" s="1"/>
  <c r="I246" i="125" s="1"/>
  <c r="I21" i="118"/>
  <c r="I21" i="117"/>
  <c r="I26" i="118"/>
  <c r="C247" i="102"/>
  <c r="I26" i="117"/>
  <c r="I26" i="126"/>
  <c r="I25" i="126" s="1"/>
  <c r="K25" i="102"/>
  <c r="K247" i="102" s="1"/>
  <c r="I247" i="126" s="1"/>
  <c r="I30" i="125"/>
  <c r="I29" i="125" s="1"/>
  <c r="J29" i="102"/>
  <c r="J248" i="102" s="1"/>
  <c r="I248" i="125" s="1"/>
  <c r="I31" i="118"/>
  <c r="I31" i="117"/>
  <c r="I34" i="119"/>
  <c r="D33" i="102"/>
  <c r="D250" i="102" s="1"/>
  <c r="I34" i="127"/>
  <c r="L33" i="102"/>
  <c r="I36" i="118"/>
  <c r="I36" i="117"/>
  <c r="I38" i="119"/>
  <c r="D37" i="102"/>
  <c r="I38" i="127"/>
  <c r="I37" i="127" s="1"/>
  <c r="L37" i="102"/>
  <c r="I40" i="120"/>
  <c r="I43" i="117"/>
  <c r="C42" i="102"/>
  <c r="O42" i="102" s="1"/>
  <c r="I42" i="117" s="1"/>
  <c r="I43" i="118"/>
  <c r="D226" i="102"/>
  <c r="I227" i="119"/>
  <c r="D291" i="102"/>
  <c r="D290" i="102" s="1"/>
  <c r="I227" i="127"/>
  <c r="I226" i="127" s="1"/>
  <c r="L226" i="102"/>
  <c r="L291" i="102"/>
  <c r="L290" i="102" s="1"/>
  <c r="I228" i="120"/>
  <c r="E292" i="102"/>
  <c r="I292" i="120" s="1"/>
  <c r="I228" i="128"/>
  <c r="M292" i="102"/>
  <c r="I292" i="128" s="1"/>
  <c r="I230" i="118"/>
  <c r="I230" i="117"/>
  <c r="C294" i="102"/>
  <c r="O294" i="102" s="1"/>
  <c r="I294" i="117" s="1"/>
  <c r="J7" i="103"/>
  <c r="J8" i="125"/>
  <c r="J7" i="125" s="1"/>
  <c r="J9" i="118"/>
  <c r="J9" i="117"/>
  <c r="J12" i="120"/>
  <c r="E245" i="103"/>
  <c r="J245" i="120" s="1"/>
  <c r="J12" i="128"/>
  <c r="M11" i="103"/>
  <c r="M245" i="103" s="1"/>
  <c r="J245" i="128" s="1"/>
  <c r="J14" i="118"/>
  <c r="J14" i="117"/>
  <c r="J18" i="118"/>
  <c r="J18" i="117"/>
  <c r="J20" i="119"/>
  <c r="D246" i="103"/>
  <c r="J246" i="119" s="1"/>
  <c r="J20" i="127"/>
  <c r="L19" i="103"/>
  <c r="L246" i="103" s="1"/>
  <c r="J246" i="127" s="1"/>
  <c r="J23" i="118"/>
  <c r="J23" i="117"/>
  <c r="J26" i="120"/>
  <c r="E247" i="103"/>
  <c r="J247" i="120" s="1"/>
  <c r="J26" i="128"/>
  <c r="M25" i="103"/>
  <c r="M247" i="103" s="1"/>
  <c r="J247" i="128" s="1"/>
  <c r="J28" i="118"/>
  <c r="J28" i="117"/>
  <c r="J30" i="119"/>
  <c r="J29" i="119" s="1"/>
  <c r="D248" i="103"/>
  <c r="J248" i="119" s="1"/>
  <c r="J30" i="127"/>
  <c r="J29" i="127" s="1"/>
  <c r="L29" i="103"/>
  <c r="L248" i="103" s="1"/>
  <c r="J248" i="127" s="1"/>
  <c r="J34" i="125"/>
  <c r="J33" i="125" s="1"/>
  <c r="J33" i="103"/>
  <c r="J38" i="125"/>
  <c r="J39" i="118"/>
  <c r="J40" i="118"/>
  <c r="J40" i="126"/>
  <c r="J45" i="117"/>
  <c r="J45" i="118"/>
  <c r="J227" i="125"/>
  <c r="J226" i="103"/>
  <c r="J291" i="103"/>
  <c r="J228" i="118"/>
  <c r="C292" i="103"/>
  <c r="J228" i="117"/>
  <c r="J228" i="126"/>
  <c r="K292" i="103"/>
  <c r="J292" i="126" s="1"/>
  <c r="J229" i="119"/>
  <c r="D293" i="103"/>
  <c r="J293" i="119" s="1"/>
  <c r="J229" i="127"/>
  <c r="L293" i="103"/>
  <c r="J293" i="127" s="1"/>
  <c r="K8" i="119"/>
  <c r="L7" i="104"/>
  <c r="K8" i="127"/>
  <c r="K7" i="127" s="1"/>
  <c r="K12" i="118"/>
  <c r="K12" i="117"/>
  <c r="C245" i="104"/>
  <c r="K245" i="118" s="1"/>
  <c r="K12" i="126"/>
  <c r="K11" i="104"/>
  <c r="K245" i="104" s="1"/>
  <c r="K245" i="126" s="1"/>
  <c r="K16" i="118"/>
  <c r="K16" i="117"/>
  <c r="K20" i="125"/>
  <c r="J19" i="104"/>
  <c r="J246" i="104" s="1"/>
  <c r="K246" i="125" s="1"/>
  <c r="K21" i="118"/>
  <c r="K21" i="117"/>
  <c r="K26" i="118"/>
  <c r="C247" i="104"/>
  <c r="K247" i="118" s="1"/>
  <c r="K26" i="126"/>
  <c r="K25" i="126" s="1"/>
  <c r="K25" i="104"/>
  <c r="K247" i="104" s="1"/>
  <c r="K247" i="126" s="1"/>
  <c r="J29" i="104"/>
  <c r="J248" i="104" s="1"/>
  <c r="K248" i="125" s="1"/>
  <c r="K30" i="125"/>
  <c r="K31" i="118"/>
  <c r="K34" i="119"/>
  <c r="D33" i="104"/>
  <c r="D250" i="104" s="1"/>
  <c r="K250" i="119" s="1"/>
  <c r="K34" i="127"/>
  <c r="K33" i="127" s="1"/>
  <c r="L33" i="104"/>
  <c r="K36" i="118"/>
  <c r="K36" i="117"/>
  <c r="K38" i="119"/>
  <c r="D37" i="104"/>
  <c r="K38" i="127"/>
  <c r="K37" i="127" s="1"/>
  <c r="L37" i="104"/>
  <c r="L251" i="104" s="1"/>
  <c r="K251" i="127" s="1"/>
  <c r="K40" i="120"/>
  <c r="C42" i="104"/>
  <c r="O42" i="104" s="1"/>
  <c r="K43" i="117"/>
  <c r="K43" i="118"/>
  <c r="K227" i="119"/>
  <c r="K226" i="119" s="1"/>
  <c r="D226" i="104"/>
  <c r="D291" i="104"/>
  <c r="K291" i="119" s="1"/>
  <c r="K227" i="127"/>
  <c r="K226" i="127" s="1"/>
  <c r="L226" i="104"/>
  <c r="L291" i="104"/>
  <c r="K228" i="120"/>
  <c r="E292" i="104"/>
  <c r="K228" i="128"/>
  <c r="M292" i="104"/>
  <c r="K229" i="125"/>
  <c r="J293" i="104"/>
  <c r="K293" i="125" s="1"/>
  <c r="K230" i="118"/>
  <c r="C294" i="104"/>
  <c r="O294" i="104" s="1"/>
  <c r="K294" i="117" s="1"/>
  <c r="K230" i="117"/>
  <c r="J7" i="105"/>
  <c r="J244" i="105" s="1"/>
  <c r="L8" i="125"/>
  <c r="L9" i="117"/>
  <c r="L9" i="118"/>
  <c r="L12" i="120"/>
  <c r="E245" i="105"/>
  <c r="L245" i="120" s="1"/>
  <c r="L12" i="128"/>
  <c r="M11" i="105"/>
  <c r="M245" i="105" s="1"/>
  <c r="L245" i="128" s="1"/>
  <c r="L14" i="118"/>
  <c r="L14" i="117"/>
  <c r="L18" i="117"/>
  <c r="L18" i="118"/>
  <c r="L20" i="119"/>
  <c r="D246" i="105"/>
  <c r="L20" i="127"/>
  <c r="L19" i="105"/>
  <c r="L246" i="105" s="1"/>
  <c r="L246" i="127" s="1"/>
  <c r="L23" i="118"/>
  <c r="L23" i="117"/>
  <c r="L26" i="120"/>
  <c r="E247" i="105"/>
  <c r="L26" i="128"/>
  <c r="M25" i="105"/>
  <c r="M247" i="105" s="1"/>
  <c r="L247" i="128" s="1"/>
  <c r="L28" i="118"/>
  <c r="L28" i="117"/>
  <c r="L30" i="119"/>
  <c r="D248" i="105"/>
  <c r="L248" i="119" s="1"/>
  <c r="L30" i="127"/>
  <c r="L29" i="105"/>
  <c r="L248" i="105" s="1"/>
  <c r="L248" i="127" s="1"/>
  <c r="J33" i="105"/>
  <c r="L34" i="125"/>
  <c r="L33" i="125" s="1"/>
  <c r="L38" i="125"/>
  <c r="L39" i="118"/>
  <c r="L39" i="117"/>
  <c r="L40" i="117"/>
  <c r="L40" i="118"/>
  <c r="L45" i="117"/>
  <c r="L45" i="118"/>
  <c r="L228" i="118"/>
  <c r="C292" i="105"/>
  <c r="L292" i="118" s="1"/>
  <c r="L229" i="119"/>
  <c r="D293" i="105"/>
  <c r="L293" i="119" s="1"/>
  <c r="L229" i="127"/>
  <c r="L293" i="105"/>
  <c r="L293" i="127" s="1"/>
  <c r="M8" i="119"/>
  <c r="L7" i="106"/>
  <c r="L244" i="106" s="1"/>
  <c r="M244" i="127" s="1"/>
  <c r="M8" i="127"/>
  <c r="M12" i="118"/>
  <c r="C245" i="106"/>
  <c r="M12" i="126"/>
  <c r="K11" i="106"/>
  <c r="K245" i="106" s="1"/>
  <c r="M245" i="126" s="1"/>
  <c r="M16" i="118"/>
  <c r="M16" i="117"/>
  <c r="M20" i="125"/>
  <c r="J19" i="106"/>
  <c r="J246" i="106" s="1"/>
  <c r="M246" i="125" s="1"/>
  <c r="M21" i="118"/>
  <c r="M21" i="117"/>
  <c r="M26" i="118"/>
  <c r="C247" i="106"/>
  <c r="M247" i="118" s="1"/>
  <c r="M26" i="126"/>
  <c r="M25" i="126" s="1"/>
  <c r="K25" i="106"/>
  <c r="K247" i="106" s="1"/>
  <c r="M247" i="126" s="1"/>
  <c r="M30" i="125"/>
  <c r="M29" i="125" s="1"/>
  <c r="J29" i="106"/>
  <c r="J248" i="106" s="1"/>
  <c r="M248" i="125" s="1"/>
  <c r="M31" i="118"/>
  <c r="M31" i="117"/>
  <c r="M34" i="119"/>
  <c r="D33" i="106"/>
  <c r="M34" i="127"/>
  <c r="L33" i="106"/>
  <c r="M36" i="118"/>
  <c r="M36" i="117"/>
  <c r="M38" i="119"/>
  <c r="D37" i="106"/>
  <c r="D251" i="106" s="1"/>
  <c r="M251" i="119" s="1"/>
  <c r="M38" i="127"/>
  <c r="L37" i="106"/>
  <c r="M40" i="120"/>
  <c r="M43" i="117"/>
  <c r="M43" i="118"/>
  <c r="M227" i="119"/>
  <c r="D226" i="106"/>
  <c r="D291" i="106"/>
  <c r="M291" i="119" s="1"/>
  <c r="M227" i="127"/>
  <c r="L226" i="106"/>
  <c r="L291" i="106"/>
  <c r="L290" i="106" s="1"/>
  <c r="M228" i="120"/>
  <c r="M226" i="120" s="1"/>
  <c r="E292" i="106"/>
  <c r="M292" i="120" s="1"/>
  <c r="M228" i="128"/>
  <c r="M292" i="106"/>
  <c r="M229" i="125"/>
  <c r="J293" i="106"/>
  <c r="M293" i="125" s="1"/>
  <c r="M230" i="118"/>
  <c r="C294" i="106"/>
  <c r="O294" i="106" s="1"/>
  <c r="M230" i="117"/>
  <c r="J7" i="107"/>
  <c r="J244" i="107" s="1"/>
  <c r="N8" i="125"/>
  <c r="N7" i="125" s="1"/>
  <c r="N9" i="118"/>
  <c r="N12" i="120"/>
  <c r="E245" i="107"/>
  <c r="N12" i="128"/>
  <c r="M11" i="107"/>
  <c r="N14" i="118"/>
  <c r="N14" i="117"/>
  <c r="N18" i="118"/>
  <c r="N18" i="117"/>
  <c r="N20" i="119"/>
  <c r="D246" i="107"/>
  <c r="N20" i="127"/>
  <c r="L19" i="107"/>
  <c r="L246" i="107" s="1"/>
  <c r="N246" i="127" s="1"/>
  <c r="N23" i="118"/>
  <c r="N23" i="117"/>
  <c r="N26" i="120"/>
  <c r="E247" i="107"/>
  <c r="N247" i="120" s="1"/>
  <c r="N26" i="128"/>
  <c r="M25" i="107"/>
  <c r="M247" i="107" s="1"/>
  <c r="N247" i="128" s="1"/>
  <c r="N28" i="118"/>
  <c r="N28" i="117"/>
  <c r="N30" i="119"/>
  <c r="D248" i="107"/>
  <c r="N248" i="119" s="1"/>
  <c r="N30" i="127"/>
  <c r="N29" i="127" s="1"/>
  <c r="L29" i="107"/>
  <c r="L248" i="107" s="1"/>
  <c r="N248" i="127" s="1"/>
  <c r="N34" i="125"/>
  <c r="J33" i="107"/>
  <c r="N38" i="125"/>
  <c r="N37" i="125" s="1"/>
  <c r="J37" i="107"/>
  <c r="J251" i="107" s="1"/>
  <c r="N39" i="118"/>
  <c r="N39" i="117"/>
  <c r="N40" i="118"/>
  <c r="N40" i="117"/>
  <c r="N40" i="126"/>
  <c r="N45" i="117"/>
  <c r="N45" i="118"/>
  <c r="N227" i="125"/>
  <c r="J291" i="107"/>
  <c r="N228" i="118"/>
  <c r="C292" i="107"/>
  <c r="N292" i="118" s="1"/>
  <c r="N228" i="117"/>
  <c r="N228" i="126"/>
  <c r="K292" i="107"/>
  <c r="N292" i="126" s="1"/>
  <c r="N229" i="119"/>
  <c r="D293" i="107"/>
  <c r="N293" i="119" s="1"/>
  <c r="N229" i="127"/>
  <c r="L293" i="107"/>
  <c r="N293" i="127" s="1"/>
  <c r="O8" i="119"/>
  <c r="L7" i="108"/>
  <c r="L244" i="108" s="1"/>
  <c r="O8" i="127"/>
  <c r="O7" i="127" s="1"/>
  <c r="O12" i="118"/>
  <c r="C245" i="108"/>
  <c r="O12" i="126"/>
  <c r="K11" i="108"/>
  <c r="K245" i="108" s="1"/>
  <c r="O245" i="126" s="1"/>
  <c r="O16" i="118"/>
  <c r="O16" i="117"/>
  <c r="O20" i="125"/>
  <c r="O19" i="125" s="1"/>
  <c r="J19" i="108"/>
  <c r="J246" i="108" s="1"/>
  <c r="O246" i="125" s="1"/>
  <c r="O21" i="117"/>
  <c r="O21" i="118"/>
  <c r="O26" i="118"/>
  <c r="C247" i="108"/>
  <c r="O26" i="117"/>
  <c r="K25" i="108"/>
  <c r="K247" i="108" s="1"/>
  <c r="O247" i="126" s="1"/>
  <c r="O26" i="126"/>
  <c r="J29" i="108"/>
  <c r="J248" i="108" s="1"/>
  <c r="O248" i="125" s="1"/>
  <c r="O30" i="125"/>
  <c r="O29" i="125" s="1"/>
  <c r="O31" i="118"/>
  <c r="O31" i="117"/>
  <c r="D33" i="108"/>
  <c r="O34" i="119"/>
  <c r="O33" i="119" s="1"/>
  <c r="O34" i="127"/>
  <c r="L33" i="108"/>
  <c r="O36" i="117"/>
  <c r="O36" i="118"/>
  <c r="O38" i="119"/>
  <c r="D37" i="108"/>
  <c r="O38" i="127"/>
  <c r="L37" i="108"/>
  <c r="L251" i="108"/>
  <c r="O251" i="127" s="1"/>
  <c r="O40" i="120"/>
  <c r="C42" i="108"/>
  <c r="O42" i="108" s="1"/>
  <c r="O43" i="117"/>
  <c r="O43" i="118"/>
  <c r="O227" i="119"/>
  <c r="D226" i="108"/>
  <c r="D291" i="108"/>
  <c r="O291" i="119" s="1"/>
  <c r="O227" i="127"/>
  <c r="O226" i="127" s="1"/>
  <c r="L226" i="108"/>
  <c r="L291" i="108"/>
  <c r="O228" i="120"/>
  <c r="E292" i="108"/>
  <c r="O292" i="120" s="1"/>
  <c r="O228" i="128"/>
  <c r="O226" i="128" s="1"/>
  <c r="M292" i="108"/>
  <c r="O230" i="118"/>
  <c r="C294" i="108"/>
  <c r="O230" i="117"/>
  <c r="J7" i="109"/>
  <c r="P8" i="125"/>
  <c r="P9" i="117"/>
  <c r="P9" i="118"/>
  <c r="P12" i="120"/>
  <c r="E245" i="109"/>
  <c r="P245" i="120" s="1"/>
  <c r="P12" i="128"/>
  <c r="M11" i="109"/>
  <c r="M245" i="109" s="1"/>
  <c r="P245" i="128" s="1"/>
  <c r="P14" i="117"/>
  <c r="P14" i="118"/>
  <c r="P18" i="117"/>
  <c r="P18" i="118"/>
  <c r="P20" i="119"/>
  <c r="P20" i="127"/>
  <c r="P19" i="127" s="1"/>
  <c r="L19" i="109"/>
  <c r="L246" i="109" s="1"/>
  <c r="P246" i="127" s="1"/>
  <c r="P23" i="117"/>
  <c r="P23" i="118"/>
  <c r="P26" i="120"/>
  <c r="E247" i="109"/>
  <c r="P247" i="120" s="1"/>
  <c r="P26" i="128"/>
  <c r="P25" i="128" s="1"/>
  <c r="M25" i="109"/>
  <c r="M247" i="109" s="1"/>
  <c r="P247" i="128" s="1"/>
  <c r="P28" i="117"/>
  <c r="P28" i="118"/>
  <c r="P30" i="119"/>
  <c r="P29" i="119" s="1"/>
  <c r="D248" i="109"/>
  <c r="P248" i="119" s="1"/>
  <c r="J33" i="109"/>
  <c r="J250" i="109" s="1"/>
  <c r="P250" i="125" s="1"/>
  <c r="P34" i="125"/>
  <c r="P33" i="125" s="1"/>
  <c r="P38" i="125"/>
  <c r="P39" i="118"/>
  <c r="P39" i="117"/>
  <c r="P40" i="118"/>
  <c r="P40" i="126"/>
  <c r="P37" i="126" s="1"/>
  <c r="P45" i="117"/>
  <c r="P45" i="118"/>
  <c r="P228" i="118"/>
  <c r="C292" i="109"/>
  <c r="P228" i="117"/>
  <c r="P228" i="126"/>
  <c r="K292" i="109"/>
  <c r="P292" i="126" s="1"/>
  <c r="P229" i="119"/>
  <c r="D293" i="109"/>
  <c r="P229" i="127"/>
  <c r="L293" i="109"/>
  <c r="P293" i="127" s="1"/>
  <c r="Q8" i="119"/>
  <c r="Q12" i="118"/>
  <c r="C245" i="110"/>
  <c r="Q12" i="117"/>
  <c r="Q12" i="126"/>
  <c r="K11" i="110"/>
  <c r="K245" i="110" s="1"/>
  <c r="Q245" i="126" s="1"/>
  <c r="Q16" i="118"/>
  <c r="Q16" i="117"/>
  <c r="Q20" i="125"/>
  <c r="J19" i="110"/>
  <c r="J246" i="110" s="1"/>
  <c r="Q246" i="125" s="1"/>
  <c r="Q21" i="118"/>
  <c r="Q21" i="117"/>
  <c r="Q26" i="118"/>
  <c r="C247" i="110"/>
  <c r="Q26" i="117"/>
  <c r="Q26" i="126"/>
  <c r="K25" i="110"/>
  <c r="K247" i="110" s="1"/>
  <c r="Q247" i="126" s="1"/>
  <c r="Q30" i="125"/>
  <c r="Q29" i="125" s="1"/>
  <c r="J29" i="110"/>
  <c r="J248" i="110" s="1"/>
  <c r="Q248" i="125" s="1"/>
  <c r="Q31" i="118"/>
  <c r="Q29" i="118" s="1"/>
  <c r="Q31" i="117"/>
  <c r="Q34" i="119"/>
  <c r="Q33" i="119" s="1"/>
  <c r="D33" i="110"/>
  <c r="D250" i="110" s="1"/>
  <c r="Q250" i="119" s="1"/>
  <c r="Q34" i="127"/>
  <c r="Q33" i="127" s="1"/>
  <c r="L33" i="110"/>
  <c r="L250" i="110" s="1"/>
  <c r="Q36" i="118"/>
  <c r="Q36" i="117"/>
  <c r="Q38" i="119"/>
  <c r="Q37" i="119" s="1"/>
  <c r="D37" i="110"/>
  <c r="D251" i="110" s="1"/>
  <c r="Q38" i="127"/>
  <c r="Q37" i="127" s="1"/>
  <c r="L37" i="110"/>
  <c r="L251" i="110" s="1"/>
  <c r="Q251" i="127" s="1"/>
  <c r="Q40" i="120"/>
  <c r="C42" i="110"/>
  <c r="Q43" i="117"/>
  <c r="Q43" i="118"/>
  <c r="Q227" i="119"/>
  <c r="D226" i="110"/>
  <c r="D291" i="110"/>
  <c r="Q227" i="127"/>
  <c r="L226" i="110"/>
  <c r="L291" i="110"/>
  <c r="Q291" i="127" s="1"/>
  <c r="Q290" i="127" s="1"/>
  <c r="Q228" i="120"/>
  <c r="E292" i="110"/>
  <c r="Q292" i="120" s="1"/>
  <c r="Q228" i="128"/>
  <c r="M292" i="110"/>
  <c r="Q230" i="118"/>
  <c r="Q230" i="117"/>
  <c r="C294" i="110"/>
  <c r="Q294" i="118" s="1"/>
  <c r="J7" i="111"/>
  <c r="R8" i="125"/>
  <c r="R9" i="118"/>
  <c r="R9" i="117"/>
  <c r="R12" i="120"/>
  <c r="E245" i="111"/>
  <c r="R245" i="120" s="1"/>
  <c r="R12" i="128"/>
  <c r="M11" i="111"/>
  <c r="M245" i="111" s="1"/>
  <c r="R245" i="128" s="1"/>
  <c r="R14" i="118"/>
  <c r="R14" i="117"/>
  <c r="R18" i="118"/>
  <c r="R18" i="117"/>
  <c r="R20" i="119"/>
  <c r="D246" i="111"/>
  <c r="R246" i="119" s="1"/>
  <c r="R20" i="127"/>
  <c r="R19" i="127" s="1"/>
  <c r="L19" i="111"/>
  <c r="L246" i="111" s="1"/>
  <c r="R23" i="118"/>
  <c r="R23" i="117"/>
  <c r="R26" i="120"/>
  <c r="R26" i="128"/>
  <c r="M25" i="111"/>
  <c r="M247" i="111" s="1"/>
  <c r="R247" i="128" s="1"/>
  <c r="R28" i="118"/>
  <c r="R28" i="117"/>
  <c r="R30" i="127"/>
  <c r="R29" i="127" s="1"/>
  <c r="L29" i="111"/>
  <c r="L248" i="111" s="1"/>
  <c r="R248" i="127" s="1"/>
  <c r="R34" i="125"/>
  <c r="R33" i="125" s="1"/>
  <c r="J33" i="111"/>
  <c r="R38" i="125"/>
  <c r="R37" i="125" s="1"/>
  <c r="J37" i="111"/>
  <c r="R39" i="118"/>
  <c r="R39" i="117"/>
  <c r="R40" i="118"/>
  <c r="R45" i="117"/>
  <c r="R45" i="118"/>
  <c r="R227" i="125"/>
  <c r="J226" i="111"/>
  <c r="J291" i="111"/>
  <c r="R228" i="118"/>
  <c r="C292" i="111"/>
  <c r="R292" i="118" s="1"/>
  <c r="R228" i="117"/>
  <c r="R228" i="126"/>
  <c r="K292" i="111"/>
  <c r="R292" i="126" s="1"/>
  <c r="R229" i="119"/>
  <c r="D293" i="111"/>
  <c r="R293" i="119" s="1"/>
  <c r="R229" i="127"/>
  <c r="L293" i="111"/>
  <c r="R293" i="127" s="1"/>
  <c r="D244" i="112"/>
  <c r="S244" i="119" s="1"/>
  <c r="S8" i="119"/>
  <c r="L7" i="112"/>
  <c r="S8" i="127"/>
  <c r="S7" i="127" s="1"/>
  <c r="S12" i="118"/>
  <c r="C245" i="112"/>
  <c r="S245" i="118" s="1"/>
  <c r="S12" i="126"/>
  <c r="K11" i="112"/>
  <c r="K245" i="112" s="1"/>
  <c r="S245" i="126" s="1"/>
  <c r="S16" i="118"/>
  <c r="S16" i="117"/>
  <c r="S20" i="125"/>
  <c r="J19" i="112"/>
  <c r="J246" i="112" s="1"/>
  <c r="S246" i="125" s="1"/>
  <c r="S21" i="118"/>
  <c r="S21" i="117"/>
  <c r="S26" i="118"/>
  <c r="C247" i="112"/>
  <c r="S247" i="118" s="1"/>
  <c r="S26" i="117"/>
  <c r="S26" i="126"/>
  <c r="S25" i="126" s="1"/>
  <c r="K25" i="112"/>
  <c r="K247" i="112" s="1"/>
  <c r="S247" i="126" s="1"/>
  <c r="S30" i="125"/>
  <c r="S29" i="125" s="1"/>
  <c r="J29" i="112"/>
  <c r="J248" i="112" s="1"/>
  <c r="S248" i="125" s="1"/>
  <c r="S31" i="118"/>
  <c r="S31" i="117"/>
  <c r="S34" i="119"/>
  <c r="D33" i="112"/>
  <c r="D250" i="112" s="1"/>
  <c r="L33" i="112"/>
  <c r="L250" i="112" s="1"/>
  <c r="S250" i="127" s="1"/>
  <c r="S34" i="127"/>
  <c r="S36" i="118"/>
  <c r="S36" i="117"/>
  <c r="S38" i="119"/>
  <c r="D37" i="112"/>
  <c r="D251" i="112" s="1"/>
  <c r="S251" i="119" s="1"/>
  <c r="S38" i="127"/>
  <c r="S37" i="127" s="1"/>
  <c r="L37" i="112"/>
  <c r="L251" i="112" s="1"/>
  <c r="S40" i="120"/>
  <c r="C42" i="112"/>
  <c r="O42" i="112" s="1"/>
  <c r="S43" i="117"/>
  <c r="S43" i="118"/>
  <c r="S227" i="119"/>
  <c r="D226" i="112"/>
  <c r="D291" i="112"/>
  <c r="S227" i="127"/>
  <c r="S226" i="127" s="1"/>
  <c r="L226" i="112"/>
  <c r="L291" i="112"/>
  <c r="L290" i="112" s="1"/>
  <c r="S228" i="120"/>
  <c r="E292" i="112"/>
  <c r="S228" i="128"/>
  <c r="M292" i="112"/>
  <c r="S292" i="128" s="1"/>
  <c r="S229" i="125"/>
  <c r="J293" i="112"/>
  <c r="S293" i="125" s="1"/>
  <c r="S230" i="118"/>
  <c r="S230" i="117"/>
  <c r="C294" i="112"/>
  <c r="J7" i="113"/>
  <c r="J244" i="113" s="1"/>
  <c r="T8" i="125"/>
  <c r="T9" i="117"/>
  <c r="T9" i="118"/>
  <c r="T12" i="120"/>
  <c r="E245" i="113"/>
  <c r="T245" i="120" s="1"/>
  <c r="T12" i="128"/>
  <c r="M11" i="113"/>
  <c r="M245" i="113" s="1"/>
  <c r="T245" i="128" s="1"/>
  <c r="T14" i="117"/>
  <c r="T14" i="118"/>
  <c r="T18" i="118"/>
  <c r="T18" i="117"/>
  <c r="T20" i="119"/>
  <c r="D246" i="113"/>
  <c r="T246" i="119" s="1"/>
  <c r="T20" i="127"/>
  <c r="L19" i="113"/>
  <c r="L246" i="113" s="1"/>
  <c r="T246" i="127" s="1"/>
  <c r="T23" i="117"/>
  <c r="T23" i="118"/>
  <c r="T26" i="120"/>
  <c r="E247" i="113"/>
  <c r="T26" i="128"/>
  <c r="T25" i="128" s="1"/>
  <c r="M25" i="113"/>
  <c r="M247" i="113" s="1"/>
  <c r="T247" i="128" s="1"/>
  <c r="T28" i="118"/>
  <c r="T28" i="117"/>
  <c r="T30" i="119"/>
  <c r="D248" i="113"/>
  <c r="T248" i="119" s="1"/>
  <c r="T30" i="127"/>
  <c r="T29" i="127" s="1"/>
  <c r="L29" i="113"/>
  <c r="L248" i="113" s="1"/>
  <c r="T248" i="127" s="1"/>
  <c r="T34" i="125"/>
  <c r="T33" i="125" s="1"/>
  <c r="J33" i="113"/>
  <c r="T38" i="125"/>
  <c r="T39" i="118"/>
  <c r="T39" i="117"/>
  <c r="T40" i="118"/>
  <c r="T40" i="126"/>
  <c r="T45" i="117"/>
  <c r="T45" i="118"/>
  <c r="T228" i="118"/>
  <c r="C292" i="113"/>
  <c r="T228" i="117"/>
  <c r="T228" i="126"/>
  <c r="K292" i="113"/>
  <c r="T292" i="126" s="1"/>
  <c r="T229" i="119"/>
  <c r="D293" i="113"/>
  <c r="T293" i="119" s="1"/>
  <c r="T229" i="127"/>
  <c r="L293" i="113"/>
  <c r="T293" i="127" s="1"/>
  <c r="D244" i="114"/>
  <c r="U244" i="119" s="1"/>
  <c r="U8" i="119"/>
  <c r="L7" i="114"/>
  <c r="L244" i="114" s="1"/>
  <c r="U244" i="127" s="1"/>
  <c r="U8" i="127"/>
  <c r="U7" i="127" s="1"/>
  <c r="U12" i="118"/>
  <c r="C245" i="114"/>
  <c r="U245" i="118" s="1"/>
  <c r="U12" i="126"/>
  <c r="K11" i="114"/>
  <c r="K245" i="114" s="1"/>
  <c r="U245" i="126" s="1"/>
  <c r="U16" i="118"/>
  <c r="U16" i="117"/>
  <c r="U20" i="125"/>
  <c r="U19" i="125" s="1"/>
  <c r="J19" i="114"/>
  <c r="J246" i="114" s="1"/>
  <c r="U246" i="125" s="1"/>
  <c r="U21" i="118"/>
  <c r="U21" i="117"/>
  <c r="U26" i="118"/>
  <c r="C247" i="114"/>
  <c r="U26" i="117"/>
  <c r="U26" i="126"/>
  <c r="K25" i="114"/>
  <c r="K247" i="114" s="1"/>
  <c r="U247" i="126" s="1"/>
  <c r="U31" i="118"/>
  <c r="U31" i="117"/>
  <c r="U34" i="119"/>
  <c r="D33" i="114"/>
  <c r="U34" i="127"/>
  <c r="U33" i="127" s="1"/>
  <c r="L33" i="114"/>
  <c r="U36" i="118"/>
  <c r="U36" i="117"/>
  <c r="U38" i="119"/>
  <c r="D37" i="114"/>
  <c r="D251" i="114" s="1"/>
  <c r="U251" i="119" s="1"/>
  <c r="U38" i="127"/>
  <c r="L37" i="114"/>
  <c r="L251" i="114" s="1"/>
  <c r="U251" i="127" s="1"/>
  <c r="U40" i="120"/>
  <c r="U43" i="117"/>
  <c r="C42" i="114"/>
  <c r="U43" i="118"/>
  <c r="U227" i="119"/>
  <c r="D226" i="114"/>
  <c r="D291" i="114"/>
  <c r="U291" i="119" s="1"/>
  <c r="U227" i="127"/>
  <c r="L226" i="114"/>
  <c r="L291" i="114"/>
  <c r="U228" i="120"/>
  <c r="E292" i="114"/>
  <c r="U292" i="120" s="1"/>
  <c r="U228" i="128"/>
  <c r="M292" i="114"/>
  <c r="U229" i="125"/>
  <c r="J293" i="114"/>
  <c r="U293" i="125" s="1"/>
  <c r="U230" i="118"/>
  <c r="C294" i="114"/>
  <c r="U230" i="117"/>
  <c r="M29" i="127"/>
  <c r="J25" i="126"/>
  <c r="D25" i="127"/>
  <c r="N226" i="127"/>
  <c r="J37" i="99"/>
  <c r="J251" i="99" s="1"/>
  <c r="K37" i="112"/>
  <c r="K251" i="112" s="1"/>
  <c r="S251" i="126" s="1"/>
  <c r="H226" i="128"/>
  <c r="H40" i="117"/>
  <c r="J37" i="109"/>
  <c r="J251" i="109" s="1"/>
  <c r="P251" i="125" s="1"/>
  <c r="J37" i="105"/>
  <c r="J40" i="117"/>
  <c r="C245" i="101"/>
  <c r="J40" i="125"/>
  <c r="J37" i="103"/>
  <c r="J251" i="103" s="1"/>
  <c r="J251" i="125" s="1"/>
  <c r="D40" i="125"/>
  <c r="J37" i="97"/>
  <c r="T40" i="117"/>
  <c r="P40" i="117"/>
  <c r="D40" i="117"/>
  <c r="D247" i="111"/>
  <c r="R247" i="119" s="1"/>
  <c r="K19" i="111"/>
  <c r="K246" i="111" s="1"/>
  <c r="I13" i="117"/>
  <c r="L25" i="101"/>
  <c r="L247" i="101" s="1"/>
  <c r="H247" i="127" s="1"/>
  <c r="J25" i="100"/>
  <c r="J247" i="100" s="1"/>
  <c r="G247" i="125" s="1"/>
  <c r="G17" i="117"/>
  <c r="J29" i="111"/>
  <c r="J248" i="111" s="1"/>
  <c r="R248" i="125" s="1"/>
  <c r="E245" i="102"/>
  <c r="I245" i="120" s="1"/>
  <c r="K25" i="101"/>
  <c r="K247" i="101" s="1"/>
  <c r="H247" i="126" s="1"/>
  <c r="J7" i="100"/>
  <c r="D245" i="111"/>
  <c r="R245" i="119" s="1"/>
  <c r="E37" i="101"/>
  <c r="E251" i="101" s="1"/>
  <c r="H251" i="120" s="1"/>
  <c r="L11" i="101"/>
  <c r="H10" i="117"/>
  <c r="G25" i="125"/>
  <c r="D41" i="117"/>
  <c r="U40" i="117"/>
  <c r="J37" i="112"/>
  <c r="R29" i="125"/>
  <c r="D244" i="105"/>
  <c r="L244" i="119" s="1"/>
  <c r="H25" i="126"/>
  <c r="E247" i="100"/>
  <c r="G247" i="120" s="1"/>
  <c r="L19" i="100"/>
  <c r="L246" i="100" s="1"/>
  <c r="G246" i="127" s="1"/>
  <c r="E37" i="113"/>
  <c r="M7" i="111"/>
  <c r="M244" i="111" s="1"/>
  <c r="E37" i="109"/>
  <c r="E251" i="109" s="1"/>
  <c r="P251" i="120" s="1"/>
  <c r="L15" i="117"/>
  <c r="H37" i="120"/>
  <c r="K19" i="101"/>
  <c r="E244" i="101"/>
  <c r="H244" i="120" s="1"/>
  <c r="K37" i="100"/>
  <c r="G27" i="117"/>
  <c r="D248" i="110"/>
  <c r="K25" i="105"/>
  <c r="K247" i="105" s="1"/>
  <c r="L247" i="126" s="1"/>
  <c r="G19" i="127"/>
  <c r="D37" i="99"/>
  <c r="D251" i="99" s="1"/>
  <c r="F251" i="119" s="1"/>
  <c r="F42" i="117"/>
  <c r="S12" i="117"/>
  <c r="Q229" i="125"/>
  <c r="J293" i="110"/>
  <c r="Q293" i="125" s="1"/>
  <c r="L290" i="114"/>
  <c r="U291" i="127"/>
  <c r="J37" i="113"/>
  <c r="J251" i="113" s="1"/>
  <c r="D32" i="110"/>
  <c r="O229" i="125"/>
  <c r="J293" i="108"/>
  <c r="O293" i="125" s="1"/>
  <c r="N291" i="125"/>
  <c r="L250" i="106"/>
  <c r="M250" i="127" s="1"/>
  <c r="L228" i="126"/>
  <c r="K292" i="105"/>
  <c r="J250" i="105"/>
  <c r="L250" i="125" s="1"/>
  <c r="L244" i="104"/>
  <c r="K244" i="127" s="1"/>
  <c r="G12" i="117"/>
  <c r="E229" i="125"/>
  <c r="J293" i="98"/>
  <c r="E293" i="125" s="1"/>
  <c r="E43" i="117"/>
  <c r="C42" i="98"/>
  <c r="E43" i="118"/>
  <c r="D250" i="98"/>
  <c r="E250" i="119" s="1"/>
  <c r="L290" i="96"/>
  <c r="C291" i="127"/>
  <c r="U226" i="126"/>
  <c r="U38" i="117"/>
  <c r="C244" i="114"/>
  <c r="U244" i="118" s="1"/>
  <c r="E244" i="113"/>
  <c r="T244" i="120" s="1"/>
  <c r="O226" i="112"/>
  <c r="R291" i="128"/>
  <c r="R290" i="128" s="1"/>
  <c r="Q34" i="117"/>
  <c r="K244" i="110"/>
  <c r="Q244" i="126" s="1"/>
  <c r="P228" i="125"/>
  <c r="J292" i="109"/>
  <c r="P292" i="125" s="1"/>
  <c r="E250" i="109"/>
  <c r="E32" i="109"/>
  <c r="P30" i="117"/>
  <c r="P20" i="117"/>
  <c r="K250" i="108"/>
  <c r="O8" i="117"/>
  <c r="N37" i="120"/>
  <c r="E244" i="107"/>
  <c r="N244" i="120" s="1"/>
  <c r="M8" i="117"/>
  <c r="M251" i="105"/>
  <c r="L251" i="128" s="1"/>
  <c r="K290" i="104"/>
  <c r="M250" i="104"/>
  <c r="K244" i="104"/>
  <c r="M244" i="103"/>
  <c r="I251" i="118"/>
  <c r="C250" i="102"/>
  <c r="C32" i="102"/>
  <c r="M290" i="99"/>
  <c r="F291" i="128"/>
  <c r="E34" i="117"/>
  <c r="K244" i="98"/>
  <c r="E244" i="126" s="1"/>
  <c r="C251" i="118"/>
  <c r="X251" i="118" s="1"/>
  <c r="T291" i="127"/>
  <c r="D244" i="113"/>
  <c r="D6" i="113"/>
  <c r="S40" i="117"/>
  <c r="R12" i="117"/>
  <c r="Q40" i="117"/>
  <c r="P291" i="119"/>
  <c r="C252" i="109"/>
  <c r="O252" i="109" s="1"/>
  <c r="P42" i="117"/>
  <c r="P42" i="118"/>
  <c r="J7" i="108"/>
  <c r="J244" i="108" s="1"/>
  <c r="O244" i="125" s="1"/>
  <c r="O243" i="125" s="1"/>
  <c r="L244" i="107"/>
  <c r="L229" i="125"/>
  <c r="J293" i="105"/>
  <c r="L293" i="125" s="1"/>
  <c r="L43" i="117"/>
  <c r="C42" i="105"/>
  <c r="O42" i="105" s="1"/>
  <c r="L43" i="118"/>
  <c r="D250" i="105"/>
  <c r="D32" i="105"/>
  <c r="J291" i="127"/>
  <c r="I40" i="117"/>
  <c r="H42" i="117"/>
  <c r="C252" i="101"/>
  <c r="H42" i="118"/>
  <c r="G228" i="118"/>
  <c r="C292" i="100"/>
  <c r="O292" i="100" s="1"/>
  <c r="G228" i="117"/>
  <c r="G40" i="117"/>
  <c r="D250" i="99"/>
  <c r="F26" i="117"/>
  <c r="E228" i="118"/>
  <c r="E226" i="118" s="1"/>
  <c r="C292" i="98"/>
  <c r="E292" i="118" s="1"/>
  <c r="L250" i="97"/>
  <c r="U229" i="126"/>
  <c r="K293" i="114"/>
  <c r="U293" i="126" s="1"/>
  <c r="U228" i="125"/>
  <c r="J292" i="114"/>
  <c r="U292" i="125" s="1"/>
  <c r="U227" i="120"/>
  <c r="E226" i="114"/>
  <c r="E291" i="114"/>
  <c r="T229" i="128"/>
  <c r="M293" i="113"/>
  <c r="T293" i="128"/>
  <c r="T228" i="127"/>
  <c r="L292" i="113"/>
  <c r="T292" i="127" s="1"/>
  <c r="T227" i="126"/>
  <c r="K226" i="113"/>
  <c r="K291" i="113"/>
  <c r="K37" i="113"/>
  <c r="T8" i="117"/>
  <c r="M244" i="112"/>
  <c r="S244" i="128" s="1"/>
  <c r="C33" i="111"/>
  <c r="R34" i="117"/>
  <c r="R34" i="118"/>
  <c r="R33" i="118" s="1"/>
  <c r="M29" i="111"/>
  <c r="M248" i="111" s="1"/>
  <c r="R248" i="128" s="1"/>
  <c r="R30" i="128"/>
  <c r="R20" i="120"/>
  <c r="E246" i="111"/>
  <c r="R17" i="117"/>
  <c r="R17" i="118"/>
  <c r="K7" i="111"/>
  <c r="R8" i="126"/>
  <c r="R7" i="126" s="1"/>
  <c r="Q227" i="128"/>
  <c r="Q226" i="128" s="1"/>
  <c r="M226" i="110"/>
  <c r="M291" i="110"/>
  <c r="Q291" i="128" s="1"/>
  <c r="Q44" i="117"/>
  <c r="Q44" i="118"/>
  <c r="Q38" i="128"/>
  <c r="M37" i="110"/>
  <c r="M251" i="110" s="1"/>
  <c r="Q251" i="128" s="1"/>
  <c r="Q34" i="120"/>
  <c r="Q33" i="120" s="1"/>
  <c r="E33" i="110"/>
  <c r="E250" i="110" s="1"/>
  <c r="Q30" i="126"/>
  <c r="Q29" i="126" s="1"/>
  <c r="K29" i="110"/>
  <c r="K248" i="110" s="1"/>
  <c r="P35" i="128"/>
  <c r="P33" i="128" s="1"/>
  <c r="M33" i="109"/>
  <c r="P34" i="126"/>
  <c r="K33" i="109"/>
  <c r="P30" i="120"/>
  <c r="E248" i="109"/>
  <c r="P248" i="120" s="1"/>
  <c r="K7" i="109"/>
  <c r="P8" i="126"/>
  <c r="O229" i="126"/>
  <c r="K293" i="108"/>
  <c r="O293" i="126" s="1"/>
  <c r="O44" i="117"/>
  <c r="O44" i="118"/>
  <c r="O38" i="128"/>
  <c r="M37" i="108"/>
  <c r="M251" i="108" s="1"/>
  <c r="O251" i="128" s="1"/>
  <c r="O35" i="118"/>
  <c r="O30" i="118"/>
  <c r="C248" i="108"/>
  <c r="O26" i="127"/>
  <c r="L25" i="108"/>
  <c r="L247" i="108" s="1"/>
  <c r="O247" i="127" s="1"/>
  <c r="O20" i="126"/>
  <c r="K19" i="108"/>
  <c r="N38" i="117"/>
  <c r="N34" i="118"/>
  <c r="N33" i="118" s="1"/>
  <c r="C33" i="107"/>
  <c r="N34" i="117"/>
  <c r="N30" i="128"/>
  <c r="N29" i="128" s="1"/>
  <c r="M29" i="107"/>
  <c r="M248" i="107" s="1"/>
  <c r="N248" i="128" s="1"/>
  <c r="N27" i="118"/>
  <c r="N27" i="117"/>
  <c r="N20" i="128"/>
  <c r="N19" i="128" s="1"/>
  <c r="M19" i="107"/>
  <c r="M246" i="107" s="1"/>
  <c r="N246" i="128" s="1"/>
  <c r="N13" i="118"/>
  <c r="N13" i="117"/>
  <c r="N8" i="117"/>
  <c r="N8" i="118"/>
  <c r="M41" i="118"/>
  <c r="M41" i="117"/>
  <c r="E37" i="106"/>
  <c r="E251" i="106" s="1"/>
  <c r="M251" i="120" s="1"/>
  <c r="M34" i="120"/>
  <c r="E33" i="106"/>
  <c r="M30" i="126"/>
  <c r="K29" i="106"/>
  <c r="K248" i="106" s="1"/>
  <c r="M248" i="126" s="1"/>
  <c r="M26" i="127"/>
  <c r="L25" i="106"/>
  <c r="L247" i="106" s="1"/>
  <c r="M247" i="127" s="1"/>
  <c r="M24" i="118"/>
  <c r="M24" i="117"/>
  <c r="M20" i="126"/>
  <c r="M19" i="126" s="1"/>
  <c r="K19" i="106"/>
  <c r="K246" i="106" s="1"/>
  <c r="M246" i="126" s="1"/>
  <c r="M12" i="119"/>
  <c r="D245" i="106"/>
  <c r="M7" i="106"/>
  <c r="M8" i="128"/>
  <c r="M7" i="128" s="1"/>
  <c r="L229" i="128"/>
  <c r="M293" i="105"/>
  <c r="L293" i="128" s="1"/>
  <c r="L228" i="127"/>
  <c r="L292" i="105"/>
  <c r="L292" i="127" s="1"/>
  <c r="L227" i="126"/>
  <c r="L226" i="126" s="1"/>
  <c r="K226" i="105"/>
  <c r="K291" i="105"/>
  <c r="L251" i="118"/>
  <c r="K38" i="120"/>
  <c r="E37" i="104"/>
  <c r="E251" i="104" s="1"/>
  <c r="K34" i="120"/>
  <c r="E33" i="104"/>
  <c r="E250" i="104" s="1"/>
  <c r="K250" i="120" s="1"/>
  <c r="K30" i="126"/>
  <c r="K29" i="104"/>
  <c r="K248" i="104" s="1"/>
  <c r="K248" i="126" s="1"/>
  <c r="K26" i="119"/>
  <c r="D247" i="104"/>
  <c r="K247" i="119" s="1"/>
  <c r="K20" i="126"/>
  <c r="K19" i="104"/>
  <c r="K246" i="104" s="1"/>
  <c r="K246" i="126" s="1"/>
  <c r="K12" i="119"/>
  <c r="D245" i="104"/>
  <c r="K245" i="119" s="1"/>
  <c r="M7" i="104"/>
  <c r="K8" i="128"/>
  <c r="J229" i="128"/>
  <c r="M293" i="103"/>
  <c r="J293" i="128" s="1"/>
  <c r="J227" i="126"/>
  <c r="J226" i="126" s="1"/>
  <c r="K226" i="103"/>
  <c r="K291" i="103"/>
  <c r="I12" i="119"/>
  <c r="D245" i="102"/>
  <c r="I10" i="118"/>
  <c r="I10" i="117"/>
  <c r="I8" i="117"/>
  <c r="I8" i="120"/>
  <c r="H229" i="120"/>
  <c r="E293" i="101"/>
  <c r="H293" i="120" s="1"/>
  <c r="H227" i="118"/>
  <c r="C226" i="101"/>
  <c r="C291" i="101"/>
  <c r="H227" i="117"/>
  <c r="H30" i="128"/>
  <c r="H29" i="128" s="1"/>
  <c r="M29" i="101"/>
  <c r="M248" i="101" s="1"/>
  <c r="H248" i="128" s="1"/>
  <c r="H26" i="125"/>
  <c r="H25" i="125" s="1"/>
  <c r="J25" i="101"/>
  <c r="J247" i="101" s="1"/>
  <c r="H247" i="125" s="1"/>
  <c r="H20" i="120"/>
  <c r="E246" i="101"/>
  <c r="H17" i="118"/>
  <c r="H17" i="117"/>
  <c r="H12" i="125"/>
  <c r="H11" i="125" s="1"/>
  <c r="J11" i="101"/>
  <c r="J245" i="101" s="1"/>
  <c r="K7" i="101"/>
  <c r="K244" i="101" s="1"/>
  <c r="H8" i="126"/>
  <c r="H7" i="126" s="1"/>
  <c r="G229" i="126"/>
  <c r="K293" i="100"/>
  <c r="G293" i="126" s="1"/>
  <c r="G228" i="125"/>
  <c r="J292" i="100"/>
  <c r="G292" i="125" s="1"/>
  <c r="G227" i="120"/>
  <c r="E226" i="100"/>
  <c r="E291" i="100"/>
  <c r="G291" i="120" s="1"/>
  <c r="G38" i="128"/>
  <c r="M37" i="100"/>
  <c r="M251" i="100" s="1"/>
  <c r="G251" i="128" s="1"/>
  <c r="G35" i="118"/>
  <c r="G35" i="117"/>
  <c r="G30" i="126"/>
  <c r="G29" i="126" s="1"/>
  <c r="K29" i="100"/>
  <c r="K248" i="100" s="1"/>
  <c r="G248" i="126" s="1"/>
  <c r="F30" i="120"/>
  <c r="E248" i="99"/>
  <c r="F248" i="120" s="1"/>
  <c r="F26" i="125"/>
  <c r="J25" i="99"/>
  <c r="J247" i="99" s="1"/>
  <c r="F247" i="125" s="1"/>
  <c r="K7" i="99"/>
  <c r="K244" i="99" s="1"/>
  <c r="F8" i="126"/>
  <c r="F7" i="126" s="1"/>
  <c r="E229" i="126"/>
  <c r="K293" i="98"/>
  <c r="E293" i="126" s="1"/>
  <c r="E38" i="128"/>
  <c r="E37" i="128" s="1"/>
  <c r="E32" i="128" s="1"/>
  <c r="M37" i="98"/>
  <c r="M251" i="98" s="1"/>
  <c r="E251" i="128" s="1"/>
  <c r="E30" i="126"/>
  <c r="E29" i="126" s="1"/>
  <c r="K29" i="98"/>
  <c r="K248" i="98" s="1"/>
  <c r="E248" i="126" s="1"/>
  <c r="E12" i="119"/>
  <c r="D245" i="98"/>
  <c r="E10" i="118"/>
  <c r="E10" i="117"/>
  <c r="D229" i="128"/>
  <c r="M293" i="97"/>
  <c r="D293" i="128" s="1"/>
  <c r="D228" i="127"/>
  <c r="D226" i="127" s="1"/>
  <c r="L292" i="97"/>
  <c r="D292" i="127" s="1"/>
  <c r="K290" i="97"/>
  <c r="D291" i="126"/>
  <c r="D290" i="126" s="1"/>
  <c r="D30" i="128"/>
  <c r="D29" i="128" s="1"/>
  <c r="M29" i="97"/>
  <c r="M248" i="97" s="1"/>
  <c r="D248" i="128" s="1"/>
  <c r="D27" i="118"/>
  <c r="D27" i="117"/>
  <c r="D22" i="118"/>
  <c r="D22" i="117"/>
  <c r="D20" i="128"/>
  <c r="M19" i="97"/>
  <c r="M246" i="97" s="1"/>
  <c r="D13" i="118"/>
  <c r="D13" i="117"/>
  <c r="K7" i="97"/>
  <c r="D8" i="126"/>
  <c r="C229" i="126"/>
  <c r="X229" i="126" s="1"/>
  <c r="K293" i="96"/>
  <c r="C293" i="126" s="1"/>
  <c r="X293" i="126" s="1"/>
  <c r="C228" i="125"/>
  <c r="J292" i="96"/>
  <c r="C292" i="125" s="1"/>
  <c r="X292" i="125" s="1"/>
  <c r="C44" i="117"/>
  <c r="X44" i="117" s="1"/>
  <c r="C44" i="118"/>
  <c r="X44" i="118" s="1"/>
  <c r="C38" i="120"/>
  <c r="X38" i="120" s="1"/>
  <c r="E37" i="96"/>
  <c r="E251" i="96" s="1"/>
  <c r="C251" i="120" s="1"/>
  <c r="X251" i="120" s="1"/>
  <c r="C30" i="126"/>
  <c r="K29" i="96"/>
  <c r="K248" i="96" s="1"/>
  <c r="C248" i="126" s="1"/>
  <c r="X248" i="126" s="1"/>
  <c r="C20" i="126"/>
  <c r="X20" i="126" s="1"/>
  <c r="K19" i="96"/>
  <c r="K246" i="96" s="1"/>
  <c r="C246" i="126" s="1"/>
  <c r="X246" i="126" s="1"/>
  <c r="C12" i="127"/>
  <c r="L11" i="96"/>
  <c r="L245" i="96" s="1"/>
  <c r="C245" i="127" s="1"/>
  <c r="X245" i="127" s="1"/>
  <c r="L250" i="114"/>
  <c r="L32" i="114"/>
  <c r="S291" i="127"/>
  <c r="S290" i="127" s="1"/>
  <c r="S42" i="117"/>
  <c r="C252" i="112"/>
  <c r="O252" i="112" s="1"/>
  <c r="S42" i="118"/>
  <c r="L290" i="110"/>
  <c r="C252" i="110"/>
  <c r="Q42" i="118"/>
  <c r="D244" i="110"/>
  <c r="Q244" i="119" s="1"/>
  <c r="P30" i="127"/>
  <c r="P29" i="127" s="1"/>
  <c r="L29" i="109"/>
  <c r="O12" i="117"/>
  <c r="J250" i="107"/>
  <c r="N250" i="125" s="1"/>
  <c r="J32" i="107"/>
  <c r="J226" i="105"/>
  <c r="L227" i="125"/>
  <c r="J291" i="105"/>
  <c r="L291" i="125" s="1"/>
  <c r="L250" i="102"/>
  <c r="G229" i="125"/>
  <c r="J293" i="100"/>
  <c r="G293" i="125" s="1"/>
  <c r="G43" i="117"/>
  <c r="C42" i="100"/>
  <c r="O42" i="100" s="1"/>
  <c r="G43" i="118"/>
  <c r="D32" i="100"/>
  <c r="G245" i="118"/>
  <c r="E26" i="117"/>
  <c r="J250" i="97"/>
  <c r="L244" i="96"/>
  <c r="C244" i="127" s="1"/>
  <c r="X244" i="127" s="1"/>
  <c r="K251" i="114"/>
  <c r="K249" i="114" s="1"/>
  <c r="U8" i="117"/>
  <c r="K290" i="112"/>
  <c r="S291" i="126"/>
  <c r="S290" i="126" s="1"/>
  <c r="M250" i="112"/>
  <c r="S250" i="128" s="1"/>
  <c r="Q251" i="118"/>
  <c r="E244" i="109"/>
  <c r="P244" i="120" s="1"/>
  <c r="O226" i="108"/>
  <c r="K37" i="108"/>
  <c r="K251" i="108" s="1"/>
  <c r="O251" i="126" s="1"/>
  <c r="N291" i="128"/>
  <c r="M250" i="106"/>
  <c r="M250" i="128" s="1"/>
  <c r="M34" i="117"/>
  <c r="L229" i="126"/>
  <c r="K293" i="105"/>
  <c r="L293" i="126" s="1"/>
  <c r="L20" i="117"/>
  <c r="M244" i="105"/>
  <c r="K251" i="118"/>
  <c r="E250" i="103"/>
  <c r="J250" i="120" s="1"/>
  <c r="I38" i="117"/>
  <c r="K250" i="102"/>
  <c r="H291" i="128"/>
  <c r="M250" i="100"/>
  <c r="M249" i="100" s="1"/>
  <c r="G34" i="117"/>
  <c r="K244" i="100"/>
  <c r="G244" i="126" s="1"/>
  <c r="M244" i="99"/>
  <c r="E251" i="118"/>
  <c r="C250" i="98"/>
  <c r="C32" i="98"/>
  <c r="D228" i="125"/>
  <c r="J292" i="97"/>
  <c r="D292" i="125" s="1"/>
  <c r="E250" i="97"/>
  <c r="E249" i="97" s="1"/>
  <c r="E32" i="97"/>
  <c r="C38" i="117"/>
  <c r="X38" i="117" s="1"/>
  <c r="K250" i="96"/>
  <c r="C8" i="117"/>
  <c r="X8" i="117" s="1"/>
  <c r="J7" i="114"/>
  <c r="U8" i="125"/>
  <c r="U7" i="125" s="1"/>
  <c r="L32" i="113"/>
  <c r="L250" i="113"/>
  <c r="L249" i="113" s="1"/>
  <c r="R291" i="127"/>
  <c r="R26" i="117"/>
  <c r="E247" i="110"/>
  <c r="Q247" i="120" s="1"/>
  <c r="D244" i="109"/>
  <c r="P244" i="119" s="1"/>
  <c r="O40" i="117"/>
  <c r="M11" i="108"/>
  <c r="M245" i="108" s="1"/>
  <c r="O245" i="128" s="1"/>
  <c r="C252" i="107"/>
  <c r="N42" i="117"/>
  <c r="N42" i="118"/>
  <c r="D250" i="107"/>
  <c r="N12" i="117"/>
  <c r="M229" i="119"/>
  <c r="D293" i="106"/>
  <c r="M293" i="119" s="1"/>
  <c r="M228" i="118"/>
  <c r="C292" i="106"/>
  <c r="M292" i="118" s="1"/>
  <c r="M228" i="117"/>
  <c r="K292" i="118"/>
  <c r="L290" i="101"/>
  <c r="H291" i="127"/>
  <c r="H290" i="127" s="1"/>
  <c r="D6" i="101"/>
  <c r="D244" i="101"/>
  <c r="H244" i="119" s="1"/>
  <c r="F294" i="117"/>
  <c r="F294" i="118"/>
  <c r="C227" i="125"/>
  <c r="X227" i="125" s="1"/>
  <c r="J226" i="96"/>
  <c r="J291" i="96"/>
  <c r="C40" i="117"/>
  <c r="X40" i="117" s="1"/>
  <c r="M250" i="113"/>
  <c r="K244" i="113"/>
  <c r="K243" i="113" s="1"/>
  <c r="K6" i="113"/>
  <c r="S229" i="126"/>
  <c r="K293" i="112"/>
  <c r="S293" i="126" s="1"/>
  <c r="S228" i="125"/>
  <c r="J292" i="112"/>
  <c r="S292" i="125" s="1"/>
  <c r="E37" i="112"/>
  <c r="E251" i="112" s="1"/>
  <c r="S30" i="117"/>
  <c r="S8" i="120"/>
  <c r="R229" i="120"/>
  <c r="E293" i="111"/>
  <c r="R293" i="120" s="1"/>
  <c r="Q229" i="126"/>
  <c r="K293" i="110"/>
  <c r="Q293" i="126" s="1"/>
  <c r="Q26" i="127"/>
  <c r="L25" i="110"/>
  <c r="L247" i="110" s="1"/>
  <c r="Q247" i="127" s="1"/>
  <c r="Q20" i="118"/>
  <c r="Q20" i="117"/>
  <c r="C246" i="110"/>
  <c r="Q246" i="118" s="1"/>
  <c r="Q15" i="118"/>
  <c r="Q15" i="117"/>
  <c r="Q12" i="127"/>
  <c r="L11" i="110"/>
  <c r="L245" i="110" s="1"/>
  <c r="Q245" i="127" s="1"/>
  <c r="Q8" i="117"/>
  <c r="E244" i="110"/>
  <c r="Q8" i="120"/>
  <c r="P227" i="118"/>
  <c r="C226" i="109"/>
  <c r="C291" i="109"/>
  <c r="O228" i="125"/>
  <c r="J292" i="108"/>
  <c r="O292" i="125" s="1"/>
  <c r="O12" i="119"/>
  <c r="D245" i="108"/>
  <c r="O245" i="119" s="1"/>
  <c r="O10" i="118"/>
  <c r="O10" i="117"/>
  <c r="M7" i="108"/>
  <c r="O8" i="128"/>
  <c r="N229" i="128"/>
  <c r="M293" i="107"/>
  <c r="N293" i="128" s="1"/>
  <c r="L290" i="107"/>
  <c r="N292" i="127"/>
  <c r="N290" i="127" s="1"/>
  <c r="N227" i="126"/>
  <c r="N226" i="126" s="1"/>
  <c r="K226" i="107"/>
  <c r="K291" i="107"/>
  <c r="K37" i="107"/>
  <c r="K251" i="107" s="1"/>
  <c r="N251" i="126" s="1"/>
  <c r="M293" i="118"/>
  <c r="M226" i="106"/>
  <c r="M227" i="128"/>
  <c r="M226" i="128" s="1"/>
  <c r="M291" i="106"/>
  <c r="M291" i="128" s="1"/>
  <c r="M37" i="120"/>
  <c r="L38" i="117"/>
  <c r="L30" i="120"/>
  <c r="E248" i="105"/>
  <c r="L248" i="120" s="1"/>
  <c r="K7" i="105"/>
  <c r="K244" i="105" s="1"/>
  <c r="L8" i="126"/>
  <c r="K229" i="126"/>
  <c r="K293" i="104"/>
  <c r="K293" i="126" s="1"/>
  <c r="K228" i="125"/>
  <c r="J292" i="104"/>
  <c r="K292" i="125" s="1"/>
  <c r="J38" i="117"/>
  <c r="J34" i="118"/>
  <c r="J34" i="117"/>
  <c r="C33" i="103"/>
  <c r="J30" i="120"/>
  <c r="E248" i="103"/>
  <c r="J26" i="125"/>
  <c r="J25" i="125" s="1"/>
  <c r="J25" i="103"/>
  <c r="J20" i="128"/>
  <c r="M19" i="103"/>
  <c r="M246" i="103" s="1"/>
  <c r="J246" i="128" s="1"/>
  <c r="J13" i="118"/>
  <c r="J13" i="117"/>
  <c r="C244" i="103"/>
  <c r="J8" i="118"/>
  <c r="I229" i="118"/>
  <c r="C293" i="102"/>
  <c r="I293" i="118" s="1"/>
  <c r="I229" i="117"/>
  <c r="I227" i="128"/>
  <c r="I226" i="128" s="1"/>
  <c r="M226" i="102"/>
  <c r="M291" i="102"/>
  <c r="I41" i="118"/>
  <c r="I41" i="117"/>
  <c r="I38" i="120"/>
  <c r="E37" i="102"/>
  <c r="E251" i="102" s="1"/>
  <c r="I251" i="120" s="1"/>
  <c r="I34" i="120"/>
  <c r="E33" i="102"/>
  <c r="E250" i="102" s="1"/>
  <c r="I250" i="120" s="1"/>
  <c r="I30" i="118"/>
  <c r="C248" i="102"/>
  <c r="O29" i="102"/>
  <c r="I26" i="127"/>
  <c r="L25" i="102"/>
  <c r="H35" i="128"/>
  <c r="H33" i="128" s="1"/>
  <c r="M33" i="101"/>
  <c r="H34" i="126"/>
  <c r="K33" i="101"/>
  <c r="G26" i="119"/>
  <c r="D247" i="100"/>
  <c r="G247" i="119" s="1"/>
  <c r="G20" i="126"/>
  <c r="K19" i="100"/>
  <c r="K246" i="100" s="1"/>
  <c r="G12" i="127"/>
  <c r="L11" i="100"/>
  <c r="L245" i="100"/>
  <c r="G245" i="127" s="1"/>
  <c r="G8" i="120"/>
  <c r="F227" i="118"/>
  <c r="C226" i="99"/>
  <c r="C291" i="99"/>
  <c r="F38" i="118"/>
  <c r="C37" i="99"/>
  <c r="C251" i="99" s="1"/>
  <c r="O251" i="99" s="1"/>
  <c r="M33" i="99"/>
  <c r="F35" i="128"/>
  <c r="F33" i="128" s="1"/>
  <c r="E26" i="127"/>
  <c r="L25" i="98"/>
  <c r="L247" i="98" s="1"/>
  <c r="E247" i="127" s="1"/>
  <c r="D38" i="118"/>
  <c r="C37" i="97"/>
  <c r="C251" i="97" s="1"/>
  <c r="O251" i="97" s="1"/>
  <c r="D35" i="128"/>
  <c r="D33" i="128" s="1"/>
  <c r="D32" i="128" s="1"/>
  <c r="M33" i="97"/>
  <c r="M250" i="97" s="1"/>
  <c r="D250" i="128" s="1"/>
  <c r="D34" i="126"/>
  <c r="D33" i="126" s="1"/>
  <c r="K33" i="97"/>
  <c r="K250" i="97" s="1"/>
  <c r="K249" i="97" s="1"/>
  <c r="C291" i="120"/>
  <c r="X291" i="120" s="1"/>
  <c r="L244" i="112"/>
  <c r="J244" i="111"/>
  <c r="R244" i="125" s="1"/>
  <c r="U12" i="117"/>
  <c r="T227" i="125"/>
  <c r="J226" i="113"/>
  <c r="J291" i="113"/>
  <c r="J250" i="113"/>
  <c r="T250" i="125" s="1"/>
  <c r="J32" i="113"/>
  <c r="J250" i="111"/>
  <c r="R250" i="125" s="1"/>
  <c r="R30" i="119"/>
  <c r="R29" i="119" s="1"/>
  <c r="D248" i="111"/>
  <c r="R248" i="119" s="1"/>
  <c r="L32" i="110"/>
  <c r="L7" i="110"/>
  <c r="L244" i="110" s="1"/>
  <c r="Q244" i="127" s="1"/>
  <c r="Q8" i="127"/>
  <c r="Q7" i="127" s="1"/>
  <c r="O291" i="127"/>
  <c r="O42" i="117"/>
  <c r="D250" i="108"/>
  <c r="D244" i="108"/>
  <c r="O244" i="119" s="1"/>
  <c r="M12" i="117"/>
  <c r="K292" i="128"/>
  <c r="L290" i="104"/>
  <c r="K291" i="127"/>
  <c r="K42" i="117"/>
  <c r="C252" i="104"/>
  <c r="O252" i="104" s="1"/>
  <c r="K42" i="118"/>
  <c r="K26" i="117"/>
  <c r="D244" i="104"/>
  <c r="K244" i="119" s="1"/>
  <c r="J244" i="103"/>
  <c r="J244" i="125" s="1"/>
  <c r="I229" i="125"/>
  <c r="J293" i="102"/>
  <c r="I293" i="125" s="1"/>
  <c r="L244" i="102"/>
  <c r="I244" i="127" s="1"/>
  <c r="J226" i="101"/>
  <c r="H227" i="125"/>
  <c r="J291" i="101"/>
  <c r="H291" i="125" s="1"/>
  <c r="J37" i="101"/>
  <c r="J251" i="101" s="1"/>
  <c r="O25" i="100"/>
  <c r="E291" i="127"/>
  <c r="C229" i="125"/>
  <c r="X229" i="125" s="1"/>
  <c r="J293" i="96"/>
  <c r="C293" i="125" s="1"/>
  <c r="X293" i="125" s="1"/>
  <c r="C292" i="120"/>
  <c r="X292" i="120" s="1"/>
  <c r="C252" i="96"/>
  <c r="O252" i="96" s="1"/>
  <c r="M250" i="114"/>
  <c r="U250" i="128" s="1"/>
  <c r="U34" i="117"/>
  <c r="C250" i="112"/>
  <c r="C32" i="112"/>
  <c r="R228" i="125"/>
  <c r="J292" i="111"/>
  <c r="R292" i="125" s="1"/>
  <c r="E37" i="111"/>
  <c r="E250" i="111"/>
  <c r="R30" i="117"/>
  <c r="Q226" i="126"/>
  <c r="Q38" i="117"/>
  <c r="K250" i="110"/>
  <c r="C244" i="110"/>
  <c r="P291" i="128"/>
  <c r="P290" i="128" s="1"/>
  <c r="O291" i="126"/>
  <c r="O290" i="126" s="1"/>
  <c r="O37" i="126"/>
  <c r="M250" i="108"/>
  <c r="O34" i="117"/>
  <c r="K7" i="108"/>
  <c r="M244" i="107"/>
  <c r="C250" i="106"/>
  <c r="L228" i="125"/>
  <c r="J292" i="105"/>
  <c r="E250" i="105"/>
  <c r="E249" i="105" s="1"/>
  <c r="L30" i="117"/>
  <c r="K38" i="117"/>
  <c r="K250" i="104"/>
  <c r="K32" i="104"/>
  <c r="C244" i="104"/>
  <c r="K244" i="118" s="1"/>
  <c r="E244" i="103"/>
  <c r="J244" i="120" s="1"/>
  <c r="I227" i="117"/>
  <c r="I251" i="126"/>
  <c r="G251" i="118"/>
  <c r="C250" i="100"/>
  <c r="C32" i="100"/>
  <c r="F30" i="117"/>
  <c r="E38" i="117"/>
  <c r="E244" i="97"/>
  <c r="D244" i="120" s="1"/>
  <c r="C244" i="96"/>
  <c r="C244" i="118" s="1"/>
  <c r="X244" i="118" s="1"/>
  <c r="K290" i="114"/>
  <c r="J250" i="114"/>
  <c r="L244" i="113"/>
  <c r="S227" i="125"/>
  <c r="S226" i="125" s="1"/>
  <c r="J226" i="112"/>
  <c r="J291" i="112"/>
  <c r="J250" i="112"/>
  <c r="S250" i="125" s="1"/>
  <c r="K290" i="110"/>
  <c r="Q292" i="126"/>
  <c r="J250" i="110"/>
  <c r="Q250" i="125" s="1"/>
  <c r="E245" i="110"/>
  <c r="Q245" i="120" s="1"/>
  <c r="L250" i="109"/>
  <c r="P250" i="127" s="1"/>
  <c r="L291" i="127"/>
  <c r="L290" i="127" s="1"/>
  <c r="L250" i="105"/>
  <c r="J244" i="104"/>
  <c r="J229" i="125"/>
  <c r="J293" i="103"/>
  <c r="J293" i="125" s="1"/>
  <c r="J12" i="117"/>
  <c r="I227" i="125"/>
  <c r="J226" i="102"/>
  <c r="J291" i="102"/>
  <c r="I291" i="125" s="1"/>
  <c r="J250" i="102"/>
  <c r="L250" i="101"/>
  <c r="H250" i="127" s="1"/>
  <c r="G228" i="126"/>
  <c r="G226" i="126" s="1"/>
  <c r="K292" i="100"/>
  <c r="G292" i="126" s="1"/>
  <c r="G227" i="125"/>
  <c r="G226" i="125" s="1"/>
  <c r="J226" i="100"/>
  <c r="J291" i="100"/>
  <c r="J290" i="100" s="1"/>
  <c r="J250" i="100"/>
  <c r="G250" i="125" s="1"/>
  <c r="E228" i="126"/>
  <c r="E226" i="126"/>
  <c r="K292" i="98"/>
  <c r="E227" i="125"/>
  <c r="J226" i="98"/>
  <c r="J291" i="98"/>
  <c r="E291" i="125" s="1"/>
  <c r="E40" i="117"/>
  <c r="C252" i="97"/>
  <c r="O252" i="97" s="1"/>
  <c r="D42" i="117"/>
  <c r="D42" i="118"/>
  <c r="D32" i="97"/>
  <c r="U229" i="118"/>
  <c r="C293" i="114"/>
  <c r="U229" i="117"/>
  <c r="U227" i="128"/>
  <c r="M226" i="114"/>
  <c r="M291" i="114"/>
  <c r="U291" i="128" s="1"/>
  <c r="U44" i="117"/>
  <c r="U44" i="118"/>
  <c r="E37" i="114"/>
  <c r="T229" i="120"/>
  <c r="E293" i="113"/>
  <c r="T293" i="120" s="1"/>
  <c r="T227" i="118"/>
  <c r="T226" i="118" s="1"/>
  <c r="C226" i="113"/>
  <c r="T227" i="117"/>
  <c r="C291" i="113"/>
  <c r="T251" i="118"/>
  <c r="T34" i="117"/>
  <c r="S37" i="120"/>
  <c r="R35" i="128"/>
  <c r="R33" i="128" s="1"/>
  <c r="M33" i="111"/>
  <c r="R34" i="126"/>
  <c r="R33" i="126" s="1"/>
  <c r="K33" i="111"/>
  <c r="R30" i="120"/>
  <c r="E248" i="111"/>
  <c r="R248" i="120" s="1"/>
  <c r="R27" i="118"/>
  <c r="R20" i="128"/>
  <c r="M19" i="111"/>
  <c r="M246" i="111" s="1"/>
  <c r="R13" i="118"/>
  <c r="R13" i="117"/>
  <c r="Q228" i="125"/>
  <c r="J292" i="110"/>
  <c r="Q292" i="125" s="1"/>
  <c r="E226" i="110"/>
  <c r="Q227" i="120"/>
  <c r="E291" i="110"/>
  <c r="Q291" i="120" s="1"/>
  <c r="Q38" i="120"/>
  <c r="E37" i="110"/>
  <c r="Q35" i="118"/>
  <c r="Q35" i="117"/>
  <c r="Q33" i="117" s="1"/>
  <c r="P251" i="118"/>
  <c r="P34" i="118"/>
  <c r="C33" i="109"/>
  <c r="C250" i="109" s="1"/>
  <c r="P30" i="128"/>
  <c r="M29" i="109"/>
  <c r="M248" i="109" s="1"/>
  <c r="P248" i="128" s="1"/>
  <c r="P27" i="118"/>
  <c r="P27" i="117"/>
  <c r="P20" i="128"/>
  <c r="P19" i="128" s="1"/>
  <c r="M19" i="109"/>
  <c r="O7" i="109"/>
  <c r="P8" i="118"/>
  <c r="O227" i="120"/>
  <c r="E226" i="108"/>
  <c r="E291" i="108"/>
  <c r="O291" i="120" s="1"/>
  <c r="E37" i="108"/>
  <c r="O34" i="120"/>
  <c r="E33" i="108"/>
  <c r="E250" i="108" s="1"/>
  <c r="O250" i="120" s="1"/>
  <c r="O30" i="126"/>
  <c r="K29" i="108"/>
  <c r="K248" i="108" s="1"/>
  <c r="O248" i="126" s="1"/>
  <c r="O26" i="119"/>
  <c r="D247" i="108"/>
  <c r="N35" i="128"/>
  <c r="M33" i="107"/>
  <c r="N34" i="126"/>
  <c r="N33" i="126" s="1"/>
  <c r="K33" i="107"/>
  <c r="K250" i="107" s="1"/>
  <c r="N250" i="126" s="1"/>
  <c r="N249" i="126" s="1"/>
  <c r="N30" i="120"/>
  <c r="E248" i="107"/>
  <c r="N248" i="120" s="1"/>
  <c r="J25" i="107"/>
  <c r="J247" i="107" s="1"/>
  <c r="N247" i="125" s="1"/>
  <c r="N26" i="125"/>
  <c r="N20" i="120"/>
  <c r="E246" i="107"/>
  <c r="N246" i="120" s="1"/>
  <c r="N17" i="118"/>
  <c r="N12" i="125"/>
  <c r="N11" i="125" s="1"/>
  <c r="J11" i="107"/>
  <c r="K7" i="107"/>
  <c r="K244" i="107" s="1"/>
  <c r="N244" i="126" s="1"/>
  <c r="N8" i="126"/>
  <c r="N7" i="126" s="1"/>
  <c r="M229" i="126"/>
  <c r="K293" i="106"/>
  <c r="M293" i="126" s="1"/>
  <c r="M44" i="117"/>
  <c r="M44" i="118"/>
  <c r="M30" i="118"/>
  <c r="M26" i="119"/>
  <c r="D247" i="106"/>
  <c r="M20" i="118"/>
  <c r="M20" i="117"/>
  <c r="C246" i="106"/>
  <c r="M12" i="127"/>
  <c r="L11" i="106"/>
  <c r="L245" i="106" s="1"/>
  <c r="M245" i="127" s="1"/>
  <c r="L228" i="119"/>
  <c r="D292" i="105"/>
  <c r="L227" i="118"/>
  <c r="C226" i="105"/>
  <c r="C291" i="105"/>
  <c r="L227" i="117"/>
  <c r="K38" i="128"/>
  <c r="M37" i="104"/>
  <c r="M251" i="104" s="1"/>
  <c r="K30" i="118"/>
  <c r="K30" i="117"/>
  <c r="C248" i="104"/>
  <c r="K26" i="127"/>
  <c r="L25" i="104"/>
  <c r="L247" i="104" s="1"/>
  <c r="K247" i="127" s="1"/>
  <c r="K20" i="118"/>
  <c r="C246" i="104"/>
  <c r="K15" i="118"/>
  <c r="K15" i="117"/>
  <c r="K12" i="127"/>
  <c r="L11" i="104"/>
  <c r="L245" i="104" s="1"/>
  <c r="K245" i="127" s="1"/>
  <c r="J229" i="120"/>
  <c r="E293" i="103"/>
  <c r="J228" i="119"/>
  <c r="D292" i="103"/>
  <c r="K37" i="103"/>
  <c r="K251" i="103" s="1"/>
  <c r="J251" i="126" s="1"/>
  <c r="I12" i="127"/>
  <c r="L11" i="102"/>
  <c r="L245" i="102" s="1"/>
  <c r="M7" i="102"/>
  <c r="I8" i="128"/>
  <c r="H229" i="128"/>
  <c r="M293" i="101"/>
  <c r="H293" i="128" s="1"/>
  <c r="H227" i="126"/>
  <c r="K226" i="101"/>
  <c r="K291" i="101"/>
  <c r="H251" i="118"/>
  <c r="H27" i="118"/>
  <c r="H27" i="117"/>
  <c r="H20" i="128"/>
  <c r="M19" i="101"/>
  <c r="M246" i="101" s="1"/>
  <c r="H246" i="128" s="1"/>
  <c r="H13" i="118"/>
  <c r="H13" i="117"/>
  <c r="C6" i="101"/>
  <c r="H8" i="118"/>
  <c r="G229" i="118"/>
  <c r="C293" i="100"/>
  <c r="G229" i="117"/>
  <c r="G227" i="128"/>
  <c r="G226" i="128" s="1"/>
  <c r="M226" i="100"/>
  <c r="M291" i="100"/>
  <c r="G41" i="118"/>
  <c r="G41" i="117"/>
  <c r="E37" i="100"/>
  <c r="E251" i="100" s="1"/>
  <c r="F27" i="118"/>
  <c r="F27" i="117"/>
  <c r="F20" i="128"/>
  <c r="M19" i="99"/>
  <c r="F17" i="118"/>
  <c r="F17" i="117"/>
  <c r="F8" i="118"/>
  <c r="E41" i="118"/>
  <c r="E37" i="118" s="1"/>
  <c r="E41" i="117"/>
  <c r="E38" i="120"/>
  <c r="E37" i="98"/>
  <c r="E251" i="98" s="1"/>
  <c r="E251" i="120" s="1"/>
  <c r="E250" i="98"/>
  <c r="E249" i="98" s="1"/>
  <c r="E12" i="127"/>
  <c r="L11" i="98"/>
  <c r="E8" i="120"/>
  <c r="D229" i="120"/>
  <c r="E293" i="97"/>
  <c r="D293" i="120" s="1"/>
  <c r="D228" i="119"/>
  <c r="D292" i="97"/>
  <c r="D30" i="120"/>
  <c r="D29" i="120" s="1"/>
  <c r="E248" i="97"/>
  <c r="D20" i="120"/>
  <c r="E246" i="97"/>
  <c r="D17" i="118"/>
  <c r="D17" i="117"/>
  <c r="D8" i="117"/>
  <c r="D8" i="118"/>
  <c r="C229" i="118"/>
  <c r="X229" i="118" s="1"/>
  <c r="C293" i="96"/>
  <c r="C229" i="117"/>
  <c r="X229" i="117" s="1"/>
  <c r="C41" i="118"/>
  <c r="X41" i="118" s="1"/>
  <c r="C41" i="117"/>
  <c r="X41" i="117" s="1"/>
  <c r="C38" i="128"/>
  <c r="M37" i="96"/>
  <c r="M251" i="96" s="1"/>
  <c r="C251" i="128" s="1"/>
  <c r="X251" i="128" s="1"/>
  <c r="C34" i="120"/>
  <c r="X34" i="120" s="1"/>
  <c r="E33" i="96"/>
  <c r="C30" i="118"/>
  <c r="C248" i="96"/>
  <c r="C248" i="118" s="1"/>
  <c r="X248" i="118" s="1"/>
  <c r="C30" i="117"/>
  <c r="X30" i="117" s="1"/>
  <c r="C26" i="127"/>
  <c r="L25" i="96"/>
  <c r="L247" i="96" s="1"/>
  <c r="C247" i="127" s="1"/>
  <c r="X247" i="127" s="1"/>
  <c r="C20" i="118"/>
  <c r="X20" i="118" s="1"/>
  <c r="C20" i="117"/>
  <c r="X20" i="117" s="1"/>
  <c r="C246" i="96"/>
  <c r="C246" i="118" s="1"/>
  <c r="X246" i="118" s="1"/>
  <c r="C12" i="119"/>
  <c r="Y12" i="119" s="1"/>
  <c r="D245" i="96"/>
  <c r="C245" i="119" s="1"/>
  <c r="Y245" i="119" s="1"/>
  <c r="C10" i="118"/>
  <c r="C10" i="117"/>
  <c r="X10" i="117" s="1"/>
  <c r="M7" i="96"/>
  <c r="C8" i="128"/>
  <c r="U30" i="125"/>
  <c r="U29" i="125" s="1"/>
  <c r="J29" i="114"/>
  <c r="P227" i="125"/>
  <c r="J226" i="109"/>
  <c r="J291" i="109"/>
  <c r="P291" i="125" s="1"/>
  <c r="L250" i="108"/>
  <c r="M26" i="117"/>
  <c r="D244" i="106"/>
  <c r="L250" i="104"/>
  <c r="L290" i="100"/>
  <c r="G251" i="119"/>
  <c r="L250" i="100"/>
  <c r="F45" i="117"/>
  <c r="F45" i="118"/>
  <c r="J250" i="99"/>
  <c r="F250" i="125" s="1"/>
  <c r="J32" i="99"/>
  <c r="J226" i="97"/>
  <c r="D227" i="125"/>
  <c r="D226" i="125" s="1"/>
  <c r="J291" i="97"/>
  <c r="D291" i="125" s="1"/>
  <c r="C227" i="119"/>
  <c r="D226" i="96"/>
  <c r="D291" i="96"/>
  <c r="D250" i="96"/>
  <c r="C250" i="119" s="1"/>
  <c r="Y250" i="119" s="1"/>
  <c r="C12" i="117"/>
  <c r="X12" i="117" s="1"/>
  <c r="D244" i="96"/>
  <c r="T30" i="117"/>
  <c r="T20" i="117"/>
  <c r="S38" i="117"/>
  <c r="S8" i="117"/>
  <c r="E244" i="111"/>
  <c r="R244" i="120" s="1"/>
  <c r="Q227" i="117"/>
  <c r="M244" i="109"/>
  <c r="P244" i="128" s="1"/>
  <c r="N228" i="125"/>
  <c r="J292" i="107"/>
  <c r="N292" i="125" s="1"/>
  <c r="N290" i="125" s="1"/>
  <c r="E250" i="107"/>
  <c r="E32" i="107"/>
  <c r="N20" i="117"/>
  <c r="M38" i="117"/>
  <c r="K250" i="106"/>
  <c r="K32" i="106"/>
  <c r="C244" i="106"/>
  <c r="E244" i="105"/>
  <c r="L244" i="120" s="1"/>
  <c r="M290" i="103"/>
  <c r="J291" i="128"/>
  <c r="K290" i="102"/>
  <c r="I291" i="126"/>
  <c r="I290" i="126" s="1"/>
  <c r="M250" i="102"/>
  <c r="I250" i="128" s="1"/>
  <c r="I34" i="117"/>
  <c r="K244" i="102"/>
  <c r="H228" i="125"/>
  <c r="J292" i="101"/>
  <c r="E250" i="101"/>
  <c r="E32" i="101"/>
  <c r="G38" i="117"/>
  <c r="G33" i="118"/>
  <c r="E244" i="99"/>
  <c r="F244" i="120" s="1"/>
  <c r="C244" i="98"/>
  <c r="K290" i="96"/>
  <c r="C291" i="126"/>
  <c r="C34" i="117"/>
  <c r="X34" i="117" s="1"/>
  <c r="K244" i="96"/>
  <c r="K6" i="96"/>
  <c r="J226" i="114"/>
  <c r="U227" i="125"/>
  <c r="J291" i="114"/>
  <c r="U38" i="125"/>
  <c r="J37" i="114"/>
  <c r="J251" i="114" s="1"/>
  <c r="J249" i="114" s="1"/>
  <c r="T42" i="117"/>
  <c r="C252" i="113"/>
  <c r="O252" i="113" s="1"/>
  <c r="T42" i="118"/>
  <c r="D250" i="113"/>
  <c r="T250" i="119" s="1"/>
  <c r="T12" i="117"/>
  <c r="J244" i="112"/>
  <c r="S244" i="125" s="1"/>
  <c r="J6" i="112"/>
  <c r="R229" i="125"/>
  <c r="J293" i="111"/>
  <c r="R293" i="125" s="1"/>
  <c r="L244" i="111"/>
  <c r="Q291" i="125"/>
  <c r="L244" i="109"/>
  <c r="P244" i="127" s="1"/>
  <c r="J226" i="108"/>
  <c r="O227" i="125"/>
  <c r="O226" i="125" s="1"/>
  <c r="J291" i="108"/>
  <c r="J250" i="108"/>
  <c r="O250" i="125" s="1"/>
  <c r="M229" i="127"/>
  <c r="L293" i="106"/>
  <c r="M293" i="127" s="1"/>
  <c r="M228" i="126"/>
  <c r="K292" i="106"/>
  <c r="M292" i="126" s="1"/>
  <c r="M290" i="126" s="1"/>
  <c r="K227" i="125"/>
  <c r="J226" i="104"/>
  <c r="J291" i="104"/>
  <c r="K40" i="117"/>
  <c r="L244" i="101"/>
  <c r="J244" i="100"/>
  <c r="G244" i="125" s="1"/>
  <c r="F229" i="125"/>
  <c r="J293" i="99"/>
  <c r="F293" i="125" s="1"/>
  <c r="F12" i="117"/>
  <c r="L244" i="99"/>
  <c r="F244" i="127" s="1"/>
  <c r="F243" i="127" s="1"/>
  <c r="L6" i="99"/>
  <c r="D291" i="127"/>
  <c r="D290" i="127" s="1"/>
  <c r="D244" i="97"/>
  <c r="D244" i="119" s="1"/>
  <c r="E244" i="114"/>
  <c r="E6" i="114"/>
  <c r="S229" i="118"/>
  <c r="C293" i="112"/>
  <c r="O293" i="112" s="1"/>
  <c r="S229" i="117"/>
  <c r="S291" i="128"/>
  <c r="S290" i="128" s="1"/>
  <c r="R229" i="128"/>
  <c r="M293" i="111"/>
  <c r="R293" i="128" s="1"/>
  <c r="R228" i="127"/>
  <c r="R226" i="127" s="1"/>
  <c r="L292" i="111"/>
  <c r="R292" i="127" s="1"/>
  <c r="R227" i="126"/>
  <c r="R226" i="126" s="1"/>
  <c r="K226" i="111"/>
  <c r="K291" i="111"/>
  <c r="R38" i="117"/>
  <c r="Q20" i="126"/>
  <c r="K19" i="110"/>
  <c r="K246" i="110" s="1"/>
  <c r="Q246" i="126" s="1"/>
  <c r="Q12" i="119"/>
  <c r="D245" i="110"/>
  <c r="Q245" i="119" s="1"/>
  <c r="M7" i="110"/>
  <c r="Q8" i="128"/>
  <c r="P229" i="128"/>
  <c r="M293" i="109"/>
  <c r="P293" i="128" s="1"/>
  <c r="P227" i="126"/>
  <c r="P226" i="126" s="1"/>
  <c r="K226" i="109"/>
  <c r="K291" i="109"/>
  <c r="K37" i="109"/>
  <c r="K251" i="109" s="1"/>
  <c r="P251" i="126" s="1"/>
  <c r="P37" i="118"/>
  <c r="O12" i="127"/>
  <c r="L11" i="108"/>
  <c r="L245" i="108" s="1"/>
  <c r="O245" i="127" s="1"/>
  <c r="O8" i="120"/>
  <c r="N227" i="118"/>
  <c r="C226" i="107"/>
  <c r="C291" i="107"/>
  <c r="N291" i="118" s="1"/>
  <c r="M228" i="125"/>
  <c r="J292" i="106"/>
  <c r="M292" i="125" s="1"/>
  <c r="M291" i="120"/>
  <c r="E244" i="106"/>
  <c r="M244" i="120" s="1"/>
  <c r="L35" i="128"/>
  <c r="L33" i="128" s="1"/>
  <c r="M33" i="105"/>
  <c r="L34" i="118"/>
  <c r="L34" i="117"/>
  <c r="C33" i="105"/>
  <c r="C250" i="105" s="1"/>
  <c r="L30" i="128"/>
  <c r="M29" i="105"/>
  <c r="L20" i="128"/>
  <c r="L19" i="128" s="1"/>
  <c r="M19" i="105"/>
  <c r="M246" i="105" s="1"/>
  <c r="L246" i="128" s="1"/>
  <c r="L12" i="125"/>
  <c r="L11" i="125" s="1"/>
  <c r="J11" i="105"/>
  <c r="J245" i="105" s="1"/>
  <c r="L8" i="118"/>
  <c r="K229" i="118"/>
  <c r="C293" i="104"/>
  <c r="K229" i="117"/>
  <c r="K227" i="128"/>
  <c r="M226" i="104"/>
  <c r="M291" i="104"/>
  <c r="K291" i="128" s="1"/>
  <c r="E244" i="104"/>
  <c r="J35" i="128"/>
  <c r="M33" i="103"/>
  <c r="J34" i="126"/>
  <c r="K33" i="103"/>
  <c r="J30" i="128"/>
  <c r="M29" i="103"/>
  <c r="J27" i="118"/>
  <c r="J20" i="120"/>
  <c r="E246" i="103"/>
  <c r="J17" i="118"/>
  <c r="J17" i="117"/>
  <c r="K7" i="103"/>
  <c r="J8" i="126"/>
  <c r="J7" i="126" s="1"/>
  <c r="I229" i="126"/>
  <c r="K293" i="102"/>
  <c r="I293" i="126" s="1"/>
  <c r="I227" i="120"/>
  <c r="I226" i="120" s="1"/>
  <c r="E226" i="102"/>
  <c r="E291" i="102"/>
  <c r="I291" i="120" s="1"/>
  <c r="I38" i="128"/>
  <c r="I37" i="128" s="1"/>
  <c r="M37" i="102"/>
  <c r="M32" i="102" s="1"/>
  <c r="I35" i="118"/>
  <c r="I30" i="126"/>
  <c r="I29" i="126" s="1"/>
  <c r="K29" i="102"/>
  <c r="K248" i="102" s="1"/>
  <c r="I248" i="126" s="1"/>
  <c r="I26" i="119"/>
  <c r="D247" i="102"/>
  <c r="I247" i="119" s="1"/>
  <c r="I20" i="126"/>
  <c r="I19" i="126"/>
  <c r="K19" i="102"/>
  <c r="H34" i="117"/>
  <c r="O33" i="101"/>
  <c r="G26" i="127"/>
  <c r="G25" i="127" s="1"/>
  <c r="L25" i="100"/>
  <c r="L247" i="100" s="1"/>
  <c r="G20" i="118"/>
  <c r="G20" i="117"/>
  <c r="C246" i="100"/>
  <c r="G12" i="119"/>
  <c r="D245" i="100"/>
  <c r="G245" i="119" s="1"/>
  <c r="M7" i="100"/>
  <c r="G8" i="128"/>
  <c r="G7" i="128" s="1"/>
  <c r="F229" i="128"/>
  <c r="M293" i="99"/>
  <c r="F293" i="128" s="1"/>
  <c r="F228" i="127"/>
  <c r="F226" i="127" s="1"/>
  <c r="L292" i="99"/>
  <c r="F227" i="126"/>
  <c r="K226" i="99"/>
  <c r="K291" i="99"/>
  <c r="F291" i="126" s="1"/>
  <c r="F34" i="126"/>
  <c r="K33" i="99"/>
  <c r="E227" i="128"/>
  <c r="E226" i="128" s="1"/>
  <c r="M226" i="98"/>
  <c r="M291" i="98"/>
  <c r="M290" i="98" s="1"/>
  <c r="E26" i="119"/>
  <c r="D247" i="98"/>
  <c r="D227" i="117"/>
  <c r="O226" i="97"/>
  <c r="D34" i="117"/>
  <c r="D6" i="105"/>
  <c r="D5" i="105" s="1"/>
  <c r="C6" i="110"/>
  <c r="D6" i="104"/>
  <c r="D32" i="99"/>
  <c r="E6" i="109"/>
  <c r="L290" i="97"/>
  <c r="L290" i="105"/>
  <c r="O37" i="98"/>
  <c r="R244" i="127"/>
  <c r="T252" i="117"/>
  <c r="K20" i="117"/>
  <c r="M250" i="111"/>
  <c r="M32" i="111"/>
  <c r="I250" i="125"/>
  <c r="I249" i="125" s="1"/>
  <c r="U250" i="125"/>
  <c r="D6" i="108"/>
  <c r="O37" i="99"/>
  <c r="F38" i="117"/>
  <c r="J290" i="96"/>
  <c r="C291" i="125"/>
  <c r="N250" i="119"/>
  <c r="T250" i="127"/>
  <c r="T249" i="127" s="1"/>
  <c r="J244" i="114"/>
  <c r="U244" i="125" s="1"/>
  <c r="D250" i="120"/>
  <c r="D249" i="120" s="1"/>
  <c r="O37" i="102"/>
  <c r="L249" i="114"/>
  <c r="U250" i="127"/>
  <c r="U249" i="127" s="1"/>
  <c r="M244" i="104"/>
  <c r="K244" i="128" s="1"/>
  <c r="K244" i="109"/>
  <c r="P244" i="126" s="1"/>
  <c r="C249" i="102"/>
  <c r="E249" i="109"/>
  <c r="P250" i="120"/>
  <c r="P249" i="120" s="1"/>
  <c r="Q250" i="128"/>
  <c r="Q249" i="128" s="1"/>
  <c r="C32" i="105"/>
  <c r="E244" i="108"/>
  <c r="O244" i="120" s="1"/>
  <c r="E244" i="98"/>
  <c r="E244" i="120" s="1"/>
  <c r="C244" i="109"/>
  <c r="C32" i="109"/>
  <c r="L250" i="127"/>
  <c r="R250" i="120"/>
  <c r="K252" i="117"/>
  <c r="K252" i="118"/>
  <c r="L6" i="110"/>
  <c r="L5" i="110" s="1"/>
  <c r="M290" i="102"/>
  <c r="I291" i="128"/>
  <c r="J8" i="117"/>
  <c r="L290" i="111"/>
  <c r="E250" i="118"/>
  <c r="E249" i="118" s="1"/>
  <c r="R244" i="128"/>
  <c r="K244" i="97"/>
  <c r="D244" i="126" s="1"/>
  <c r="K6" i="97"/>
  <c r="C244" i="107"/>
  <c r="M250" i="109"/>
  <c r="K244" i="111"/>
  <c r="R244" i="126" s="1"/>
  <c r="K6" i="111"/>
  <c r="D249" i="105"/>
  <c r="L250" i="119"/>
  <c r="L249" i="119" s="1"/>
  <c r="J244" i="128"/>
  <c r="M32" i="104"/>
  <c r="C252" i="98"/>
  <c r="L244" i="125"/>
  <c r="O244" i="127"/>
  <c r="C244" i="105"/>
  <c r="J290" i="101"/>
  <c r="H292" i="125"/>
  <c r="M244" i="96"/>
  <c r="C244" i="101"/>
  <c r="M244" i="102"/>
  <c r="M30" i="117"/>
  <c r="P34" i="117"/>
  <c r="U226" i="128"/>
  <c r="D250" i="119"/>
  <c r="D249" i="119" s="1"/>
  <c r="C249" i="100"/>
  <c r="G250" i="118"/>
  <c r="G249" i="118" s="1"/>
  <c r="M290" i="104"/>
  <c r="D38" i="117"/>
  <c r="O37" i="97"/>
  <c r="M250" i="99"/>
  <c r="M249" i="99" s="1"/>
  <c r="M32" i="99"/>
  <c r="M250" i="101"/>
  <c r="M32" i="101"/>
  <c r="C250" i="103"/>
  <c r="P227" i="117"/>
  <c r="E6" i="110"/>
  <c r="E244" i="112"/>
  <c r="F244" i="128"/>
  <c r="G250" i="128"/>
  <c r="G249" i="128" s="1"/>
  <c r="K290" i="100"/>
  <c r="E244" i="119"/>
  <c r="G42" i="118"/>
  <c r="E244" i="102"/>
  <c r="E6" i="102"/>
  <c r="E250" i="106"/>
  <c r="C250" i="111"/>
  <c r="D250" i="127"/>
  <c r="N244" i="127"/>
  <c r="D244" i="128"/>
  <c r="E6" i="101"/>
  <c r="E5" i="101" s="1"/>
  <c r="K250" i="128"/>
  <c r="O250" i="126"/>
  <c r="O33" i="110"/>
  <c r="K250" i="99"/>
  <c r="F250" i="126" s="1"/>
  <c r="H244" i="127"/>
  <c r="J290" i="104"/>
  <c r="K291" i="125"/>
  <c r="U226" i="125"/>
  <c r="C244" i="97"/>
  <c r="C244" i="99"/>
  <c r="F244" i="118" s="1"/>
  <c r="H8" i="117"/>
  <c r="K32" i="107"/>
  <c r="J32" i="114"/>
  <c r="E6" i="97"/>
  <c r="E5" i="97" s="1"/>
  <c r="M250" i="118"/>
  <c r="K244" i="108"/>
  <c r="O250" i="128"/>
  <c r="S250" i="118"/>
  <c r="T244" i="128"/>
  <c r="N244" i="125"/>
  <c r="T291" i="125"/>
  <c r="S244" i="127"/>
  <c r="F251" i="117"/>
  <c r="F251" i="118"/>
  <c r="E244" i="100"/>
  <c r="M244" i="108"/>
  <c r="C250" i="126"/>
  <c r="X250" i="126" s="1"/>
  <c r="L244" i="128"/>
  <c r="S252" i="117"/>
  <c r="S252" i="118"/>
  <c r="L291" i="126"/>
  <c r="C250" i="107"/>
  <c r="K250" i="109"/>
  <c r="K249" i="109" s="1"/>
  <c r="K32" i="109"/>
  <c r="T291" i="126"/>
  <c r="C252" i="105"/>
  <c r="L42" i="117"/>
  <c r="L42" i="118"/>
  <c r="P252" i="117"/>
  <c r="P252" i="118"/>
  <c r="M32" i="110"/>
  <c r="J249" i="113"/>
  <c r="T251" i="125"/>
  <c r="T244" i="125"/>
  <c r="H250" i="128"/>
  <c r="C249" i="105"/>
  <c r="L250" i="118"/>
  <c r="I244" i="128"/>
  <c r="F244" i="126"/>
  <c r="C244" i="128"/>
  <c r="X244" i="128" s="1"/>
  <c r="L243" i="110"/>
  <c r="M249" i="111"/>
  <c r="R250" i="128"/>
  <c r="R249" i="128" s="1"/>
  <c r="M303" i="127"/>
  <c r="T303" i="127"/>
  <c r="O303" i="128"/>
  <c r="H303" i="128"/>
  <c r="E249" i="104" l="1"/>
  <c r="J226" i="125"/>
  <c r="S226" i="128"/>
  <c r="J226" i="127"/>
  <c r="O258" i="110"/>
  <c r="O258" i="104"/>
  <c r="H76" i="121"/>
  <c r="E76" i="121"/>
  <c r="D76" i="121"/>
  <c r="L111" i="113"/>
  <c r="L264" i="113" s="1"/>
  <c r="T264" i="127" s="1"/>
  <c r="K216" i="119"/>
  <c r="N209" i="118"/>
  <c r="U176" i="119"/>
  <c r="G192" i="119"/>
  <c r="G190" i="119" s="1"/>
  <c r="Q160" i="119"/>
  <c r="Q158" i="119" s="1"/>
  <c r="D160" i="120"/>
  <c r="D158" i="120" s="1"/>
  <c r="D182" i="119"/>
  <c r="D184" i="125"/>
  <c r="D182" i="125" s="1"/>
  <c r="D192" i="120"/>
  <c r="D190" i="120" s="1"/>
  <c r="D198" i="119"/>
  <c r="D200" i="125"/>
  <c r="D198" i="125" s="1"/>
  <c r="E160" i="119"/>
  <c r="E160" i="125"/>
  <c r="E184" i="120"/>
  <c r="E182" i="120" s="1"/>
  <c r="E190" i="120"/>
  <c r="E192" i="125"/>
  <c r="E190" i="125" s="1"/>
  <c r="E198" i="120"/>
  <c r="F160" i="120"/>
  <c r="F160" i="119"/>
  <c r="F184" i="120"/>
  <c r="F182" i="120" s="1"/>
  <c r="F184" i="119"/>
  <c r="F182" i="119" s="1"/>
  <c r="F192" i="120"/>
  <c r="F190" i="120" s="1"/>
  <c r="F200" i="120"/>
  <c r="F198" i="120" s="1"/>
  <c r="F200" i="119"/>
  <c r="F198" i="119" s="1"/>
  <c r="G160" i="125"/>
  <c r="G182" i="119"/>
  <c r="G184" i="120"/>
  <c r="G182" i="120" s="1"/>
  <c r="G192" i="120"/>
  <c r="G190" i="120" s="1"/>
  <c r="G200" i="120"/>
  <c r="G198" i="120" s="1"/>
  <c r="H160" i="125"/>
  <c r="H158" i="125" s="1"/>
  <c r="H184" i="125"/>
  <c r="H182" i="125" s="1"/>
  <c r="H192" i="120"/>
  <c r="H190" i="120" s="1"/>
  <c r="H200" i="125"/>
  <c r="H198" i="125" s="1"/>
  <c r="I160" i="119"/>
  <c r="I158" i="119" s="1"/>
  <c r="I174" i="125"/>
  <c r="I184" i="120"/>
  <c r="I182" i="120" s="1"/>
  <c r="I192" i="119"/>
  <c r="I190" i="119" s="1"/>
  <c r="I192" i="120"/>
  <c r="I190" i="120" s="1"/>
  <c r="I198" i="125"/>
  <c r="J158" i="119"/>
  <c r="J176" i="125"/>
  <c r="J174" i="125" s="1"/>
  <c r="J192" i="119"/>
  <c r="J190" i="119" s="1"/>
  <c r="J192" i="120"/>
  <c r="J200" i="119"/>
  <c r="J198" i="119" s="1"/>
  <c r="J200" i="120"/>
  <c r="J198" i="120" s="1"/>
  <c r="K160" i="119"/>
  <c r="K176" i="125"/>
  <c r="K192" i="125"/>
  <c r="K190" i="125" s="1"/>
  <c r="K198" i="120"/>
  <c r="L160" i="120"/>
  <c r="L192" i="125"/>
  <c r="L190" i="125" s="1"/>
  <c r="L198" i="125"/>
  <c r="L200" i="119"/>
  <c r="L198" i="119" s="1"/>
  <c r="M160" i="119"/>
  <c r="M160" i="125"/>
  <c r="M176" i="120"/>
  <c r="M176" i="119"/>
  <c r="M184" i="119"/>
  <c r="M182" i="119" s="1"/>
  <c r="M184" i="120"/>
  <c r="M182" i="120" s="1"/>
  <c r="M192" i="120"/>
  <c r="M190" i="120" s="1"/>
  <c r="M192" i="125"/>
  <c r="M190" i="125" s="1"/>
  <c r="M200" i="125"/>
  <c r="M198" i="125" s="1"/>
  <c r="N182" i="119"/>
  <c r="N192" i="119"/>
  <c r="N190" i="119" s="1"/>
  <c r="N200" i="120"/>
  <c r="N198" i="120" s="1"/>
  <c r="O160" i="119"/>
  <c r="O158" i="119" s="1"/>
  <c r="O160" i="120"/>
  <c r="O174" i="125"/>
  <c r="O176" i="120"/>
  <c r="O184" i="125"/>
  <c r="O182" i="125" s="1"/>
  <c r="O192" i="120"/>
  <c r="O190" i="120" s="1"/>
  <c r="O200" i="119"/>
  <c r="O198" i="119" s="1"/>
  <c r="P160" i="120"/>
  <c r="P158" i="120" s="1"/>
  <c r="P176" i="119"/>
  <c r="P174" i="119" s="1"/>
  <c r="P184" i="119"/>
  <c r="P182" i="119" s="1"/>
  <c r="P184" i="125"/>
  <c r="P182" i="125" s="1"/>
  <c r="P200" i="125"/>
  <c r="P198" i="125" s="1"/>
  <c r="Q160" i="120"/>
  <c r="Q174" i="120"/>
  <c r="Q176" i="119"/>
  <c r="Q184" i="119"/>
  <c r="Q182" i="119" s="1"/>
  <c r="Q192" i="119"/>
  <c r="Q190" i="119" s="1"/>
  <c r="Q192" i="120"/>
  <c r="Q190" i="120" s="1"/>
  <c r="Q200" i="120"/>
  <c r="Q198" i="120" s="1"/>
  <c r="Q200" i="125"/>
  <c r="Q198" i="125" s="1"/>
  <c r="R160" i="125"/>
  <c r="R158" i="125" s="1"/>
  <c r="R176" i="119"/>
  <c r="R182" i="120"/>
  <c r="R184" i="125"/>
  <c r="R182" i="125" s="1"/>
  <c r="R192" i="125"/>
  <c r="R190" i="125" s="1"/>
  <c r="R200" i="119"/>
  <c r="R198" i="119" s="1"/>
  <c r="R200" i="125"/>
  <c r="R198" i="125" s="1"/>
  <c r="S160" i="125"/>
  <c r="S158" i="125" s="1"/>
  <c r="S176" i="119"/>
  <c r="S176" i="120"/>
  <c r="S174" i="120" s="1"/>
  <c r="S182" i="125"/>
  <c r="S184" i="120"/>
  <c r="S182" i="120" s="1"/>
  <c r="S190" i="125"/>
  <c r="S192" i="119"/>
  <c r="S190" i="119" s="1"/>
  <c r="S192" i="120"/>
  <c r="S190" i="120" s="1"/>
  <c r="S200" i="119"/>
  <c r="S198" i="119" s="1"/>
  <c r="T176" i="125"/>
  <c r="T184" i="120"/>
  <c r="T192" i="125"/>
  <c r="T190" i="125" s="1"/>
  <c r="T200" i="119"/>
  <c r="T198" i="119" s="1"/>
  <c r="U158" i="120"/>
  <c r="U182" i="125"/>
  <c r="U192" i="119"/>
  <c r="U190" i="119" s="1"/>
  <c r="U200" i="120"/>
  <c r="U198" i="120" s="1"/>
  <c r="J37" i="120"/>
  <c r="C33" i="118"/>
  <c r="X33" i="118" s="1"/>
  <c r="R37" i="118"/>
  <c r="N216" i="118"/>
  <c r="N208" i="118" s="1"/>
  <c r="T216" i="118"/>
  <c r="T208" i="118" s="1"/>
  <c r="C209" i="118"/>
  <c r="J33" i="118"/>
  <c r="Q216" i="118"/>
  <c r="J190" i="120"/>
  <c r="T160" i="120"/>
  <c r="M53" i="120"/>
  <c r="L200" i="120"/>
  <c r="L198" i="120" s="1"/>
  <c r="P192" i="120"/>
  <c r="P190" i="120" s="1"/>
  <c r="L72" i="120"/>
  <c r="M219" i="120"/>
  <c r="H182" i="120"/>
  <c r="Q53" i="120"/>
  <c r="L216" i="120"/>
  <c r="U53" i="120"/>
  <c r="E216" i="120"/>
  <c r="F216" i="120"/>
  <c r="C184" i="120"/>
  <c r="X184" i="120" s="1"/>
  <c r="G226" i="120"/>
  <c r="P216" i="120"/>
  <c r="P208" i="120" s="1"/>
  <c r="I53" i="120"/>
  <c r="I46" i="120" s="1"/>
  <c r="J76" i="121"/>
  <c r="M53" i="125"/>
  <c r="E47" i="125"/>
  <c r="F216" i="125"/>
  <c r="L7" i="125"/>
  <c r="G29" i="125"/>
  <c r="H19" i="125"/>
  <c r="O213" i="125"/>
  <c r="O190" i="125"/>
  <c r="F29" i="125"/>
  <c r="N47" i="125"/>
  <c r="O282" i="125"/>
  <c r="J219" i="125"/>
  <c r="I190" i="125"/>
  <c r="C200" i="125"/>
  <c r="F253" i="125"/>
  <c r="E53" i="125"/>
  <c r="Q53" i="125"/>
  <c r="F282" i="125"/>
  <c r="I213" i="125"/>
  <c r="C192" i="125"/>
  <c r="P53" i="125"/>
  <c r="M47" i="125"/>
  <c r="R219" i="125"/>
  <c r="F219" i="125"/>
  <c r="O219" i="125"/>
  <c r="M209" i="125"/>
  <c r="P176" i="125"/>
  <c r="D29" i="125"/>
  <c r="F47" i="125"/>
  <c r="U209" i="125"/>
  <c r="N198" i="125"/>
  <c r="J182" i="125"/>
  <c r="R47" i="125"/>
  <c r="J216" i="125"/>
  <c r="E209" i="125"/>
  <c r="Q219" i="125"/>
  <c r="D213" i="125"/>
  <c r="O226" i="126"/>
  <c r="J64" i="126"/>
  <c r="J46" i="126" s="1"/>
  <c r="D200" i="126"/>
  <c r="D198" i="126" s="1"/>
  <c r="E160" i="126"/>
  <c r="E158" i="126" s="1"/>
  <c r="E192" i="126"/>
  <c r="E190" i="126" s="1"/>
  <c r="H160" i="126"/>
  <c r="H184" i="126"/>
  <c r="H182" i="126" s="1"/>
  <c r="H200" i="126"/>
  <c r="H198" i="126" s="1"/>
  <c r="I190" i="126"/>
  <c r="J176" i="126"/>
  <c r="K176" i="126"/>
  <c r="K192" i="126"/>
  <c r="K190" i="126" s="1"/>
  <c r="L192" i="126"/>
  <c r="L190" i="126" s="1"/>
  <c r="M160" i="126"/>
  <c r="M200" i="126"/>
  <c r="M198" i="126" s="1"/>
  <c r="O184" i="126"/>
  <c r="O182" i="126" s="1"/>
  <c r="P176" i="126"/>
  <c r="P184" i="126"/>
  <c r="P182" i="126" s="1"/>
  <c r="P200" i="126"/>
  <c r="P198" i="126" s="1"/>
  <c r="Q200" i="126"/>
  <c r="Q198" i="126" s="1"/>
  <c r="R184" i="126"/>
  <c r="R182" i="126" s="1"/>
  <c r="R192" i="126"/>
  <c r="R190" i="126" s="1"/>
  <c r="S160" i="126"/>
  <c r="S182" i="126"/>
  <c r="S192" i="126"/>
  <c r="S190" i="126" s="1"/>
  <c r="S200" i="126"/>
  <c r="S198" i="126" s="1"/>
  <c r="T192" i="126"/>
  <c r="T190" i="126" s="1"/>
  <c r="U176" i="126"/>
  <c r="U184" i="126"/>
  <c r="U182" i="126" s="1"/>
  <c r="T290" i="126"/>
  <c r="H11" i="126"/>
  <c r="L19" i="126"/>
  <c r="M226" i="126"/>
  <c r="F282" i="126"/>
  <c r="Q176" i="126"/>
  <c r="H290" i="128"/>
  <c r="S7" i="128"/>
  <c r="M33" i="128"/>
  <c r="U226" i="127"/>
  <c r="G290" i="127"/>
  <c r="E11" i="127"/>
  <c r="K290" i="127"/>
  <c r="E290" i="127"/>
  <c r="C219" i="127"/>
  <c r="X219" i="127" s="1"/>
  <c r="M33" i="127"/>
  <c r="C213" i="127"/>
  <c r="X213" i="127" s="1"/>
  <c r="D282" i="127"/>
  <c r="K127" i="127"/>
  <c r="T133" i="127"/>
  <c r="T132" i="127" s="1"/>
  <c r="P53" i="128"/>
  <c r="D249" i="128"/>
  <c r="O37" i="128"/>
  <c r="O32" i="128" s="1"/>
  <c r="E29" i="128"/>
  <c r="O64" i="128"/>
  <c r="G53" i="128"/>
  <c r="J33" i="128"/>
  <c r="U19" i="128"/>
  <c r="R72" i="128"/>
  <c r="N216" i="128"/>
  <c r="N208" i="128" s="1"/>
  <c r="R25" i="128"/>
  <c r="K33" i="128"/>
  <c r="Q25" i="128"/>
  <c r="E25" i="128"/>
  <c r="P32" i="128"/>
  <c r="L29" i="128"/>
  <c r="N33" i="128"/>
  <c r="R216" i="128"/>
  <c r="J29" i="128"/>
  <c r="O7" i="128"/>
  <c r="C25" i="128"/>
  <c r="X25" i="128" s="1"/>
  <c r="K64" i="128"/>
  <c r="J72" i="128"/>
  <c r="K53" i="126"/>
  <c r="L219" i="126"/>
  <c r="D219" i="126"/>
  <c r="N198" i="126"/>
  <c r="H33" i="126"/>
  <c r="I33" i="126"/>
  <c r="F37" i="126"/>
  <c r="P209" i="126"/>
  <c r="C158" i="126"/>
  <c r="X158" i="126" s="1"/>
  <c r="G174" i="126"/>
  <c r="Q11" i="126"/>
  <c r="N37" i="126"/>
  <c r="G25" i="126"/>
  <c r="T25" i="126"/>
  <c r="G253" i="126"/>
  <c r="T47" i="126"/>
  <c r="D47" i="126"/>
  <c r="T213" i="126"/>
  <c r="L213" i="126"/>
  <c r="D176" i="126"/>
  <c r="R176" i="126"/>
  <c r="D7" i="126"/>
  <c r="O53" i="126"/>
  <c r="H47" i="126"/>
  <c r="O190" i="126"/>
  <c r="E7" i="126"/>
  <c r="L47" i="126"/>
  <c r="H209" i="126"/>
  <c r="N219" i="126"/>
  <c r="C200" i="126"/>
  <c r="L198" i="126"/>
  <c r="J182" i="126"/>
  <c r="G11" i="126"/>
  <c r="S7" i="126"/>
  <c r="I226" i="126"/>
  <c r="G37" i="126"/>
  <c r="P219" i="126"/>
  <c r="O219" i="126"/>
  <c r="T158" i="126"/>
  <c r="C192" i="126"/>
  <c r="T176" i="126"/>
  <c r="P33" i="126"/>
  <c r="P32" i="126" s="1"/>
  <c r="N29" i="126"/>
  <c r="U29" i="126"/>
  <c r="S53" i="126"/>
  <c r="P47" i="126"/>
  <c r="I213" i="126"/>
  <c r="N158" i="126"/>
  <c r="N174" i="126"/>
  <c r="D37" i="125"/>
  <c r="D176" i="125"/>
  <c r="C219" i="125"/>
  <c r="X219" i="125" s="1"/>
  <c r="F174" i="125"/>
  <c r="P249" i="125"/>
  <c r="L253" i="125"/>
  <c r="M208" i="125"/>
  <c r="C53" i="124"/>
  <c r="X53" i="124" s="1"/>
  <c r="E253" i="123"/>
  <c r="E241" i="123" s="1"/>
  <c r="L89" i="122"/>
  <c r="M82" i="121"/>
  <c r="F82" i="121"/>
  <c r="I33" i="120"/>
  <c r="G37" i="120"/>
  <c r="S112" i="120"/>
  <c r="I219" i="120"/>
  <c r="R53" i="120"/>
  <c r="E219" i="120"/>
  <c r="O182" i="120"/>
  <c r="F89" i="120"/>
  <c r="O53" i="120"/>
  <c r="N216" i="120"/>
  <c r="C182" i="120"/>
  <c r="X182" i="120" s="1"/>
  <c r="L53" i="120"/>
  <c r="T112" i="120"/>
  <c r="C216" i="120"/>
  <c r="N89" i="120"/>
  <c r="I216" i="120"/>
  <c r="P53" i="120"/>
  <c r="J53" i="120"/>
  <c r="E53" i="120"/>
  <c r="Q216" i="120"/>
  <c r="Q219" i="120"/>
  <c r="K158" i="120"/>
  <c r="K168" i="120"/>
  <c r="P176" i="120"/>
  <c r="P174" i="120" s="1"/>
  <c r="T33" i="120"/>
  <c r="G158" i="120"/>
  <c r="C192" i="120"/>
  <c r="S33" i="119"/>
  <c r="Q53" i="119"/>
  <c r="Q46" i="119" s="1"/>
  <c r="S64" i="119"/>
  <c r="L216" i="119"/>
  <c r="C200" i="119"/>
  <c r="U200" i="119"/>
  <c r="U198" i="119" s="1"/>
  <c r="M33" i="119"/>
  <c r="H53" i="119"/>
  <c r="R72" i="119"/>
  <c r="H33" i="119"/>
  <c r="J72" i="119"/>
  <c r="G72" i="119"/>
  <c r="F72" i="119"/>
  <c r="J213" i="119"/>
  <c r="C160" i="119"/>
  <c r="Y160" i="119" s="1"/>
  <c r="E182" i="119"/>
  <c r="G33" i="119"/>
  <c r="E33" i="119"/>
  <c r="E32" i="119" s="1"/>
  <c r="T53" i="119"/>
  <c r="N97" i="119"/>
  <c r="H216" i="119"/>
  <c r="H200" i="119"/>
  <c r="H198" i="119" s="1"/>
  <c r="H160" i="119"/>
  <c r="P53" i="119"/>
  <c r="G64" i="119"/>
  <c r="C216" i="119"/>
  <c r="Y216" i="119" s="1"/>
  <c r="P198" i="119"/>
  <c r="O97" i="119"/>
  <c r="E53" i="119"/>
  <c r="L64" i="119"/>
  <c r="N72" i="119"/>
  <c r="F213" i="119"/>
  <c r="E190" i="119"/>
  <c r="N176" i="119"/>
  <c r="N174" i="119" s="1"/>
  <c r="R174" i="119"/>
  <c r="M37" i="118"/>
  <c r="S33" i="118"/>
  <c r="C216" i="118"/>
  <c r="X216" i="118" s="1"/>
  <c r="Q64" i="118"/>
  <c r="I47" i="118"/>
  <c r="P33" i="118"/>
  <c r="F47" i="118"/>
  <c r="C282" i="118"/>
  <c r="X282" i="118" s="1"/>
  <c r="F64" i="118"/>
  <c r="J231" i="118"/>
  <c r="G33" i="117"/>
  <c r="J141" i="117"/>
  <c r="D89" i="117"/>
  <c r="H89" i="117"/>
  <c r="D37" i="117"/>
  <c r="U216" i="117"/>
  <c r="G219" i="117"/>
  <c r="U219" i="117"/>
  <c r="E32" i="104"/>
  <c r="K243" i="112"/>
  <c r="J249" i="100"/>
  <c r="K249" i="110"/>
  <c r="L6" i="101"/>
  <c r="T7" i="125"/>
  <c r="S37" i="119"/>
  <c r="S32" i="119" s="1"/>
  <c r="R32" i="125"/>
  <c r="N33" i="125"/>
  <c r="N25" i="128"/>
  <c r="J37" i="126"/>
  <c r="F259" i="102"/>
  <c r="O259" i="102" s="1"/>
  <c r="F253" i="106"/>
  <c r="O257" i="105"/>
  <c r="O257" i="99"/>
  <c r="G89" i="123"/>
  <c r="D46" i="101"/>
  <c r="H64" i="117"/>
  <c r="P64" i="117"/>
  <c r="K53" i="119"/>
  <c r="H53" i="120"/>
  <c r="U82" i="122"/>
  <c r="J46" i="108"/>
  <c r="S64" i="121"/>
  <c r="L53" i="126"/>
  <c r="H53" i="126"/>
  <c r="S72" i="126"/>
  <c r="I64" i="128"/>
  <c r="H53" i="125"/>
  <c r="G82" i="123"/>
  <c r="G64" i="123"/>
  <c r="T64" i="126"/>
  <c r="Q64" i="126"/>
  <c r="P72" i="128"/>
  <c r="D96" i="111"/>
  <c r="E5" i="109"/>
  <c r="Q33" i="118"/>
  <c r="R32" i="126"/>
  <c r="G249" i="125"/>
  <c r="J32" i="102"/>
  <c r="M249" i="108"/>
  <c r="K6" i="106"/>
  <c r="K6" i="112"/>
  <c r="M25" i="127"/>
  <c r="O25" i="126"/>
  <c r="E46" i="105"/>
  <c r="S253" i="123"/>
  <c r="S241" i="123" s="1"/>
  <c r="D46" i="112"/>
  <c r="R64" i="119"/>
  <c r="O253" i="126"/>
  <c r="M46" i="99"/>
  <c r="M46" i="102"/>
  <c r="J46" i="105"/>
  <c r="Q76" i="121"/>
  <c r="Q47" i="125"/>
  <c r="K72" i="126"/>
  <c r="H64" i="128"/>
  <c r="G53" i="125"/>
  <c r="K82" i="123"/>
  <c r="K64" i="123"/>
  <c r="S112" i="127"/>
  <c r="S141" i="127"/>
  <c r="P250" i="126"/>
  <c r="M6" i="102"/>
  <c r="K32" i="112"/>
  <c r="U37" i="118"/>
  <c r="T29" i="126"/>
  <c r="U33" i="120"/>
  <c r="H37" i="126"/>
  <c r="H32" i="126" s="1"/>
  <c r="F46" i="111"/>
  <c r="F4" i="111" s="1"/>
  <c r="L72" i="118"/>
  <c r="Q47" i="118"/>
  <c r="J64" i="117"/>
  <c r="F53" i="120"/>
  <c r="M46" i="101"/>
  <c r="T76" i="121"/>
  <c r="S76" i="121"/>
  <c r="P53" i="126"/>
  <c r="N53" i="126"/>
  <c r="M53" i="126"/>
  <c r="K64" i="121"/>
  <c r="U64" i="128"/>
  <c r="T53" i="125"/>
  <c r="S53" i="125"/>
  <c r="O53" i="128"/>
  <c r="O46" i="128" s="1"/>
  <c r="L64" i="123"/>
  <c r="T72" i="128"/>
  <c r="R76" i="123"/>
  <c r="K32" i="99"/>
  <c r="K29" i="126"/>
  <c r="T19" i="127"/>
  <c r="S19" i="125"/>
  <c r="K11" i="126"/>
  <c r="Q7" i="126"/>
  <c r="L37" i="128"/>
  <c r="J29" i="125"/>
  <c r="O82" i="110"/>
  <c r="O257" i="111"/>
  <c r="O257" i="114"/>
  <c r="L89" i="117"/>
  <c r="I89" i="123"/>
  <c r="G253" i="120"/>
  <c r="G47" i="117"/>
  <c r="O256" i="110"/>
  <c r="J253" i="110"/>
  <c r="J305" i="110" s="1"/>
  <c r="Q53" i="126"/>
  <c r="T64" i="128"/>
  <c r="P72" i="126"/>
  <c r="I47" i="125"/>
  <c r="U76" i="123"/>
  <c r="N89" i="121"/>
  <c r="L76" i="123"/>
  <c r="L64" i="126"/>
  <c r="P141" i="127"/>
  <c r="O249" i="128"/>
  <c r="F249" i="126"/>
  <c r="F33" i="126"/>
  <c r="F32" i="126" s="1"/>
  <c r="L6" i="111"/>
  <c r="I7" i="128"/>
  <c r="C32" i="106"/>
  <c r="H32" i="128"/>
  <c r="P37" i="125"/>
  <c r="O37" i="127"/>
  <c r="H19" i="127"/>
  <c r="F11" i="128"/>
  <c r="U25" i="128"/>
  <c r="P11" i="125"/>
  <c r="E260" i="106"/>
  <c r="M260" i="120" s="1"/>
  <c r="M253" i="120" s="1"/>
  <c r="D46" i="105"/>
  <c r="O258" i="111"/>
  <c r="R258" i="117" s="1"/>
  <c r="T53" i="126"/>
  <c r="R53" i="126"/>
  <c r="O72" i="126"/>
  <c r="R53" i="128"/>
  <c r="P64" i="123"/>
  <c r="O82" i="123"/>
  <c r="O64" i="123"/>
  <c r="H72" i="128"/>
  <c r="Q141" i="120"/>
  <c r="M32" i="108"/>
  <c r="K5" i="106"/>
  <c r="O250" i="109"/>
  <c r="P250" i="117" s="1"/>
  <c r="L6" i="113"/>
  <c r="L5" i="113" s="1"/>
  <c r="G37" i="128"/>
  <c r="G32" i="128" s="1"/>
  <c r="O33" i="118"/>
  <c r="R29" i="128"/>
  <c r="R11" i="128"/>
  <c r="P29" i="126"/>
  <c r="N7" i="128"/>
  <c r="H29" i="126"/>
  <c r="M19" i="127"/>
  <c r="I25" i="128"/>
  <c r="O82" i="112"/>
  <c r="S82" i="117" s="1"/>
  <c r="F46" i="107"/>
  <c r="F4" i="107" s="1"/>
  <c r="L82" i="121"/>
  <c r="I253" i="120"/>
  <c r="N64" i="118"/>
  <c r="D253" i="110"/>
  <c r="D305" i="110" s="1"/>
  <c r="O64" i="118"/>
  <c r="M46" i="104"/>
  <c r="U53" i="126"/>
  <c r="O64" i="121"/>
  <c r="I53" i="126"/>
  <c r="G64" i="121"/>
  <c r="U47" i="125"/>
  <c r="H72" i="126"/>
  <c r="S53" i="128"/>
  <c r="F53" i="128"/>
  <c r="U72" i="128"/>
  <c r="S76" i="123"/>
  <c r="I76" i="123"/>
  <c r="I64" i="126"/>
  <c r="L111" i="100"/>
  <c r="L264" i="100" s="1"/>
  <c r="G264" i="127" s="1"/>
  <c r="I46" i="124"/>
  <c r="I4" i="124" s="1"/>
  <c r="E32" i="106"/>
  <c r="J249" i="102"/>
  <c r="I33" i="118"/>
  <c r="I11" i="127"/>
  <c r="K32" i="110"/>
  <c r="P7" i="125"/>
  <c r="M37" i="127"/>
  <c r="G19" i="125"/>
  <c r="S33" i="126"/>
  <c r="L29" i="125"/>
  <c r="O82" i="108"/>
  <c r="K253" i="107"/>
  <c r="K305" i="107" s="1"/>
  <c r="T72" i="126"/>
  <c r="P64" i="128"/>
  <c r="O53" i="125"/>
  <c r="S82" i="123"/>
  <c r="S64" i="123"/>
  <c r="J53" i="128"/>
  <c r="I53" i="128"/>
  <c r="H64" i="123"/>
  <c r="T76" i="123"/>
  <c r="R72" i="120"/>
  <c r="R47" i="127"/>
  <c r="O72" i="120"/>
  <c r="M53" i="127"/>
  <c r="J76" i="123"/>
  <c r="S127" i="127"/>
  <c r="L132" i="111"/>
  <c r="L266" i="111" s="1"/>
  <c r="R266" i="127" s="1"/>
  <c r="P112" i="127"/>
  <c r="K166" i="120"/>
  <c r="O158" i="126"/>
  <c r="R158" i="119"/>
  <c r="M6" i="97"/>
  <c r="F259" i="98"/>
  <c r="E259" i="121" s="1"/>
  <c r="K95" i="97"/>
  <c r="C95" i="96"/>
  <c r="E250" i="120"/>
  <c r="E249" i="120" s="1"/>
  <c r="D254" i="127"/>
  <c r="E32" i="98"/>
  <c r="C158" i="127"/>
  <c r="X158" i="127" s="1"/>
  <c r="D200" i="120"/>
  <c r="D198" i="120" s="1"/>
  <c r="E158" i="120"/>
  <c r="M32" i="97"/>
  <c r="M47" i="118"/>
  <c r="Q158" i="126"/>
  <c r="J158" i="126"/>
  <c r="H174" i="125"/>
  <c r="H168" i="126"/>
  <c r="H166" i="126" s="1"/>
  <c r="P271" i="118"/>
  <c r="K174" i="126"/>
  <c r="I158" i="126"/>
  <c r="C176" i="126"/>
  <c r="X176" i="126" s="1"/>
  <c r="H168" i="119"/>
  <c r="N192" i="118"/>
  <c r="N184" i="118"/>
  <c r="N182" i="118" s="1"/>
  <c r="N168" i="126"/>
  <c r="N166" i="126" s="1"/>
  <c r="U168" i="125"/>
  <c r="C46" i="100"/>
  <c r="Q145" i="117"/>
  <c r="O174" i="119"/>
  <c r="T184" i="118"/>
  <c r="T182" i="118" s="1"/>
  <c r="M176" i="118"/>
  <c r="F112" i="119"/>
  <c r="T174" i="125"/>
  <c r="L226" i="118"/>
  <c r="U271" i="118"/>
  <c r="L158" i="125"/>
  <c r="F158" i="125"/>
  <c r="M174" i="120"/>
  <c r="N168" i="119"/>
  <c r="O96" i="105"/>
  <c r="K95" i="101"/>
  <c r="L111" i="97"/>
  <c r="L264" i="97" s="1"/>
  <c r="D264" i="127" s="1"/>
  <c r="G158" i="126"/>
  <c r="L176" i="125"/>
  <c r="L174" i="125" s="1"/>
  <c r="M158" i="125"/>
  <c r="N158" i="125"/>
  <c r="N174" i="125"/>
  <c r="T158" i="119"/>
  <c r="U166" i="125"/>
  <c r="U174" i="119"/>
  <c r="U176" i="125"/>
  <c r="T158" i="125"/>
  <c r="K158" i="126"/>
  <c r="P174" i="126"/>
  <c r="H158" i="119"/>
  <c r="H176" i="120"/>
  <c r="O168" i="126"/>
  <c r="O166" i="126" s="1"/>
  <c r="E273" i="107"/>
  <c r="E307" i="107" s="1"/>
  <c r="N307" i="120" s="1"/>
  <c r="L176" i="119"/>
  <c r="C158" i="125"/>
  <c r="X158" i="125" s="1"/>
  <c r="G174" i="125"/>
  <c r="C280" i="118"/>
  <c r="X280" i="118" s="1"/>
  <c r="Q192" i="117"/>
  <c r="H192" i="118"/>
  <c r="H190" i="118" s="1"/>
  <c r="Q174" i="119"/>
  <c r="U158" i="119"/>
  <c r="M158" i="126"/>
  <c r="O168" i="120"/>
  <c r="O166" i="120" s="1"/>
  <c r="L132" i="100"/>
  <c r="D96" i="99"/>
  <c r="D263" i="99" s="1"/>
  <c r="F263" i="119" s="1"/>
  <c r="E112" i="127"/>
  <c r="L132" i="97"/>
  <c r="L266" i="97" s="1"/>
  <c r="D266" i="127" s="1"/>
  <c r="D133" i="127"/>
  <c r="Q254" i="118"/>
  <c r="D47" i="118"/>
  <c r="O174" i="126"/>
  <c r="K278" i="118"/>
  <c r="S168" i="125"/>
  <c r="S166" i="125" s="1"/>
  <c r="O274" i="103"/>
  <c r="J274" i="117" s="1"/>
  <c r="O269" i="104"/>
  <c r="K269" i="117" s="1"/>
  <c r="K269" i="118"/>
  <c r="M141" i="120"/>
  <c r="D226" i="117"/>
  <c r="C95" i="104"/>
  <c r="G168" i="119"/>
  <c r="O248" i="102"/>
  <c r="O141" i="117"/>
  <c r="P290" i="119"/>
  <c r="K95" i="103"/>
  <c r="J95" i="96"/>
  <c r="J95" i="102"/>
  <c r="F29" i="117"/>
  <c r="S112" i="117"/>
  <c r="Q271" i="118"/>
  <c r="M145" i="125"/>
  <c r="E290" i="114"/>
  <c r="S226" i="118"/>
  <c r="D290" i="109"/>
  <c r="J268" i="107"/>
  <c r="J262" i="107" s="1"/>
  <c r="J306" i="107" s="1"/>
  <c r="N306" i="125" s="1"/>
  <c r="E132" i="101"/>
  <c r="E266" i="101" s="1"/>
  <c r="O266" i="101" s="1"/>
  <c r="E132" i="103"/>
  <c r="E266" i="103" s="1"/>
  <c r="O266" i="103" s="1"/>
  <c r="J226" i="119"/>
  <c r="K226" i="120"/>
  <c r="S117" i="119"/>
  <c r="J262" i="101"/>
  <c r="J306" i="101" s="1"/>
  <c r="H306" i="125" s="1"/>
  <c r="T219" i="119"/>
  <c r="T208" i="119" s="1"/>
  <c r="U200" i="117"/>
  <c r="U198" i="117" s="1"/>
  <c r="D158" i="119"/>
  <c r="H176" i="119"/>
  <c r="H174" i="119" s="1"/>
  <c r="I158" i="125"/>
  <c r="J168" i="118"/>
  <c r="J166" i="118" s="1"/>
  <c r="L158" i="126"/>
  <c r="L168" i="119"/>
  <c r="L166" i="119" s="1"/>
  <c r="L174" i="126"/>
  <c r="L176" i="120"/>
  <c r="L174" i="120" s="1"/>
  <c r="M158" i="119"/>
  <c r="M168" i="126"/>
  <c r="M166" i="126" s="1"/>
  <c r="M174" i="125"/>
  <c r="M174" i="126"/>
  <c r="N166" i="119"/>
  <c r="N174" i="120"/>
  <c r="O168" i="125"/>
  <c r="O166" i="125" s="1"/>
  <c r="O174" i="120"/>
  <c r="P168" i="120"/>
  <c r="P166" i="120" s="1"/>
  <c r="Q158" i="125"/>
  <c r="R174" i="120"/>
  <c r="S158" i="120"/>
  <c r="S174" i="125"/>
  <c r="T160" i="118"/>
  <c r="T158" i="118" s="1"/>
  <c r="T168" i="119"/>
  <c r="T166" i="119" s="1"/>
  <c r="U158" i="126"/>
  <c r="D96" i="108"/>
  <c r="K145" i="127"/>
  <c r="I112" i="120"/>
  <c r="E290" i="112"/>
  <c r="F112" i="117"/>
  <c r="S95" i="118"/>
  <c r="N141" i="117"/>
  <c r="S145" i="125"/>
  <c r="N112" i="120"/>
  <c r="O247" i="114"/>
  <c r="C269" i="110"/>
  <c r="Q269" i="118" s="1"/>
  <c r="M112" i="120"/>
  <c r="K97" i="119"/>
  <c r="E208" i="97"/>
  <c r="M158" i="120"/>
  <c r="M168" i="119"/>
  <c r="M166" i="119" s="1"/>
  <c r="N280" i="118"/>
  <c r="R184" i="117"/>
  <c r="R182" i="117" s="1"/>
  <c r="D192" i="118"/>
  <c r="D190" i="118" s="1"/>
  <c r="J168" i="125"/>
  <c r="J166" i="125" s="1"/>
  <c r="K176" i="120"/>
  <c r="K174" i="120" s="1"/>
  <c r="R168" i="120"/>
  <c r="R166" i="120" s="1"/>
  <c r="I29" i="118"/>
  <c r="U226" i="119"/>
  <c r="I271" i="118"/>
  <c r="R158" i="126"/>
  <c r="F281" i="118"/>
  <c r="U176" i="117"/>
  <c r="U174" i="117" s="1"/>
  <c r="Q226" i="119"/>
  <c r="K7" i="119"/>
  <c r="C95" i="114"/>
  <c r="U141" i="117"/>
  <c r="O141" i="120"/>
  <c r="R174" i="126"/>
  <c r="Q141" i="117"/>
  <c r="P158" i="119"/>
  <c r="P174" i="125"/>
  <c r="O132" i="101"/>
  <c r="C95" i="99"/>
  <c r="C95" i="103"/>
  <c r="D141" i="117"/>
  <c r="O271" i="118"/>
  <c r="K151" i="118"/>
  <c r="K95" i="118" s="1"/>
  <c r="P97" i="119"/>
  <c r="P192" i="118"/>
  <c r="P190" i="118" s="1"/>
  <c r="G29" i="118"/>
  <c r="R112" i="119"/>
  <c r="L271" i="118"/>
  <c r="T271" i="118"/>
  <c r="E111" i="99"/>
  <c r="E264" i="99" s="1"/>
  <c r="F264" i="120" s="1"/>
  <c r="C158" i="120"/>
  <c r="X158" i="120" s="1"/>
  <c r="K157" i="107"/>
  <c r="Q168" i="125"/>
  <c r="Q166" i="125" s="1"/>
  <c r="Q157" i="125" s="1"/>
  <c r="D176" i="119"/>
  <c r="D174" i="119" s="1"/>
  <c r="U192" i="118"/>
  <c r="U190" i="118" s="1"/>
  <c r="O111" i="98"/>
  <c r="G158" i="125"/>
  <c r="N158" i="120"/>
  <c r="S158" i="126"/>
  <c r="I174" i="126"/>
  <c r="C168" i="125"/>
  <c r="F208" i="120"/>
  <c r="E282" i="98"/>
  <c r="E308" i="98" s="1"/>
  <c r="E308" i="120" s="1"/>
  <c r="E208" i="98"/>
  <c r="M282" i="120"/>
  <c r="P226" i="117"/>
  <c r="T294" i="118"/>
  <c r="Q25" i="120"/>
  <c r="F226" i="118"/>
  <c r="U226" i="118"/>
  <c r="N25" i="119"/>
  <c r="T29" i="120"/>
  <c r="O226" i="117"/>
  <c r="I294" i="118"/>
  <c r="E208" i="107"/>
  <c r="Q200" i="117"/>
  <c r="Q198" i="117" s="1"/>
  <c r="E243" i="102"/>
  <c r="R29" i="120"/>
  <c r="O292" i="109"/>
  <c r="P292" i="117" s="1"/>
  <c r="U160" i="117"/>
  <c r="U158" i="117" s="1"/>
  <c r="P290" i="120"/>
  <c r="M141" i="117"/>
  <c r="C145" i="119"/>
  <c r="Y145" i="119" s="1"/>
  <c r="D290" i="103"/>
  <c r="M226" i="118"/>
  <c r="K226" i="118"/>
  <c r="E97" i="119"/>
  <c r="U145" i="125"/>
  <c r="U95" i="125" s="1"/>
  <c r="I112" i="119"/>
  <c r="F277" i="118"/>
  <c r="L291" i="120"/>
  <c r="L290" i="120" s="1"/>
  <c r="F97" i="117"/>
  <c r="D208" i="102"/>
  <c r="Q168" i="120"/>
  <c r="Q166" i="120" s="1"/>
  <c r="H294" i="118"/>
  <c r="Q97" i="119"/>
  <c r="G271" i="118"/>
  <c r="R97" i="119"/>
  <c r="E151" i="118"/>
  <c r="E95" i="118" s="1"/>
  <c r="E282" i="107"/>
  <c r="E308" i="107" s="1"/>
  <c r="N308" i="120" s="1"/>
  <c r="E208" i="110"/>
  <c r="D208" i="111"/>
  <c r="E208" i="106"/>
  <c r="D219" i="119"/>
  <c r="E208" i="111"/>
  <c r="D208" i="103"/>
  <c r="E282" i="106"/>
  <c r="E308" i="106" s="1"/>
  <c r="M308" i="120" s="1"/>
  <c r="D208" i="110"/>
  <c r="O246" i="104"/>
  <c r="I7" i="119"/>
  <c r="P112" i="119"/>
  <c r="K95" i="102"/>
  <c r="Q184" i="117"/>
  <c r="Q182" i="117" s="1"/>
  <c r="D168" i="126"/>
  <c r="D166" i="126" s="1"/>
  <c r="G168" i="125"/>
  <c r="G166" i="125" s="1"/>
  <c r="M168" i="117"/>
  <c r="M166" i="117" s="1"/>
  <c r="F168" i="120"/>
  <c r="F166" i="120" s="1"/>
  <c r="G176" i="120"/>
  <c r="G174" i="120" s="1"/>
  <c r="K176" i="119"/>
  <c r="K174" i="119" s="1"/>
  <c r="L168" i="125"/>
  <c r="L166" i="125" s="1"/>
  <c r="L168" i="118"/>
  <c r="L166" i="118" s="1"/>
  <c r="N176" i="118"/>
  <c r="N174" i="118" s="1"/>
  <c r="Q192" i="118"/>
  <c r="Q190" i="118" s="1"/>
  <c r="R168" i="126"/>
  <c r="R166" i="126" s="1"/>
  <c r="R176" i="118"/>
  <c r="R174" i="118" s="1"/>
  <c r="R192" i="118"/>
  <c r="R190" i="118" s="1"/>
  <c r="R200" i="118"/>
  <c r="R198" i="118" s="1"/>
  <c r="S160" i="118"/>
  <c r="S158" i="118" s="1"/>
  <c r="S168" i="118"/>
  <c r="S166" i="118" s="1"/>
  <c r="S168" i="120"/>
  <c r="S166" i="120" s="1"/>
  <c r="S192" i="118"/>
  <c r="S190" i="118" s="1"/>
  <c r="S200" i="118"/>
  <c r="S198" i="118" s="1"/>
  <c r="T168" i="125"/>
  <c r="T166" i="125" s="1"/>
  <c r="T176" i="118"/>
  <c r="T174" i="118" s="1"/>
  <c r="T192" i="118"/>
  <c r="T190" i="118" s="1"/>
  <c r="G127" i="119"/>
  <c r="E132" i="97"/>
  <c r="E266" i="97" s="1"/>
  <c r="O266" i="97" s="1"/>
  <c r="T151" i="118"/>
  <c r="T95" i="118" s="1"/>
  <c r="F145" i="120"/>
  <c r="F158" i="126"/>
  <c r="N281" i="118"/>
  <c r="R176" i="117"/>
  <c r="R174" i="117" s="1"/>
  <c r="O226" i="120"/>
  <c r="R7" i="120"/>
  <c r="E290" i="107"/>
  <c r="K262" i="102"/>
  <c r="K306" i="102" s="1"/>
  <c r="I306" i="126" s="1"/>
  <c r="K271" i="118"/>
  <c r="E132" i="96"/>
  <c r="E266" i="96" s="1"/>
  <c r="C266" i="120" s="1"/>
  <c r="X266" i="120" s="1"/>
  <c r="Q145" i="125"/>
  <c r="Q95" i="125" s="1"/>
  <c r="O145" i="120"/>
  <c r="C158" i="119"/>
  <c r="Y158" i="119" s="1"/>
  <c r="G158" i="119"/>
  <c r="T280" i="118"/>
  <c r="K95" i="105"/>
  <c r="G97" i="119"/>
  <c r="J95" i="101"/>
  <c r="E158" i="125"/>
  <c r="R281" i="118"/>
  <c r="S29" i="118"/>
  <c r="S270" i="118"/>
  <c r="P97" i="117"/>
  <c r="D96" i="112"/>
  <c r="E132" i="111"/>
  <c r="E266" i="111" s="1"/>
  <c r="G145" i="126"/>
  <c r="G95" i="126" s="1"/>
  <c r="T158" i="120"/>
  <c r="M280" i="118"/>
  <c r="K273" i="112"/>
  <c r="K307" i="112" s="1"/>
  <c r="S307" i="126" s="1"/>
  <c r="G112" i="119"/>
  <c r="D111" i="105"/>
  <c r="D264" i="105" s="1"/>
  <c r="L264" i="119" s="1"/>
  <c r="J95" i="97"/>
  <c r="H112" i="120"/>
  <c r="T174" i="126"/>
  <c r="P25" i="119"/>
  <c r="O111" i="99"/>
  <c r="Q270" i="118"/>
  <c r="Q262" i="126"/>
  <c r="S127" i="119"/>
  <c r="K95" i="96"/>
  <c r="Q112" i="120"/>
  <c r="E112" i="120"/>
  <c r="D208" i="96"/>
  <c r="E208" i="114"/>
  <c r="O286" i="114"/>
  <c r="U286" i="117" s="1"/>
  <c r="R158" i="120"/>
  <c r="G166" i="119"/>
  <c r="O280" i="118"/>
  <c r="O184" i="117"/>
  <c r="O182" i="117" s="1"/>
  <c r="R168" i="125"/>
  <c r="R166" i="125" s="1"/>
  <c r="R157" i="125" s="1"/>
  <c r="U97" i="117"/>
  <c r="O132" i="103"/>
  <c r="H141" i="117"/>
  <c r="H271" i="118"/>
  <c r="H268" i="125"/>
  <c r="P7" i="118"/>
  <c r="P226" i="118"/>
  <c r="E208" i="104"/>
  <c r="O158" i="125"/>
  <c r="J158" i="125"/>
  <c r="J157" i="125" s="1"/>
  <c r="C168" i="120"/>
  <c r="X168" i="120" s="1"/>
  <c r="E176" i="119"/>
  <c r="E174" i="119" s="1"/>
  <c r="C290" i="96"/>
  <c r="H226" i="118"/>
  <c r="D208" i="114"/>
  <c r="H200" i="117"/>
  <c r="H198" i="117" s="1"/>
  <c r="P168" i="126"/>
  <c r="P166" i="126" s="1"/>
  <c r="K29" i="118"/>
  <c r="G7" i="119"/>
  <c r="L158" i="120"/>
  <c r="K174" i="125"/>
  <c r="F176" i="120"/>
  <c r="F174" i="120" s="1"/>
  <c r="S219" i="119"/>
  <c r="S208" i="119" s="1"/>
  <c r="D7" i="118"/>
  <c r="D208" i="98"/>
  <c r="F158" i="120"/>
  <c r="C192" i="118"/>
  <c r="X192" i="118" s="1"/>
  <c r="S200" i="117"/>
  <c r="S198" i="117" s="1"/>
  <c r="S226" i="117"/>
  <c r="C176" i="119"/>
  <c r="Y176" i="119" s="1"/>
  <c r="M168" i="120"/>
  <c r="M166" i="120" s="1"/>
  <c r="P176" i="118"/>
  <c r="P174" i="118" s="1"/>
  <c r="T168" i="126"/>
  <c r="T166" i="126" s="1"/>
  <c r="E37" i="117"/>
  <c r="U6" i="125"/>
  <c r="L32" i="98"/>
  <c r="M32" i="98"/>
  <c r="M249" i="96"/>
  <c r="C32" i="96"/>
  <c r="S19" i="118"/>
  <c r="L37" i="120"/>
  <c r="O11" i="125"/>
  <c r="K32" i="105"/>
  <c r="K33" i="118"/>
  <c r="D37" i="120"/>
  <c r="D32" i="120" s="1"/>
  <c r="M11" i="126"/>
  <c r="T37" i="126"/>
  <c r="T32" i="126" s="1"/>
  <c r="K253" i="114"/>
  <c r="K305" i="114" s="1"/>
  <c r="H151" i="118"/>
  <c r="H95" i="118" s="1"/>
  <c r="U127" i="119"/>
  <c r="K133" i="127"/>
  <c r="S133" i="127"/>
  <c r="S132" i="127" s="1"/>
  <c r="O219" i="117"/>
  <c r="L219" i="119"/>
  <c r="L208" i="119" s="1"/>
  <c r="R219" i="119"/>
  <c r="R208" i="119" s="1"/>
  <c r="G219" i="119"/>
  <c r="M273" i="127"/>
  <c r="J157" i="98"/>
  <c r="M192" i="117"/>
  <c r="T168" i="117"/>
  <c r="O273" i="125"/>
  <c r="P168" i="117"/>
  <c r="P166" i="117" s="1"/>
  <c r="U184" i="119"/>
  <c r="U182" i="119" s="1"/>
  <c r="F182" i="126"/>
  <c r="E200" i="119"/>
  <c r="E198" i="119" s="1"/>
  <c r="P192" i="117"/>
  <c r="P190" i="117" s="1"/>
  <c r="L11" i="128"/>
  <c r="J32" i="110"/>
  <c r="R19" i="126"/>
  <c r="U7" i="126"/>
  <c r="M259" i="123"/>
  <c r="H253" i="106"/>
  <c r="H305" i="106" s="1"/>
  <c r="H303" i="106" s="1"/>
  <c r="E253" i="101"/>
  <c r="E305" i="101" s="1"/>
  <c r="R253" i="125"/>
  <c r="K253" i="128"/>
  <c r="D89" i="122"/>
  <c r="O257" i="98"/>
  <c r="E46" i="101"/>
  <c r="G46" i="102"/>
  <c r="G4" i="102" s="1"/>
  <c r="N47" i="118"/>
  <c r="J47" i="118"/>
  <c r="T82" i="122"/>
  <c r="L46" i="106"/>
  <c r="T53" i="118"/>
  <c r="L76" i="121"/>
  <c r="C53" i="128"/>
  <c r="X53" i="128" s="1"/>
  <c r="K72" i="118"/>
  <c r="G253" i="101"/>
  <c r="G305" i="101" s="1"/>
  <c r="G303" i="101" s="1"/>
  <c r="J253" i="111"/>
  <c r="J305" i="111" s="1"/>
  <c r="F259" i="99"/>
  <c r="K46" i="96"/>
  <c r="J47" i="128"/>
  <c r="K53" i="127"/>
  <c r="E82" i="124"/>
  <c r="E244" i="128"/>
  <c r="E243" i="128" s="1"/>
  <c r="M243" i="98"/>
  <c r="I248" i="128"/>
  <c r="I243" i="128" s="1"/>
  <c r="M243" i="102"/>
  <c r="M243" i="96"/>
  <c r="K243" i="109"/>
  <c r="H249" i="128"/>
  <c r="M6" i="108"/>
  <c r="M5" i="108" s="1"/>
  <c r="L243" i="107"/>
  <c r="M32" i="109"/>
  <c r="K6" i="109"/>
  <c r="K5" i="109" s="1"/>
  <c r="U243" i="126"/>
  <c r="J6" i="104"/>
  <c r="J32" i="104"/>
  <c r="O19" i="126"/>
  <c r="C252" i="99"/>
  <c r="O252" i="99" s="1"/>
  <c r="F252" i="117" s="1"/>
  <c r="U25" i="126"/>
  <c r="T37" i="118"/>
  <c r="M37" i="119"/>
  <c r="I19" i="125"/>
  <c r="G33" i="127"/>
  <c r="E19" i="128"/>
  <c r="E11" i="125"/>
  <c r="U29" i="127"/>
  <c r="P33" i="119"/>
  <c r="G11" i="128"/>
  <c r="E249" i="102"/>
  <c r="K6" i="105"/>
  <c r="K5" i="105" s="1"/>
  <c r="L250" i="120"/>
  <c r="L249" i="120" s="1"/>
  <c r="K6" i="104"/>
  <c r="K5" i="104" s="1"/>
  <c r="M249" i="109"/>
  <c r="K243" i="114"/>
  <c r="K37" i="128"/>
  <c r="K32" i="128" s="1"/>
  <c r="M11" i="127"/>
  <c r="O33" i="120"/>
  <c r="J6" i="111"/>
  <c r="G11" i="127"/>
  <c r="E32" i="103"/>
  <c r="D19" i="128"/>
  <c r="K7" i="128"/>
  <c r="Q37" i="128"/>
  <c r="M250" i="98"/>
  <c r="E250" i="128" s="1"/>
  <c r="E249" i="128" s="1"/>
  <c r="R7" i="125"/>
  <c r="P11" i="128"/>
  <c r="O33" i="127"/>
  <c r="M7" i="127"/>
  <c r="H7" i="125"/>
  <c r="C11" i="126"/>
  <c r="X11" i="126" s="1"/>
  <c r="Q37" i="118"/>
  <c r="M19" i="128"/>
  <c r="S7" i="125"/>
  <c r="S6" i="125" s="1"/>
  <c r="G25" i="128"/>
  <c r="D33" i="119"/>
  <c r="D11" i="125"/>
  <c r="J243" i="108"/>
  <c r="K6" i="110"/>
  <c r="K5" i="110" s="1"/>
  <c r="M6" i="96"/>
  <c r="J32" i="101"/>
  <c r="Q250" i="126"/>
  <c r="Q249" i="126" s="1"/>
  <c r="O11" i="127"/>
  <c r="Q7" i="128"/>
  <c r="J32" i="96"/>
  <c r="L6" i="105"/>
  <c r="J32" i="108"/>
  <c r="I42" i="118"/>
  <c r="E37" i="120"/>
  <c r="H19" i="128"/>
  <c r="H6" i="128" s="1"/>
  <c r="H5" i="128" s="1"/>
  <c r="J6" i="97"/>
  <c r="K250" i="105"/>
  <c r="L250" i="126" s="1"/>
  <c r="L249" i="126" s="1"/>
  <c r="Q11" i="127"/>
  <c r="J249" i="120"/>
  <c r="O25" i="127"/>
  <c r="C252" i="106"/>
  <c r="M252" i="118" s="1"/>
  <c r="T11" i="128"/>
  <c r="S33" i="127"/>
  <c r="S32" i="127" s="1"/>
  <c r="M19" i="125"/>
  <c r="L25" i="128"/>
  <c r="L6" i="128" s="1"/>
  <c r="J19" i="127"/>
  <c r="J11" i="128"/>
  <c r="G37" i="127"/>
  <c r="G32" i="127" s="1"/>
  <c r="E11" i="126"/>
  <c r="D33" i="125"/>
  <c r="D6" i="128"/>
  <c r="D5" i="128" s="1"/>
  <c r="R11" i="127"/>
  <c r="P37" i="120"/>
  <c r="M11" i="128"/>
  <c r="J7" i="127"/>
  <c r="F7" i="127"/>
  <c r="M249" i="101"/>
  <c r="E32" i="102"/>
  <c r="J249" i="108"/>
  <c r="M6" i="104"/>
  <c r="N249" i="119"/>
  <c r="J6" i="100"/>
  <c r="J32" i="106"/>
  <c r="C32" i="114"/>
  <c r="L250" i="98"/>
  <c r="M6" i="98"/>
  <c r="M5" i="98" s="1"/>
  <c r="G19" i="126"/>
  <c r="G6" i="126" s="1"/>
  <c r="D32" i="107"/>
  <c r="U11" i="126"/>
  <c r="Q19" i="125"/>
  <c r="K32" i="127"/>
  <c r="K33" i="119"/>
  <c r="I33" i="119"/>
  <c r="R29" i="126"/>
  <c r="Q33" i="128"/>
  <c r="O7" i="126"/>
  <c r="M33" i="126"/>
  <c r="I11" i="125"/>
  <c r="H25" i="127"/>
  <c r="G11" i="125"/>
  <c r="F7" i="120"/>
  <c r="P19" i="125"/>
  <c r="G7" i="125"/>
  <c r="G6" i="125" s="1"/>
  <c r="S29" i="126"/>
  <c r="U251" i="126"/>
  <c r="U249" i="126" s="1"/>
  <c r="U242" i="126" s="1"/>
  <c r="L6" i="106"/>
  <c r="E249" i="103"/>
  <c r="D249" i="107"/>
  <c r="T244" i="126"/>
  <c r="T243" i="126" s="1"/>
  <c r="O250" i="105"/>
  <c r="L250" i="117" s="1"/>
  <c r="C252" i="102"/>
  <c r="K25" i="127"/>
  <c r="I37" i="118"/>
  <c r="I32" i="118" s="1"/>
  <c r="M33" i="120"/>
  <c r="M32" i="120" s="1"/>
  <c r="P7" i="126"/>
  <c r="Q25" i="126"/>
  <c r="O25" i="118"/>
  <c r="O11" i="126"/>
  <c r="L29" i="127"/>
  <c r="J25" i="128"/>
  <c r="I11" i="126"/>
  <c r="I6" i="126" s="1"/>
  <c r="G19" i="128"/>
  <c r="P250" i="128"/>
  <c r="J6" i="105"/>
  <c r="P29" i="128"/>
  <c r="R32" i="118"/>
  <c r="O42" i="118"/>
  <c r="L6" i="114"/>
  <c r="L5" i="114" s="1"/>
  <c r="T7" i="118"/>
  <c r="R29" i="118"/>
  <c r="P11" i="127"/>
  <c r="L29" i="118"/>
  <c r="F37" i="120"/>
  <c r="F19" i="126"/>
  <c r="T7" i="127"/>
  <c r="K25" i="128"/>
  <c r="L37" i="126"/>
  <c r="E19" i="126"/>
  <c r="J6" i="108"/>
  <c r="M6" i="103"/>
  <c r="L33" i="118"/>
  <c r="G37" i="118"/>
  <c r="K11" i="127"/>
  <c r="C252" i="108"/>
  <c r="E25" i="127"/>
  <c r="L7" i="126"/>
  <c r="F42" i="118"/>
  <c r="U37" i="119"/>
  <c r="S11" i="126"/>
  <c r="K19" i="125"/>
  <c r="F33" i="125"/>
  <c r="F32" i="125" s="1"/>
  <c r="E29" i="125"/>
  <c r="E7" i="127"/>
  <c r="S19" i="128"/>
  <c r="J37" i="128"/>
  <c r="J32" i="128" s="1"/>
  <c r="J29" i="126"/>
  <c r="J6" i="126" s="1"/>
  <c r="P25" i="126"/>
  <c r="T25" i="125"/>
  <c r="J244" i="109"/>
  <c r="J6" i="109"/>
  <c r="C257" i="125"/>
  <c r="X257" i="125" s="1"/>
  <c r="J253" i="96"/>
  <c r="J305" i="96" s="1"/>
  <c r="M6" i="111"/>
  <c r="M5" i="111" s="1"/>
  <c r="K249" i="107"/>
  <c r="Q243" i="127"/>
  <c r="O42" i="114"/>
  <c r="U42" i="117" s="1"/>
  <c r="U42" i="118"/>
  <c r="C252" i="114"/>
  <c r="L243" i="99"/>
  <c r="M242" i="96"/>
  <c r="M304" i="96" s="1"/>
  <c r="M249" i="97"/>
  <c r="K32" i="108"/>
  <c r="T252" i="118"/>
  <c r="J251" i="97"/>
  <c r="D251" i="125" s="1"/>
  <c r="J32" i="97"/>
  <c r="J5" i="97" s="1"/>
  <c r="X38" i="127"/>
  <c r="C37" i="127"/>
  <c r="X37" i="127" s="1"/>
  <c r="O259" i="104"/>
  <c r="K259" i="117" s="1"/>
  <c r="K259" i="121"/>
  <c r="F253" i="104"/>
  <c r="O256" i="103"/>
  <c r="J256" i="118"/>
  <c r="C256" i="119"/>
  <c r="Y256" i="119" s="1"/>
  <c r="D253" i="96"/>
  <c r="D305" i="96" s="1"/>
  <c r="L251" i="102"/>
  <c r="I251" i="127" s="1"/>
  <c r="L32" i="102"/>
  <c r="P256" i="127"/>
  <c r="L253" i="109"/>
  <c r="L305" i="109" s="1"/>
  <c r="K32" i="97"/>
  <c r="K5" i="97" s="1"/>
  <c r="D250" i="126"/>
  <c r="D249" i="126" s="1"/>
  <c r="C250" i="128"/>
  <c r="J6" i="101"/>
  <c r="O249" i="126"/>
  <c r="J6" i="99"/>
  <c r="J5" i="99" s="1"/>
  <c r="M32" i="96"/>
  <c r="I249" i="120"/>
  <c r="N255" i="122"/>
  <c r="G253" i="107"/>
  <c r="C250" i="96"/>
  <c r="J37" i="125"/>
  <c r="T37" i="120"/>
  <c r="N25" i="127"/>
  <c r="F46" i="104"/>
  <c r="F4" i="104" s="1"/>
  <c r="I82" i="121"/>
  <c r="O253" i="122"/>
  <c r="O241" i="122" s="1"/>
  <c r="D46" i="108"/>
  <c r="K53" i="117"/>
  <c r="U254" i="118"/>
  <c r="D46" i="114"/>
  <c r="J253" i="105"/>
  <c r="J305" i="105" s="1"/>
  <c r="J253" i="99"/>
  <c r="J305" i="99" s="1"/>
  <c r="M253" i="105"/>
  <c r="M305" i="105" s="1"/>
  <c r="T253" i="126"/>
  <c r="T46" i="120"/>
  <c r="L253" i="111"/>
  <c r="L305" i="111" s="1"/>
  <c r="U253" i="128"/>
  <c r="M46" i="108"/>
  <c r="J256" i="114"/>
  <c r="U256" i="125" s="1"/>
  <c r="U255" i="126"/>
  <c r="G258" i="102"/>
  <c r="L256" i="106"/>
  <c r="I64" i="127"/>
  <c r="D72" i="125"/>
  <c r="C89" i="119"/>
  <c r="Y89" i="119" s="1"/>
  <c r="Q64" i="122"/>
  <c r="O270" i="107"/>
  <c r="N270" i="117" s="1"/>
  <c r="N270" i="118"/>
  <c r="L264" i="102"/>
  <c r="I264" i="127" s="1"/>
  <c r="L95" i="102"/>
  <c r="J282" i="112"/>
  <c r="J308" i="112" s="1"/>
  <c r="S283" i="125"/>
  <c r="S282" i="125" s="1"/>
  <c r="N32" i="125"/>
  <c r="I19" i="128"/>
  <c r="F11" i="127"/>
  <c r="M25" i="128"/>
  <c r="I19" i="127"/>
  <c r="F46" i="112"/>
  <c r="F4" i="112" s="1"/>
  <c r="F253" i="98"/>
  <c r="N82" i="121"/>
  <c r="C46" i="103"/>
  <c r="P72" i="118"/>
  <c r="Q64" i="117"/>
  <c r="P47" i="118"/>
  <c r="G254" i="125"/>
  <c r="M253" i="99"/>
  <c r="M305" i="99" s="1"/>
  <c r="H253" i="125"/>
  <c r="J253" i="112"/>
  <c r="J305" i="112" s="1"/>
  <c r="L46" i="109"/>
  <c r="J46" i="104"/>
  <c r="M64" i="127"/>
  <c r="M46" i="127" s="1"/>
  <c r="P53" i="127"/>
  <c r="O270" i="100"/>
  <c r="G270" i="117" s="1"/>
  <c r="G270" i="118"/>
  <c r="O270" i="98"/>
  <c r="E270" i="117" s="1"/>
  <c r="E270" i="118"/>
  <c r="L283" i="118"/>
  <c r="L282" i="118" s="1"/>
  <c r="C282" i="105"/>
  <c r="C308" i="105" s="1"/>
  <c r="F253" i="124"/>
  <c r="F241" i="124" s="1"/>
  <c r="L275" i="107"/>
  <c r="N275" i="127" s="1"/>
  <c r="N273" i="127" s="1"/>
  <c r="L157" i="107"/>
  <c r="L278" i="99"/>
  <c r="F278" i="127" s="1"/>
  <c r="F273" i="127" s="1"/>
  <c r="L157" i="99"/>
  <c r="L245" i="101"/>
  <c r="H245" i="127" s="1"/>
  <c r="H243" i="127" s="1"/>
  <c r="D11" i="127"/>
  <c r="L33" i="127"/>
  <c r="J19" i="125"/>
  <c r="D19" i="125"/>
  <c r="F46" i="99"/>
  <c r="F4" i="99" s="1"/>
  <c r="C46" i="101"/>
  <c r="C89" i="123"/>
  <c r="X89" i="123" s="1"/>
  <c r="D82" i="122"/>
  <c r="L82" i="122"/>
  <c r="N64" i="117"/>
  <c r="O255" i="114"/>
  <c r="K258" i="121"/>
  <c r="R258" i="121"/>
  <c r="I253" i="127"/>
  <c r="J253" i="101"/>
  <c r="J305" i="101" s="1"/>
  <c r="M253" i="114"/>
  <c r="M305" i="114" s="1"/>
  <c r="O256" i="114"/>
  <c r="C76" i="121"/>
  <c r="X76" i="121" s="1"/>
  <c r="L46" i="100"/>
  <c r="M253" i="106"/>
  <c r="M305" i="106" s="1"/>
  <c r="J46" i="97"/>
  <c r="L46" i="99"/>
  <c r="P253" i="127"/>
  <c r="J46" i="99"/>
  <c r="M76" i="121"/>
  <c r="J82" i="123"/>
  <c r="G64" i="127"/>
  <c r="F64" i="127"/>
  <c r="K268" i="106"/>
  <c r="M268" i="126" s="1"/>
  <c r="M262" i="126" s="1"/>
  <c r="K95" i="106"/>
  <c r="D127" i="127"/>
  <c r="E37" i="125"/>
  <c r="R25" i="125"/>
  <c r="O82" i="114"/>
  <c r="O82" i="104"/>
  <c r="K82" i="117" s="1"/>
  <c r="O82" i="98"/>
  <c r="E46" i="107"/>
  <c r="G46" i="107"/>
  <c r="G4" i="107" s="1"/>
  <c r="G46" i="99"/>
  <c r="G4" i="99" s="1"/>
  <c r="D46" i="97"/>
  <c r="R64" i="117"/>
  <c r="G64" i="118"/>
  <c r="L53" i="118"/>
  <c r="G259" i="114"/>
  <c r="U259" i="122" s="1"/>
  <c r="U253" i="122" s="1"/>
  <c r="U241" i="122" s="1"/>
  <c r="E258" i="121"/>
  <c r="E253" i="121" s="1"/>
  <c r="E241" i="121" s="1"/>
  <c r="E301" i="121" s="1"/>
  <c r="S253" i="127"/>
  <c r="L253" i="100"/>
  <c r="L305" i="100" s="1"/>
  <c r="Q253" i="127"/>
  <c r="K46" i="98"/>
  <c r="K262" i="110"/>
  <c r="K306" i="110" s="1"/>
  <c r="Q306" i="126" s="1"/>
  <c r="E279" i="111"/>
  <c r="R279" i="120" s="1"/>
  <c r="E157" i="111"/>
  <c r="U11" i="127"/>
  <c r="L25" i="125"/>
  <c r="F47" i="117"/>
  <c r="D253" i="97"/>
  <c r="D305" i="97" s="1"/>
  <c r="J253" i="107"/>
  <c r="J305" i="107" s="1"/>
  <c r="M253" i="128"/>
  <c r="L253" i="128"/>
  <c r="L46" i="111"/>
  <c r="J268" i="99"/>
  <c r="J95" i="99"/>
  <c r="O265" i="108"/>
  <c r="O265" i="117" s="1"/>
  <c r="O265" i="119"/>
  <c r="C283" i="119"/>
  <c r="C282" i="119" s="1"/>
  <c r="Y282" i="119" s="1"/>
  <c r="D282" i="96"/>
  <c r="D308" i="96" s="1"/>
  <c r="C308" i="119" s="1"/>
  <c r="Y308" i="119" s="1"/>
  <c r="H253" i="98"/>
  <c r="H241" i="98" s="1"/>
  <c r="H239" i="98" s="1"/>
  <c r="G46" i="112"/>
  <c r="G4" i="112" s="1"/>
  <c r="G259" i="99"/>
  <c r="O259" i="99" s="1"/>
  <c r="F259" i="117" s="1"/>
  <c r="K64" i="118"/>
  <c r="K64" i="119"/>
  <c r="Q254" i="125"/>
  <c r="Q253" i="125" s="1"/>
  <c r="L253" i="110"/>
  <c r="L305" i="110" s="1"/>
  <c r="S253" i="125"/>
  <c r="K46" i="108"/>
  <c r="K46" i="102"/>
  <c r="G64" i="128"/>
  <c r="I82" i="123"/>
  <c r="E64" i="127"/>
  <c r="T47" i="128"/>
  <c r="R53" i="127"/>
  <c r="N117" i="127"/>
  <c r="K117" i="127"/>
  <c r="J249" i="109"/>
  <c r="U19" i="127"/>
  <c r="L19" i="125"/>
  <c r="L6" i="125" s="1"/>
  <c r="E29" i="127"/>
  <c r="F46" i="103"/>
  <c r="F4" i="103" s="1"/>
  <c r="F259" i="121"/>
  <c r="H260" i="97"/>
  <c r="D260" i="123" s="1"/>
  <c r="F253" i="123"/>
  <c r="F241" i="123" s="1"/>
  <c r="G46" i="108"/>
  <c r="G4" i="108" s="1"/>
  <c r="P82" i="122"/>
  <c r="O256" i="97"/>
  <c r="S64" i="118"/>
  <c r="K253" i="110"/>
  <c r="K305" i="110" s="1"/>
  <c r="J253" i="106"/>
  <c r="J305" i="106" s="1"/>
  <c r="L46" i="96"/>
  <c r="M46" i="112"/>
  <c r="N64" i="127"/>
  <c r="R145" i="127"/>
  <c r="R133" i="127"/>
  <c r="R132" i="127" s="1"/>
  <c r="Q117" i="127"/>
  <c r="X192" i="126"/>
  <c r="C190" i="126"/>
  <c r="X190" i="126" s="1"/>
  <c r="O64" i="126"/>
  <c r="M72" i="128"/>
  <c r="J89" i="121"/>
  <c r="O97" i="117"/>
  <c r="I97" i="117"/>
  <c r="D111" i="108"/>
  <c r="D264" i="108" s="1"/>
  <c r="O264" i="119" s="1"/>
  <c r="P145" i="119"/>
  <c r="D97" i="117"/>
  <c r="L132" i="113"/>
  <c r="L266" i="113" s="1"/>
  <c r="T266" i="127" s="1"/>
  <c r="D145" i="117"/>
  <c r="I133" i="127"/>
  <c r="I117" i="127"/>
  <c r="K141" i="127"/>
  <c r="K132" i="127" s="1"/>
  <c r="E192" i="117"/>
  <c r="E190" i="117" s="1"/>
  <c r="J72" i="120"/>
  <c r="E64" i="126"/>
  <c r="D111" i="107"/>
  <c r="D264" i="107" s="1"/>
  <c r="N264" i="119" s="1"/>
  <c r="D282" i="108"/>
  <c r="D308" i="108" s="1"/>
  <c r="O308" i="119" s="1"/>
  <c r="J281" i="118"/>
  <c r="Q190" i="117"/>
  <c r="O279" i="99"/>
  <c r="F279" i="117" s="1"/>
  <c r="I273" i="125"/>
  <c r="J273" i="111"/>
  <c r="J307" i="111" s="1"/>
  <c r="R307" i="125" s="1"/>
  <c r="P160" i="117"/>
  <c r="P158" i="117" s="1"/>
  <c r="N160" i="117"/>
  <c r="N158" i="117" s="1"/>
  <c r="G76" i="123"/>
  <c r="G64" i="126"/>
  <c r="E72" i="128"/>
  <c r="D72" i="128"/>
  <c r="C95" i="100"/>
  <c r="T145" i="119"/>
  <c r="G141" i="120"/>
  <c r="O133" i="127"/>
  <c r="O117" i="127"/>
  <c r="O111" i="127" s="1"/>
  <c r="M117" i="127"/>
  <c r="P283" i="127"/>
  <c r="D157" i="108"/>
  <c r="U273" i="119"/>
  <c r="L273" i="97"/>
  <c r="L307" i="97" s="1"/>
  <c r="T97" i="119"/>
  <c r="N141" i="120"/>
  <c r="L111" i="114"/>
  <c r="L264" i="114" s="1"/>
  <c r="U264" i="127" s="1"/>
  <c r="J117" i="127"/>
  <c r="E132" i="113"/>
  <c r="E266" i="113" s="1"/>
  <c r="O266" i="113" s="1"/>
  <c r="T266" i="117" s="1"/>
  <c r="L97" i="117"/>
  <c r="U117" i="127"/>
  <c r="L111" i="112"/>
  <c r="L264" i="112" s="1"/>
  <c r="G112" i="127"/>
  <c r="E145" i="127"/>
  <c r="D46" i="124"/>
  <c r="D4" i="124" s="1"/>
  <c r="I46" i="104"/>
  <c r="I4" i="104" s="1"/>
  <c r="J274" i="98"/>
  <c r="E274" i="125" s="1"/>
  <c r="E273" i="125" s="1"/>
  <c r="L157" i="113"/>
  <c r="N47" i="128"/>
  <c r="M76" i="123"/>
  <c r="I53" i="127"/>
  <c r="F72" i="120"/>
  <c r="K112" i="117"/>
  <c r="D141" i="127"/>
  <c r="S117" i="127"/>
  <c r="J127" i="127"/>
  <c r="L157" i="97"/>
  <c r="O275" i="99"/>
  <c r="F275" i="117" s="1"/>
  <c r="N76" i="123"/>
  <c r="M64" i="126"/>
  <c r="K72" i="120"/>
  <c r="I72" i="128"/>
  <c r="U97" i="119"/>
  <c r="I262" i="126"/>
  <c r="D145" i="126"/>
  <c r="D95" i="126" s="1"/>
  <c r="T117" i="120"/>
  <c r="T182" i="120"/>
  <c r="D168" i="120"/>
  <c r="D166" i="120" s="1"/>
  <c r="J200" i="118"/>
  <c r="J198" i="118" s="1"/>
  <c r="D176" i="120"/>
  <c r="D174" i="120" s="1"/>
  <c r="F168" i="125"/>
  <c r="F166" i="125" s="1"/>
  <c r="F157" i="125" s="1"/>
  <c r="H168" i="125"/>
  <c r="H166" i="125" s="1"/>
  <c r="H157" i="125" s="1"/>
  <c r="I158" i="120"/>
  <c r="I168" i="125"/>
  <c r="I166" i="125" s="1"/>
  <c r="I168" i="120"/>
  <c r="I166" i="120" s="1"/>
  <c r="I200" i="118"/>
  <c r="I198" i="118" s="1"/>
  <c r="M160" i="118"/>
  <c r="M158" i="118" s="1"/>
  <c r="P160" i="118"/>
  <c r="P158" i="118" s="1"/>
  <c r="D282" i="110"/>
  <c r="D308" i="110" s="1"/>
  <c r="Q308" i="119" s="1"/>
  <c r="R208" i="120"/>
  <c r="E208" i="102"/>
  <c r="I219" i="119"/>
  <c r="I280" i="118"/>
  <c r="E273" i="111"/>
  <c r="E307" i="111" s="1"/>
  <c r="R307" i="120" s="1"/>
  <c r="J192" i="117"/>
  <c r="J190" i="117" s="1"/>
  <c r="E184" i="117"/>
  <c r="E182" i="117" s="1"/>
  <c r="N219" i="119"/>
  <c r="E157" i="107"/>
  <c r="E219" i="119"/>
  <c r="E208" i="119" s="1"/>
  <c r="C184" i="118"/>
  <c r="X184" i="118" s="1"/>
  <c r="D208" i="108"/>
  <c r="D208" i="112"/>
  <c r="U280" i="118"/>
  <c r="S292" i="120"/>
  <c r="S290" i="120" s="1"/>
  <c r="E208" i="112"/>
  <c r="J7" i="118"/>
  <c r="E208" i="100"/>
  <c r="J158" i="120"/>
  <c r="D208" i="106"/>
  <c r="O286" i="108"/>
  <c r="O286" i="117" s="1"/>
  <c r="J160" i="117"/>
  <c r="J158" i="117" s="1"/>
  <c r="U29" i="118"/>
  <c r="J262" i="100"/>
  <c r="J306" i="100" s="1"/>
  <c r="G306" i="125" s="1"/>
  <c r="E127" i="119"/>
  <c r="J145" i="119"/>
  <c r="D282" i="109"/>
  <c r="D308" i="109" s="1"/>
  <c r="P308" i="119" s="1"/>
  <c r="Q176" i="117"/>
  <c r="Q174" i="117" s="1"/>
  <c r="S184" i="117"/>
  <c r="S182" i="117" s="1"/>
  <c r="T176" i="117"/>
  <c r="T174" i="117" s="1"/>
  <c r="F192" i="117"/>
  <c r="F190" i="117" s="1"/>
  <c r="K158" i="119"/>
  <c r="P184" i="117"/>
  <c r="P182" i="117" s="1"/>
  <c r="H168" i="120"/>
  <c r="I192" i="117"/>
  <c r="I190" i="117" s="1"/>
  <c r="U184" i="117"/>
  <c r="U182" i="117" s="1"/>
  <c r="D168" i="125"/>
  <c r="D166" i="125" s="1"/>
  <c r="D174" i="125"/>
  <c r="E168" i="125"/>
  <c r="E166" i="125" s="1"/>
  <c r="E168" i="118"/>
  <c r="E166" i="118" s="1"/>
  <c r="E168" i="120"/>
  <c r="E166" i="120" s="1"/>
  <c r="E174" i="126"/>
  <c r="E176" i="120"/>
  <c r="E174" i="120" s="1"/>
  <c r="E200" i="118"/>
  <c r="E198" i="118" s="1"/>
  <c r="F168" i="119"/>
  <c r="F166" i="119" s="1"/>
  <c r="F168" i="126"/>
  <c r="F166" i="126" s="1"/>
  <c r="F176" i="119"/>
  <c r="F174" i="119" s="1"/>
  <c r="G168" i="120"/>
  <c r="G166" i="120" s="1"/>
  <c r="H184" i="118"/>
  <c r="H182" i="118" s="1"/>
  <c r="I160" i="118"/>
  <c r="I158" i="118" s="1"/>
  <c r="I176" i="119"/>
  <c r="I174" i="119" s="1"/>
  <c r="J168" i="119"/>
  <c r="J166" i="119" s="1"/>
  <c r="J176" i="119"/>
  <c r="J174" i="119" s="1"/>
  <c r="J176" i="120"/>
  <c r="J174" i="120" s="1"/>
  <c r="K168" i="125"/>
  <c r="K166" i="125" s="1"/>
  <c r="K200" i="118"/>
  <c r="K198" i="118" s="1"/>
  <c r="L145" i="126"/>
  <c r="L95" i="126" s="1"/>
  <c r="L158" i="119"/>
  <c r="L168" i="120"/>
  <c r="L166" i="120" s="1"/>
  <c r="L174" i="119"/>
  <c r="L184" i="118"/>
  <c r="L182" i="118" s="1"/>
  <c r="M145" i="119"/>
  <c r="M168" i="118"/>
  <c r="M166" i="118" s="1"/>
  <c r="M168" i="125"/>
  <c r="M166" i="125" s="1"/>
  <c r="M157" i="125" s="1"/>
  <c r="M192" i="118"/>
  <c r="M190" i="118" s="1"/>
  <c r="M200" i="118"/>
  <c r="M198" i="118" s="1"/>
  <c r="N168" i="118"/>
  <c r="N166" i="118" s="1"/>
  <c r="N168" i="120"/>
  <c r="N166" i="120" s="1"/>
  <c r="O168" i="118"/>
  <c r="O166" i="118" s="1"/>
  <c r="O176" i="118"/>
  <c r="O174" i="118" s="1"/>
  <c r="O192" i="118"/>
  <c r="O190" i="118" s="1"/>
  <c r="O200" i="118"/>
  <c r="O198" i="118" s="1"/>
  <c r="P158" i="126"/>
  <c r="P168" i="118"/>
  <c r="P166" i="118" s="1"/>
  <c r="P168" i="125"/>
  <c r="P166" i="125" s="1"/>
  <c r="Q160" i="118"/>
  <c r="Q158" i="118" s="1"/>
  <c r="Q168" i="119"/>
  <c r="Q166" i="119" s="1"/>
  <c r="Q157" i="119" s="1"/>
  <c r="Q168" i="126"/>
  <c r="Q166" i="126" s="1"/>
  <c r="Q168" i="118"/>
  <c r="Q166" i="118" s="1"/>
  <c r="Q176" i="118"/>
  <c r="Q174" i="118" s="1"/>
  <c r="Q200" i="118"/>
  <c r="Q198" i="118" s="1"/>
  <c r="R160" i="118"/>
  <c r="R158" i="118" s="1"/>
  <c r="R184" i="118"/>
  <c r="R182" i="118" s="1"/>
  <c r="S145" i="119"/>
  <c r="S168" i="126"/>
  <c r="S166" i="126" s="1"/>
  <c r="S176" i="118"/>
  <c r="S174" i="118" s="1"/>
  <c r="T168" i="120"/>
  <c r="T166" i="120" s="1"/>
  <c r="U160" i="118"/>
  <c r="U158" i="118" s="1"/>
  <c r="U168" i="119"/>
  <c r="U166" i="119" s="1"/>
  <c r="U168" i="118"/>
  <c r="U166" i="118" s="1"/>
  <c r="U200" i="118"/>
  <c r="U198" i="118" s="1"/>
  <c r="P25" i="118"/>
  <c r="N25" i="120"/>
  <c r="K226" i="117"/>
  <c r="G145" i="117"/>
  <c r="T219" i="117"/>
  <c r="U158" i="125"/>
  <c r="C176" i="120"/>
  <c r="N190" i="118"/>
  <c r="J157" i="111"/>
  <c r="D160" i="117"/>
  <c r="D158" i="117" s="1"/>
  <c r="S184" i="118"/>
  <c r="S182" i="118" s="1"/>
  <c r="H226" i="117"/>
  <c r="K25" i="119"/>
  <c r="N7" i="118"/>
  <c r="I19" i="120"/>
  <c r="F145" i="117"/>
  <c r="R145" i="117"/>
  <c r="K145" i="117"/>
  <c r="E184" i="118"/>
  <c r="E182" i="118" s="1"/>
  <c r="K168" i="118"/>
  <c r="K166" i="118" s="1"/>
  <c r="K294" i="118"/>
  <c r="U290" i="119"/>
  <c r="K25" i="118"/>
  <c r="D96" i="110"/>
  <c r="D263" i="110" s="1"/>
  <c r="O263" i="110" s="1"/>
  <c r="T141" i="120"/>
  <c r="M145" i="126"/>
  <c r="M95" i="126" s="1"/>
  <c r="U174" i="125"/>
  <c r="O7" i="118"/>
  <c r="O292" i="106"/>
  <c r="J29" i="118"/>
  <c r="R145" i="119"/>
  <c r="H151" i="117"/>
  <c r="G268" i="125"/>
  <c r="G262" i="125" s="1"/>
  <c r="K265" i="119"/>
  <c r="T145" i="126"/>
  <c r="T95" i="126" s="1"/>
  <c r="D208" i="97"/>
  <c r="D208" i="109"/>
  <c r="F282" i="120"/>
  <c r="Q158" i="117"/>
  <c r="H158" i="126"/>
  <c r="C168" i="126"/>
  <c r="X168" i="126" s="1"/>
  <c r="J274" i="118"/>
  <c r="O274" i="97"/>
  <c r="D274" i="117" s="1"/>
  <c r="D157" i="107"/>
  <c r="J168" i="126"/>
  <c r="J166" i="126" s="1"/>
  <c r="M29" i="118"/>
  <c r="D290" i="108"/>
  <c r="J95" i="110"/>
  <c r="L112" i="119"/>
  <c r="E208" i="103"/>
  <c r="Q158" i="120"/>
  <c r="O158" i="120"/>
  <c r="D158" i="126"/>
  <c r="J174" i="126"/>
  <c r="O281" i="118"/>
  <c r="O244" i="109"/>
  <c r="P244" i="117" s="1"/>
  <c r="M290" i="119"/>
  <c r="O244" i="110"/>
  <c r="Q244" i="117" s="1"/>
  <c r="E290" i="109"/>
  <c r="F29" i="120"/>
  <c r="H291" i="119"/>
  <c r="H290" i="119" s="1"/>
  <c r="Q117" i="117"/>
  <c r="M127" i="117"/>
  <c r="U112" i="117"/>
  <c r="G112" i="120"/>
  <c r="J145" i="127"/>
  <c r="D208" i="113"/>
  <c r="S158" i="119"/>
  <c r="H158" i="120"/>
  <c r="M174" i="118"/>
  <c r="T174" i="119"/>
  <c r="C200" i="117"/>
  <c r="X200" i="117" s="1"/>
  <c r="Q279" i="118"/>
  <c r="N200" i="118"/>
  <c r="N198" i="118" s="1"/>
  <c r="S168" i="119"/>
  <c r="S166" i="119" s="1"/>
  <c r="N29" i="120"/>
  <c r="F19" i="119"/>
  <c r="D271" i="118"/>
  <c r="J95" i="100"/>
  <c r="L141" i="117"/>
  <c r="N271" i="118"/>
  <c r="O286" i="96"/>
  <c r="C286" i="117" s="1"/>
  <c r="X286" i="117" s="1"/>
  <c r="F158" i="119"/>
  <c r="C168" i="119"/>
  <c r="R274" i="125"/>
  <c r="R273" i="125" s="1"/>
  <c r="N273" i="120"/>
  <c r="F279" i="118"/>
  <c r="E290" i="96"/>
  <c r="U111" i="127"/>
  <c r="C262" i="104"/>
  <c r="C306" i="104" s="1"/>
  <c r="K306" i="118" s="1"/>
  <c r="L111" i="99"/>
  <c r="L264" i="99" s="1"/>
  <c r="L262" i="99" s="1"/>
  <c r="L306" i="99" s="1"/>
  <c r="L111" i="98"/>
  <c r="L264" i="98" s="1"/>
  <c r="E264" i="127" s="1"/>
  <c r="U112" i="120"/>
  <c r="D111" i="112"/>
  <c r="D264" i="112" s="1"/>
  <c r="L132" i="104"/>
  <c r="L266" i="104" s="1"/>
  <c r="K266" i="127" s="1"/>
  <c r="H145" i="119"/>
  <c r="F97" i="119"/>
  <c r="G133" i="127"/>
  <c r="U133" i="127"/>
  <c r="U132" i="127" s="1"/>
  <c r="U95" i="127" s="1"/>
  <c r="C285" i="101"/>
  <c r="C208" i="101"/>
  <c r="C285" i="99"/>
  <c r="C208" i="99"/>
  <c r="D282" i="101"/>
  <c r="D308" i="101" s="1"/>
  <c r="H308" i="119" s="1"/>
  <c r="C282" i="102"/>
  <c r="C308" i="102" s="1"/>
  <c r="C283" i="110"/>
  <c r="C282" i="110" s="1"/>
  <c r="C308" i="110" s="1"/>
  <c r="O209" i="110"/>
  <c r="Q209" i="117" s="1"/>
  <c r="C283" i="106"/>
  <c r="C282" i="106" s="1"/>
  <c r="C308" i="106" s="1"/>
  <c r="O209" i="106"/>
  <c r="M209" i="117" s="1"/>
  <c r="L209" i="118"/>
  <c r="K209" i="118"/>
  <c r="G209" i="118"/>
  <c r="C283" i="107"/>
  <c r="O283" i="107" s="1"/>
  <c r="N283" i="117" s="1"/>
  <c r="O209" i="107"/>
  <c r="N209" i="117" s="1"/>
  <c r="I157" i="127"/>
  <c r="O157" i="127"/>
  <c r="I273" i="127"/>
  <c r="R273" i="120"/>
  <c r="D273" i="127"/>
  <c r="H168" i="117"/>
  <c r="H166" i="117" s="1"/>
  <c r="Q273" i="126"/>
  <c r="L157" i="108"/>
  <c r="U145" i="120"/>
  <c r="E253" i="124"/>
  <c r="E241" i="124" s="1"/>
  <c r="J192" i="118"/>
  <c r="J190" i="118" s="1"/>
  <c r="J253" i="124"/>
  <c r="J241" i="124" s="1"/>
  <c r="T273" i="127"/>
  <c r="M253" i="124"/>
  <c r="M241" i="124" s="1"/>
  <c r="U168" i="120"/>
  <c r="U166" i="120" s="1"/>
  <c r="U157" i="120" s="1"/>
  <c r="U168" i="126"/>
  <c r="U166" i="126" s="1"/>
  <c r="D282" i="114"/>
  <c r="D308" i="114" s="1"/>
  <c r="U308" i="119" s="1"/>
  <c r="P219" i="117"/>
  <c r="Q286" i="120"/>
  <c r="Q282" i="120" s="1"/>
  <c r="E282" i="110"/>
  <c r="E308" i="110" s="1"/>
  <c r="Q308" i="120" s="1"/>
  <c r="T208" i="120"/>
  <c r="O286" i="119"/>
  <c r="E208" i="105"/>
  <c r="E282" i="103"/>
  <c r="E308" i="103" s="1"/>
  <c r="J308" i="120" s="1"/>
  <c r="J282" i="120"/>
  <c r="E208" i="101"/>
  <c r="E282" i="101"/>
  <c r="E308" i="101" s="1"/>
  <c r="H308" i="120" s="1"/>
  <c r="D208" i="101"/>
  <c r="K286" i="120"/>
  <c r="K282" i="120" s="1"/>
  <c r="E282" i="104"/>
  <c r="E308" i="104" s="1"/>
  <c r="K308" i="120" s="1"/>
  <c r="L282" i="120"/>
  <c r="E282" i="102"/>
  <c r="E308" i="102" s="1"/>
  <c r="I308" i="120" s="1"/>
  <c r="E282" i="105"/>
  <c r="E308" i="105" s="1"/>
  <c r="L308" i="120" s="1"/>
  <c r="O286" i="104"/>
  <c r="K286" i="117" s="1"/>
  <c r="I282" i="120"/>
  <c r="O286" i="97"/>
  <c r="O286" i="98"/>
  <c r="E286" i="117" s="1"/>
  <c r="E286" i="119"/>
  <c r="K286" i="119"/>
  <c r="K282" i="119" s="1"/>
  <c r="C219" i="117"/>
  <c r="X219" i="117" s="1"/>
  <c r="J157" i="127"/>
  <c r="L157" i="103"/>
  <c r="L279" i="103"/>
  <c r="D274" i="106"/>
  <c r="D157" i="106"/>
  <c r="C174" i="125"/>
  <c r="J273" i="102"/>
  <c r="J307" i="102" s="1"/>
  <c r="I307" i="125" s="1"/>
  <c r="L157" i="109"/>
  <c r="L278" i="109"/>
  <c r="P278" i="127" s="1"/>
  <c r="P273" i="127" s="1"/>
  <c r="E276" i="109"/>
  <c r="E157" i="109"/>
  <c r="L275" i="111"/>
  <c r="R275" i="127" s="1"/>
  <c r="R273" i="127" s="1"/>
  <c r="L157" i="111"/>
  <c r="L274" i="108"/>
  <c r="L273" i="99"/>
  <c r="L307" i="99" s="1"/>
  <c r="D276" i="109"/>
  <c r="D273" i="109" s="1"/>
  <c r="D307" i="109" s="1"/>
  <c r="P307" i="119" s="1"/>
  <c r="D157" i="109"/>
  <c r="D157" i="111"/>
  <c r="D279" i="111"/>
  <c r="R279" i="119" s="1"/>
  <c r="R273" i="119" s="1"/>
  <c r="J276" i="109"/>
  <c r="P276" i="125" s="1"/>
  <c r="P273" i="125" s="1"/>
  <c r="J157" i="109"/>
  <c r="C182" i="119"/>
  <c r="Y182" i="119" s="1"/>
  <c r="C166" i="127"/>
  <c r="X166" i="127" s="1"/>
  <c r="L273" i="109"/>
  <c r="L307" i="109" s="1"/>
  <c r="J273" i="108"/>
  <c r="J307" i="108" s="1"/>
  <c r="O307" i="125" s="1"/>
  <c r="L157" i="105"/>
  <c r="L275" i="105"/>
  <c r="L279" i="100"/>
  <c r="G279" i="127" s="1"/>
  <c r="G273" i="127" s="1"/>
  <c r="L157" i="100"/>
  <c r="L274" i="114"/>
  <c r="L157" i="114"/>
  <c r="L157" i="101"/>
  <c r="L275" i="101"/>
  <c r="K279" i="103"/>
  <c r="J279" i="126" s="1"/>
  <c r="K157" i="103"/>
  <c r="L157" i="110"/>
  <c r="L275" i="110"/>
  <c r="K157" i="98"/>
  <c r="K278" i="98"/>
  <c r="E278" i="126" s="1"/>
  <c r="E273" i="126" s="1"/>
  <c r="E276" i="108"/>
  <c r="E273" i="108" s="1"/>
  <c r="E307" i="108" s="1"/>
  <c r="O307" i="120" s="1"/>
  <c r="E157" i="108"/>
  <c r="J157" i="112"/>
  <c r="J277" i="112"/>
  <c r="S277" i="125" s="1"/>
  <c r="E276" i="113"/>
  <c r="E157" i="113"/>
  <c r="E274" i="112"/>
  <c r="E157" i="112"/>
  <c r="C190" i="127"/>
  <c r="X190" i="127" s="1"/>
  <c r="J278" i="104"/>
  <c r="K278" i="125" s="1"/>
  <c r="K273" i="125" s="1"/>
  <c r="J157" i="104"/>
  <c r="J278" i="106"/>
  <c r="J157" i="106"/>
  <c r="J274" i="97"/>
  <c r="D274" i="125" s="1"/>
  <c r="J157" i="97"/>
  <c r="K277" i="111"/>
  <c r="K157" i="111"/>
  <c r="D157" i="114"/>
  <c r="L273" i="113"/>
  <c r="L307" i="113" s="1"/>
  <c r="O279" i="104"/>
  <c r="K279" i="117" s="1"/>
  <c r="O277" i="104"/>
  <c r="N192" i="117"/>
  <c r="N190" i="117" s="1"/>
  <c r="D168" i="119"/>
  <c r="D166" i="119" s="1"/>
  <c r="D174" i="126"/>
  <c r="G176" i="119"/>
  <c r="G174" i="119" s="1"/>
  <c r="I176" i="120"/>
  <c r="I174" i="120" s="1"/>
  <c r="J168" i="120"/>
  <c r="J166" i="120" s="1"/>
  <c r="M174" i="119"/>
  <c r="M157" i="119" s="1"/>
  <c r="M184" i="118"/>
  <c r="M182" i="118" s="1"/>
  <c r="Q184" i="118"/>
  <c r="Q182" i="118" s="1"/>
  <c r="S174" i="119"/>
  <c r="T168" i="118"/>
  <c r="T166" i="118" s="1"/>
  <c r="U174" i="126"/>
  <c r="U157" i="126" s="1"/>
  <c r="U176" i="118"/>
  <c r="U174" i="118" s="1"/>
  <c r="D273" i="114"/>
  <c r="D307" i="114" s="1"/>
  <c r="U307" i="119" s="1"/>
  <c r="O278" i="102"/>
  <c r="I278" i="117" s="1"/>
  <c r="F174" i="126"/>
  <c r="H174" i="126"/>
  <c r="K176" i="118"/>
  <c r="K174" i="118" s="1"/>
  <c r="N168" i="125"/>
  <c r="N166" i="125" s="1"/>
  <c r="N157" i="125" s="1"/>
  <c r="R168" i="118"/>
  <c r="R166" i="118" s="1"/>
  <c r="O279" i="105"/>
  <c r="L279" i="117" s="1"/>
  <c r="E273" i="96"/>
  <c r="E307" i="96" s="1"/>
  <c r="C307" i="120" s="1"/>
  <c r="X307" i="120" s="1"/>
  <c r="I176" i="117"/>
  <c r="I174" i="117" s="1"/>
  <c r="O278" i="97"/>
  <c r="O278" i="105"/>
  <c r="L278" i="117" s="1"/>
  <c r="O278" i="107"/>
  <c r="N278" i="117" s="1"/>
  <c r="D281" i="118"/>
  <c r="D273" i="111"/>
  <c r="D307" i="111" s="1"/>
  <c r="R307" i="119" s="1"/>
  <c r="J157" i="102"/>
  <c r="L273" i="100"/>
  <c r="L307" i="100" s="1"/>
  <c r="J273" i="104"/>
  <c r="J307" i="104" s="1"/>
  <c r="K307" i="125" s="1"/>
  <c r="O277" i="105"/>
  <c r="L277" i="117" s="1"/>
  <c r="F200" i="118"/>
  <c r="F198" i="118" s="1"/>
  <c r="F176" i="118"/>
  <c r="F174" i="118" s="1"/>
  <c r="L273" i="111"/>
  <c r="L307" i="111" s="1"/>
  <c r="J157" i="108"/>
  <c r="O279" i="103"/>
  <c r="J279" i="117" s="1"/>
  <c r="L264" i="106"/>
  <c r="M264" i="127" s="1"/>
  <c r="M262" i="127" s="1"/>
  <c r="L95" i="106"/>
  <c r="C271" i="118"/>
  <c r="X271" i="118" s="1"/>
  <c r="M271" i="118"/>
  <c r="M145" i="117"/>
  <c r="K272" i="118"/>
  <c r="D270" i="118"/>
  <c r="Q127" i="127"/>
  <c r="P133" i="127"/>
  <c r="P117" i="127"/>
  <c r="M133" i="127"/>
  <c r="O132" i="109"/>
  <c r="H141" i="127"/>
  <c r="H132" i="127" s="1"/>
  <c r="D96" i="101"/>
  <c r="D263" i="101" s="1"/>
  <c r="O263" i="101" s="1"/>
  <c r="D111" i="104"/>
  <c r="D264" i="104" s="1"/>
  <c r="K264" i="119" s="1"/>
  <c r="S145" i="127"/>
  <c r="Q112" i="119"/>
  <c r="T117" i="127"/>
  <c r="T111" i="127" s="1"/>
  <c r="I127" i="127"/>
  <c r="M145" i="127"/>
  <c r="C269" i="105"/>
  <c r="C262" i="105" s="1"/>
  <c r="C306" i="105" s="1"/>
  <c r="S97" i="119"/>
  <c r="E145" i="119"/>
  <c r="P145" i="127"/>
  <c r="E132" i="100"/>
  <c r="E266" i="100" s="1"/>
  <c r="O266" i="100" s="1"/>
  <c r="G266" i="117" s="1"/>
  <c r="M127" i="127"/>
  <c r="J133" i="127"/>
  <c r="J132" i="127" s="1"/>
  <c r="O145" i="127"/>
  <c r="L95" i="114"/>
  <c r="P151" i="117"/>
  <c r="U145" i="119"/>
  <c r="J262" i="126"/>
  <c r="L111" i="109"/>
  <c r="L264" i="109" s="1"/>
  <c r="P264" i="127" s="1"/>
  <c r="H117" i="127"/>
  <c r="F133" i="127"/>
  <c r="F132" i="127" s="1"/>
  <c r="D117" i="120"/>
  <c r="L95" i="110"/>
  <c r="O145" i="119"/>
  <c r="N151" i="117"/>
  <c r="F145" i="119"/>
  <c r="F117" i="127"/>
  <c r="R117" i="120"/>
  <c r="T145" i="127"/>
  <c r="T127" i="119"/>
  <c r="I112" i="117"/>
  <c r="M97" i="119"/>
  <c r="T127" i="127"/>
  <c r="L127" i="127"/>
  <c r="Q141" i="127"/>
  <c r="J97" i="117"/>
  <c r="N145" i="127"/>
  <c r="C151" i="118"/>
  <c r="X151" i="118" s="1"/>
  <c r="E127" i="127"/>
  <c r="O112" i="120"/>
  <c r="N141" i="127"/>
  <c r="M141" i="127"/>
  <c r="L132" i="127"/>
  <c r="U184" i="118"/>
  <c r="U182" i="118" s="1"/>
  <c r="T200" i="118"/>
  <c r="T198" i="118" s="1"/>
  <c r="S273" i="125"/>
  <c r="R168" i="119"/>
  <c r="R166" i="119" s="1"/>
  <c r="R157" i="119" s="1"/>
  <c r="O276" i="110"/>
  <c r="Q276" i="117" s="1"/>
  <c r="P168" i="119"/>
  <c r="P166" i="119" s="1"/>
  <c r="P200" i="118"/>
  <c r="P198" i="118" s="1"/>
  <c r="P184" i="118"/>
  <c r="P182" i="118" s="1"/>
  <c r="O274" i="109"/>
  <c r="P274" i="117" s="1"/>
  <c r="P274" i="118"/>
  <c r="O168" i="119"/>
  <c r="O166" i="119" s="1"/>
  <c r="O157" i="119" s="1"/>
  <c r="O200" i="117"/>
  <c r="O198" i="117" s="1"/>
  <c r="O184" i="118"/>
  <c r="O182" i="118" s="1"/>
  <c r="O160" i="118"/>
  <c r="O158" i="118" s="1"/>
  <c r="N160" i="118"/>
  <c r="N158" i="118" s="1"/>
  <c r="K273" i="113"/>
  <c r="K307" i="113" s="1"/>
  <c r="T307" i="126" s="1"/>
  <c r="T276" i="126"/>
  <c r="T273" i="126" s="1"/>
  <c r="Q174" i="126"/>
  <c r="K273" i="108"/>
  <c r="K307" i="108" s="1"/>
  <c r="O307" i="126" s="1"/>
  <c r="K157" i="113"/>
  <c r="S273" i="126"/>
  <c r="J273" i="112"/>
  <c r="J307" i="112" s="1"/>
  <c r="S307" i="125" s="1"/>
  <c r="K157" i="114"/>
  <c r="K275" i="114"/>
  <c r="U275" i="126" s="1"/>
  <c r="U273" i="126" s="1"/>
  <c r="N275" i="126"/>
  <c r="N273" i="126" s="1"/>
  <c r="K273" i="107"/>
  <c r="K307" i="107" s="1"/>
  <c r="N307" i="126" s="1"/>
  <c r="K275" i="109"/>
  <c r="K157" i="109"/>
  <c r="O275" i="126"/>
  <c r="O273" i="126" s="1"/>
  <c r="K273" i="110"/>
  <c r="K307" i="110" s="1"/>
  <c r="Q307" i="126" s="1"/>
  <c r="K157" i="112"/>
  <c r="K157" i="108"/>
  <c r="M273" i="126"/>
  <c r="K157" i="110"/>
  <c r="J275" i="113"/>
  <c r="T275" i="125" s="1"/>
  <c r="T273" i="125" s="1"/>
  <c r="J157" i="113"/>
  <c r="J275" i="110"/>
  <c r="Q275" i="125" s="1"/>
  <c r="J157" i="110"/>
  <c r="J275" i="114"/>
  <c r="J157" i="114"/>
  <c r="J157" i="107"/>
  <c r="J275" i="107"/>
  <c r="N275" i="125" s="1"/>
  <c r="N273" i="125" s="1"/>
  <c r="K273" i="106"/>
  <c r="K307" i="106" s="1"/>
  <c r="M307" i="126" s="1"/>
  <c r="K157" i="106"/>
  <c r="Q274" i="125"/>
  <c r="O273" i="119"/>
  <c r="N273" i="119"/>
  <c r="D273" i="108"/>
  <c r="D307" i="108" s="1"/>
  <c r="O307" i="119" s="1"/>
  <c r="Q168" i="117"/>
  <c r="Q166" i="117" s="1"/>
  <c r="U168" i="117"/>
  <c r="U166" i="117" s="1"/>
  <c r="O168" i="117"/>
  <c r="O166" i="117" s="1"/>
  <c r="D275" i="110"/>
  <c r="D157" i="110"/>
  <c r="D157" i="113"/>
  <c r="D275" i="113"/>
  <c r="O275" i="113" s="1"/>
  <c r="T275" i="117" s="1"/>
  <c r="E275" i="110"/>
  <c r="E157" i="110"/>
  <c r="E275" i="106"/>
  <c r="E157" i="106"/>
  <c r="E275" i="114"/>
  <c r="U275" i="120" s="1"/>
  <c r="U273" i="120" s="1"/>
  <c r="E157" i="114"/>
  <c r="D273" i="107"/>
  <c r="D307" i="107" s="1"/>
  <c r="N307" i="119" s="1"/>
  <c r="O279" i="114"/>
  <c r="U279" i="117" s="1"/>
  <c r="U279" i="118"/>
  <c r="R280" i="118"/>
  <c r="O279" i="108"/>
  <c r="O279" i="117" s="1"/>
  <c r="O279" i="118"/>
  <c r="O279" i="109"/>
  <c r="P279" i="117" s="1"/>
  <c r="P279" i="118"/>
  <c r="O279" i="106"/>
  <c r="M279" i="117" s="1"/>
  <c r="M279" i="118"/>
  <c r="O279" i="112"/>
  <c r="S279" i="117" s="1"/>
  <c r="S279" i="118"/>
  <c r="O279" i="113"/>
  <c r="T279" i="117" s="1"/>
  <c r="T279" i="118"/>
  <c r="R192" i="117"/>
  <c r="R190" i="117" s="1"/>
  <c r="O278" i="112"/>
  <c r="S278" i="117" s="1"/>
  <c r="S278" i="118"/>
  <c r="O278" i="110"/>
  <c r="Q278" i="117" s="1"/>
  <c r="Q278" i="118"/>
  <c r="O278" i="108"/>
  <c r="O278" i="117" s="1"/>
  <c r="O278" i="118"/>
  <c r="M190" i="117"/>
  <c r="M278" i="118"/>
  <c r="T184" i="117"/>
  <c r="T182" i="117" s="1"/>
  <c r="O277" i="111"/>
  <c r="R277" i="117" s="1"/>
  <c r="R277" i="118"/>
  <c r="O277" i="110"/>
  <c r="Q277" i="117" s="1"/>
  <c r="Q277" i="118"/>
  <c r="O277" i="112"/>
  <c r="S277" i="117" s="1"/>
  <c r="S277" i="118"/>
  <c r="S176" i="117"/>
  <c r="S174" i="117" s="1"/>
  <c r="C276" i="109"/>
  <c r="P276" i="118" s="1"/>
  <c r="C157" i="109"/>
  <c r="O276" i="106"/>
  <c r="M276" i="117" s="1"/>
  <c r="M276" i="118"/>
  <c r="C157" i="113"/>
  <c r="C276" i="113"/>
  <c r="O276" i="111"/>
  <c r="R276" i="117" s="1"/>
  <c r="R276" i="118"/>
  <c r="Q276" i="118"/>
  <c r="C275" i="111"/>
  <c r="C273" i="111" s="1"/>
  <c r="C307" i="111" s="1"/>
  <c r="R307" i="118" s="1"/>
  <c r="C157" i="111"/>
  <c r="O275" i="108"/>
  <c r="O275" i="117" s="1"/>
  <c r="O275" i="118"/>
  <c r="U275" i="118"/>
  <c r="C275" i="110"/>
  <c r="C273" i="110" s="1"/>
  <c r="C307" i="110" s="1"/>
  <c r="C157" i="110"/>
  <c r="P275" i="118"/>
  <c r="O275" i="112"/>
  <c r="S275" i="117" s="1"/>
  <c r="S275" i="118"/>
  <c r="C274" i="106"/>
  <c r="C157" i="106"/>
  <c r="C274" i="108"/>
  <c r="O274" i="108" s="1"/>
  <c r="C157" i="108"/>
  <c r="C157" i="112"/>
  <c r="C274" i="112"/>
  <c r="C274" i="114"/>
  <c r="O274" i="114" s="1"/>
  <c r="U274" i="117" s="1"/>
  <c r="C157" i="114"/>
  <c r="C157" i="107"/>
  <c r="C274" i="107"/>
  <c r="O274" i="107" s="1"/>
  <c r="L168" i="126"/>
  <c r="L166" i="126" s="1"/>
  <c r="K168" i="126"/>
  <c r="K166" i="126" s="1"/>
  <c r="K157" i="126" s="1"/>
  <c r="K168" i="119"/>
  <c r="K166" i="119" s="1"/>
  <c r="J184" i="118"/>
  <c r="J182" i="118" s="1"/>
  <c r="I168" i="126"/>
  <c r="I166" i="126" s="1"/>
  <c r="I192" i="118"/>
  <c r="I190" i="118" s="1"/>
  <c r="I168" i="119"/>
  <c r="I166" i="119" s="1"/>
  <c r="H192" i="117"/>
  <c r="H190" i="117" s="1"/>
  <c r="G168" i="126"/>
  <c r="G166" i="126" s="1"/>
  <c r="G157" i="126" s="1"/>
  <c r="G281" i="118"/>
  <c r="G273" i="118" s="1"/>
  <c r="G192" i="118"/>
  <c r="G190" i="118" s="1"/>
  <c r="G176" i="118"/>
  <c r="G174" i="118" s="1"/>
  <c r="F184" i="117"/>
  <c r="F182" i="117" s="1"/>
  <c r="F168" i="117"/>
  <c r="F275" i="118"/>
  <c r="F274" i="120"/>
  <c r="F273" i="120" s="1"/>
  <c r="E273" i="99"/>
  <c r="E307" i="99" s="1"/>
  <c r="F307" i="120" s="1"/>
  <c r="E157" i="99"/>
  <c r="E168" i="126"/>
  <c r="E166" i="126" s="1"/>
  <c r="E176" i="118"/>
  <c r="E174" i="118" s="1"/>
  <c r="E168" i="119"/>
  <c r="E166" i="119" s="1"/>
  <c r="E275" i="98"/>
  <c r="O275" i="98" s="1"/>
  <c r="E275" i="117" s="1"/>
  <c r="E157" i="98"/>
  <c r="G275" i="126"/>
  <c r="G273" i="126" s="1"/>
  <c r="K273" i="100"/>
  <c r="K307" i="100" s="1"/>
  <c r="G307" i="126" s="1"/>
  <c r="K157" i="105"/>
  <c r="K275" i="105"/>
  <c r="K275" i="102"/>
  <c r="K157" i="102"/>
  <c r="K157" i="101"/>
  <c r="K157" i="104"/>
  <c r="J273" i="126"/>
  <c r="J157" i="101"/>
  <c r="J275" i="101"/>
  <c r="H275" i="125" s="1"/>
  <c r="H273" i="125" s="1"/>
  <c r="J275" i="103"/>
  <c r="J275" i="125" s="1"/>
  <c r="J157" i="103"/>
  <c r="J275" i="99"/>
  <c r="F275" i="125" s="1"/>
  <c r="F273" i="125" s="1"/>
  <c r="J157" i="99"/>
  <c r="J275" i="96"/>
  <c r="J157" i="96"/>
  <c r="J275" i="100"/>
  <c r="G275" i="125" s="1"/>
  <c r="G273" i="125" s="1"/>
  <c r="J157" i="100"/>
  <c r="D274" i="126"/>
  <c r="D273" i="126" s="1"/>
  <c r="K273" i="97"/>
  <c r="K307" i="97" s="1"/>
  <c r="D307" i="126" s="1"/>
  <c r="K273" i="96"/>
  <c r="K307" i="96" s="1"/>
  <c r="C307" i="126" s="1"/>
  <c r="X307" i="126" s="1"/>
  <c r="C274" i="126"/>
  <c r="K157" i="97"/>
  <c r="K274" i="104"/>
  <c r="K157" i="100"/>
  <c r="K274" i="101"/>
  <c r="K157" i="96"/>
  <c r="J274" i="125"/>
  <c r="G176" i="117"/>
  <c r="G174" i="117" s="1"/>
  <c r="D276" i="97"/>
  <c r="D276" i="119" s="1"/>
  <c r="D157" i="97"/>
  <c r="E276" i="100"/>
  <c r="G276" i="120" s="1"/>
  <c r="G273" i="120" s="1"/>
  <c r="E157" i="100"/>
  <c r="H174" i="120"/>
  <c r="E157" i="102"/>
  <c r="O276" i="104"/>
  <c r="K276" i="117" s="1"/>
  <c r="L273" i="120"/>
  <c r="O276" i="105"/>
  <c r="L276" i="117" s="1"/>
  <c r="G273" i="119"/>
  <c r="J273" i="119"/>
  <c r="H273" i="119"/>
  <c r="H273" i="120"/>
  <c r="O276" i="96"/>
  <c r="C276" i="117" s="1"/>
  <c r="X276" i="117" s="1"/>
  <c r="D273" i="120"/>
  <c r="E273" i="105"/>
  <c r="E307" i="105" s="1"/>
  <c r="L307" i="120" s="1"/>
  <c r="O276" i="102"/>
  <c r="I276" i="117" s="1"/>
  <c r="D168" i="117"/>
  <c r="D166" i="117" s="1"/>
  <c r="E273" i="97"/>
  <c r="E307" i="97" s="1"/>
  <c r="D307" i="120" s="1"/>
  <c r="E157" i="97"/>
  <c r="D157" i="96"/>
  <c r="E275" i="104"/>
  <c r="O275" i="104" s="1"/>
  <c r="K275" i="117" s="1"/>
  <c r="E157" i="104"/>
  <c r="E275" i="103"/>
  <c r="J275" i="120" s="1"/>
  <c r="J273" i="120" s="1"/>
  <c r="E157" i="103"/>
  <c r="D157" i="102"/>
  <c r="H166" i="120"/>
  <c r="D157" i="105"/>
  <c r="E273" i="101"/>
  <c r="E307" i="101" s="1"/>
  <c r="H307" i="120" s="1"/>
  <c r="E157" i="105"/>
  <c r="H166" i="119"/>
  <c r="D273" i="105"/>
  <c r="D307" i="105" s="1"/>
  <c r="L307" i="119" s="1"/>
  <c r="L275" i="119"/>
  <c r="L273" i="119" s="1"/>
  <c r="D273" i="103"/>
  <c r="D307" i="103" s="1"/>
  <c r="J307" i="119" s="1"/>
  <c r="D157" i="103"/>
  <c r="D157" i="100"/>
  <c r="O275" i="105"/>
  <c r="L275" i="117" s="1"/>
  <c r="D273" i="100"/>
  <c r="D307" i="100" s="1"/>
  <c r="G307" i="119" s="1"/>
  <c r="K275" i="119"/>
  <c r="D273" i="104"/>
  <c r="D307" i="104" s="1"/>
  <c r="K307" i="119" s="1"/>
  <c r="D273" i="102"/>
  <c r="D307" i="102" s="1"/>
  <c r="I307" i="119" s="1"/>
  <c r="I275" i="119"/>
  <c r="I273" i="119" s="1"/>
  <c r="D157" i="104"/>
  <c r="E275" i="102"/>
  <c r="O275" i="102" s="1"/>
  <c r="I275" i="117" s="1"/>
  <c r="E157" i="101"/>
  <c r="C275" i="120"/>
  <c r="K273" i="119"/>
  <c r="D157" i="101"/>
  <c r="E157" i="96"/>
  <c r="D273" i="101"/>
  <c r="D307" i="101" s="1"/>
  <c r="H307" i="119" s="1"/>
  <c r="O275" i="96"/>
  <c r="C275" i="117" s="1"/>
  <c r="X275" i="117" s="1"/>
  <c r="O274" i="105"/>
  <c r="L274" i="117" s="1"/>
  <c r="D273" i="99"/>
  <c r="D307" i="99" s="1"/>
  <c r="F307" i="119" s="1"/>
  <c r="F274" i="119"/>
  <c r="F273" i="119" s="1"/>
  <c r="E158" i="119"/>
  <c r="D157" i="99"/>
  <c r="O274" i="96"/>
  <c r="C274" i="117" s="1"/>
  <c r="X274" i="117" s="1"/>
  <c r="L200" i="118"/>
  <c r="L198" i="118" s="1"/>
  <c r="C273" i="104"/>
  <c r="C307" i="104" s="1"/>
  <c r="K307" i="118" s="1"/>
  <c r="L200" i="117"/>
  <c r="L198" i="117" s="1"/>
  <c r="E200" i="117"/>
  <c r="E198" i="117" s="1"/>
  <c r="H200" i="118"/>
  <c r="H198" i="118" s="1"/>
  <c r="G200" i="118"/>
  <c r="G198" i="118" s="1"/>
  <c r="G192" i="117"/>
  <c r="G190" i="117" s="1"/>
  <c r="E192" i="118"/>
  <c r="E190" i="118" s="1"/>
  <c r="K192" i="118"/>
  <c r="K190" i="118" s="1"/>
  <c r="L192" i="118"/>
  <c r="L190" i="118" s="1"/>
  <c r="F192" i="118"/>
  <c r="F190" i="118" s="1"/>
  <c r="K184" i="118"/>
  <c r="K182" i="118" s="1"/>
  <c r="L184" i="117"/>
  <c r="L182" i="117" s="1"/>
  <c r="F184" i="118"/>
  <c r="F182" i="118" s="1"/>
  <c r="G184" i="118"/>
  <c r="G182" i="118" s="1"/>
  <c r="I184" i="118"/>
  <c r="I182" i="118" s="1"/>
  <c r="H176" i="117"/>
  <c r="H174" i="117" s="1"/>
  <c r="J176" i="118"/>
  <c r="J174" i="118" s="1"/>
  <c r="D276" i="118"/>
  <c r="C273" i="101"/>
  <c r="C307" i="101" s="1"/>
  <c r="H307" i="118" s="1"/>
  <c r="H176" i="118"/>
  <c r="H174" i="118" s="1"/>
  <c r="L176" i="118"/>
  <c r="L174" i="118" s="1"/>
  <c r="I176" i="118"/>
  <c r="I174" i="118" s="1"/>
  <c r="I168" i="117"/>
  <c r="I166" i="117" s="1"/>
  <c r="G168" i="118"/>
  <c r="G166" i="118" s="1"/>
  <c r="I275" i="118"/>
  <c r="C275" i="118"/>
  <c r="X275" i="118" s="1"/>
  <c r="F166" i="117"/>
  <c r="E168" i="117"/>
  <c r="E166" i="117" s="1"/>
  <c r="H168" i="118"/>
  <c r="H166" i="118" s="1"/>
  <c r="F168" i="118"/>
  <c r="F166" i="118" s="1"/>
  <c r="I168" i="118"/>
  <c r="I166" i="118" s="1"/>
  <c r="C273" i="98"/>
  <c r="C307" i="98" s="1"/>
  <c r="E307" i="118" s="1"/>
  <c r="G160" i="118"/>
  <c r="G158" i="118" s="1"/>
  <c r="L160" i="118"/>
  <c r="L158" i="118" s="1"/>
  <c r="F160" i="117"/>
  <c r="F158" i="117" s="1"/>
  <c r="H160" i="118"/>
  <c r="H158" i="118" s="1"/>
  <c r="E160" i="118"/>
  <c r="E158" i="118" s="1"/>
  <c r="J160" i="118"/>
  <c r="J158" i="118" s="1"/>
  <c r="L160" i="117"/>
  <c r="L158" i="117" s="1"/>
  <c r="F160" i="118"/>
  <c r="F158" i="118" s="1"/>
  <c r="K160" i="118"/>
  <c r="K158" i="118" s="1"/>
  <c r="H273" i="118"/>
  <c r="C273" i="100"/>
  <c r="C307" i="100" s="1"/>
  <c r="G307" i="118" s="1"/>
  <c r="L95" i="104"/>
  <c r="L264" i="104"/>
  <c r="L111" i="105"/>
  <c r="K262" i="99"/>
  <c r="K306" i="99" s="1"/>
  <c r="F306" i="126" s="1"/>
  <c r="O132" i="127"/>
  <c r="J262" i="110"/>
  <c r="J306" i="110" s="1"/>
  <c r="Q306" i="125" s="1"/>
  <c r="C141" i="127"/>
  <c r="X141" i="127" s="1"/>
  <c r="R133" i="120"/>
  <c r="P117" i="119"/>
  <c r="P111" i="119" s="1"/>
  <c r="N127" i="119"/>
  <c r="T226" i="119"/>
  <c r="D46" i="121"/>
  <c r="D4" i="121" s="1"/>
  <c r="O46" i="120"/>
  <c r="L46" i="120"/>
  <c r="T46" i="119"/>
  <c r="U269" i="118"/>
  <c r="E111" i="113"/>
  <c r="E264" i="113" s="1"/>
  <c r="D111" i="113"/>
  <c r="D264" i="113" s="1"/>
  <c r="T264" i="119" s="1"/>
  <c r="R117" i="119"/>
  <c r="R111" i="119" s="1"/>
  <c r="Q145" i="119"/>
  <c r="E111" i="109"/>
  <c r="E264" i="109" s="1"/>
  <c r="O151" i="117"/>
  <c r="O117" i="120"/>
  <c r="N145" i="126"/>
  <c r="N95" i="126" s="1"/>
  <c r="K268" i="107"/>
  <c r="N145" i="119"/>
  <c r="N133" i="120"/>
  <c r="O127" i="117"/>
  <c r="E111" i="108"/>
  <c r="E264" i="108" s="1"/>
  <c r="O112" i="117"/>
  <c r="O96" i="113"/>
  <c r="K95" i="114"/>
  <c r="E111" i="100"/>
  <c r="E264" i="100" s="1"/>
  <c r="G264" i="120" s="1"/>
  <c r="F269" i="118"/>
  <c r="E132" i="109"/>
  <c r="E266" i="109" s="1"/>
  <c r="O266" i="109" s="1"/>
  <c r="P266" i="117" s="1"/>
  <c r="K268" i="109"/>
  <c r="S151" i="117"/>
  <c r="N117" i="119"/>
  <c r="E141" i="120"/>
  <c r="Q102" i="119"/>
  <c r="O102" i="119"/>
  <c r="U117" i="119"/>
  <c r="E111" i="107"/>
  <c r="E264" i="107" s="1"/>
  <c r="O264" i="107" s="1"/>
  <c r="N264" i="117" s="1"/>
  <c r="F112" i="120"/>
  <c r="E111" i="96"/>
  <c r="E264" i="96" s="1"/>
  <c r="U112" i="119"/>
  <c r="G102" i="119"/>
  <c r="G96" i="119" s="1"/>
  <c r="U145" i="126"/>
  <c r="U95" i="126" s="1"/>
  <c r="S127" i="117"/>
  <c r="D111" i="103"/>
  <c r="D264" i="103" s="1"/>
  <c r="J95" i="105"/>
  <c r="F265" i="119"/>
  <c r="C133" i="120"/>
  <c r="X133" i="120" s="1"/>
  <c r="Q127" i="119"/>
  <c r="J112" i="119"/>
  <c r="H265" i="119"/>
  <c r="F133" i="120"/>
  <c r="F132" i="120" s="1"/>
  <c r="K95" i="111"/>
  <c r="E268" i="126"/>
  <c r="E262" i="126" s="1"/>
  <c r="K262" i="98"/>
  <c r="K306" i="98" s="1"/>
  <c r="E306" i="126" s="1"/>
  <c r="O291" i="101"/>
  <c r="K95" i="98"/>
  <c r="H145" i="117"/>
  <c r="U133" i="120"/>
  <c r="O112" i="119"/>
  <c r="I117" i="119"/>
  <c r="M145" i="120"/>
  <c r="E111" i="106"/>
  <c r="E264" i="106" s="1"/>
  <c r="O264" i="106" s="1"/>
  <c r="M264" i="117" s="1"/>
  <c r="K112" i="120"/>
  <c r="H145" i="120"/>
  <c r="L7" i="118"/>
  <c r="R29" i="117"/>
  <c r="E271" i="118"/>
  <c r="K141" i="117"/>
  <c r="Q117" i="119"/>
  <c r="M117" i="120"/>
  <c r="T112" i="119"/>
  <c r="S112" i="119"/>
  <c r="M112" i="119"/>
  <c r="P145" i="120"/>
  <c r="D294" i="118"/>
  <c r="O248" i="108"/>
  <c r="O248" i="117" s="1"/>
  <c r="O111" i="105"/>
  <c r="M133" i="120"/>
  <c r="M132" i="120" s="1"/>
  <c r="G97" i="117"/>
  <c r="I133" i="120"/>
  <c r="K268" i="104"/>
  <c r="H145" i="127"/>
  <c r="P117" i="117"/>
  <c r="D151" i="118"/>
  <c r="D95" i="118" s="1"/>
  <c r="T145" i="125"/>
  <c r="T95" i="125" s="1"/>
  <c r="R145" i="125"/>
  <c r="R95" i="125" s="1"/>
  <c r="P145" i="125"/>
  <c r="P95" i="125" s="1"/>
  <c r="O145" i="125"/>
  <c r="O95" i="125" s="1"/>
  <c r="K145" i="125"/>
  <c r="K95" i="125" s="1"/>
  <c r="U117" i="120"/>
  <c r="O244" i="101"/>
  <c r="H244" i="117" s="1"/>
  <c r="E7" i="120"/>
  <c r="U25" i="119"/>
  <c r="C117" i="119"/>
  <c r="Y117" i="119" s="1"/>
  <c r="O133" i="120"/>
  <c r="O132" i="120" s="1"/>
  <c r="N145" i="125"/>
  <c r="N95" i="125" s="1"/>
  <c r="S145" i="120"/>
  <c r="P117" i="120"/>
  <c r="G145" i="120"/>
  <c r="J294" i="118"/>
  <c r="S226" i="119"/>
  <c r="L19" i="118"/>
  <c r="T226" i="120"/>
  <c r="E145" i="117"/>
  <c r="D111" i="109"/>
  <c r="D264" i="109" s="1"/>
  <c r="P264" i="119" s="1"/>
  <c r="M127" i="119"/>
  <c r="J95" i="111"/>
  <c r="J127" i="117"/>
  <c r="E132" i="110"/>
  <c r="E266" i="110" s="1"/>
  <c r="Q266" i="120" s="1"/>
  <c r="F268" i="126"/>
  <c r="F262" i="126" s="1"/>
  <c r="K102" i="119"/>
  <c r="I145" i="126"/>
  <c r="I95" i="126" s="1"/>
  <c r="H97" i="119"/>
  <c r="D133" i="120"/>
  <c r="L226" i="119"/>
  <c r="P7" i="120"/>
  <c r="U29" i="119"/>
  <c r="I25" i="120"/>
  <c r="M270" i="118"/>
  <c r="I145" i="119"/>
  <c r="O132" i="110"/>
  <c r="K95" i="99"/>
  <c r="R145" i="126"/>
  <c r="R95" i="126" s="1"/>
  <c r="Q145" i="126"/>
  <c r="Q95" i="126" s="1"/>
  <c r="J141" i="120"/>
  <c r="E111" i="110"/>
  <c r="I145" i="127"/>
  <c r="R102" i="117"/>
  <c r="R96" i="117" s="1"/>
  <c r="G151" i="118"/>
  <c r="G95" i="118" s="1"/>
  <c r="M97" i="117"/>
  <c r="Q117" i="120"/>
  <c r="N117" i="120"/>
  <c r="N111" i="120" s="1"/>
  <c r="K145" i="120"/>
  <c r="E145" i="120"/>
  <c r="P151" i="118"/>
  <c r="P95" i="118" s="1"/>
  <c r="C95" i="112"/>
  <c r="O151" i="118"/>
  <c r="O95" i="118" s="1"/>
  <c r="C95" i="109"/>
  <c r="O269" i="108"/>
  <c r="O269" i="117" s="1"/>
  <c r="C262" i="108"/>
  <c r="C306" i="108" s="1"/>
  <c r="O269" i="118"/>
  <c r="P270" i="118"/>
  <c r="C95" i="108"/>
  <c r="R151" i="117"/>
  <c r="U151" i="117"/>
  <c r="C262" i="107"/>
  <c r="C306" i="107" s="1"/>
  <c r="Q151" i="117"/>
  <c r="R151" i="118"/>
  <c r="R95" i="118" s="1"/>
  <c r="C269" i="113"/>
  <c r="U151" i="118"/>
  <c r="U95" i="118" s="1"/>
  <c r="C95" i="106"/>
  <c r="P145" i="126"/>
  <c r="P95" i="126" s="1"/>
  <c r="K95" i="112"/>
  <c r="R268" i="125"/>
  <c r="R262" i="125" s="1"/>
  <c r="J262" i="111"/>
  <c r="J306" i="111" s="1"/>
  <c r="R306" i="125" s="1"/>
  <c r="N268" i="125"/>
  <c r="N262" i="125" s="1"/>
  <c r="J95" i="106"/>
  <c r="K262" i="111"/>
  <c r="K306" i="111" s="1"/>
  <c r="R306" i="126" s="1"/>
  <c r="R268" i="126"/>
  <c r="R262" i="126" s="1"/>
  <c r="T262" i="126"/>
  <c r="K95" i="113"/>
  <c r="U262" i="126"/>
  <c r="J262" i="113"/>
  <c r="J306" i="113" s="1"/>
  <c r="T268" i="125"/>
  <c r="T262" i="125" s="1"/>
  <c r="P268" i="125"/>
  <c r="P262" i="125" s="1"/>
  <c r="J262" i="109"/>
  <c r="J306" i="109" s="1"/>
  <c r="P306" i="125" s="1"/>
  <c r="J95" i="113"/>
  <c r="Q268" i="125"/>
  <c r="Q262" i="125" s="1"/>
  <c r="J268" i="108"/>
  <c r="S95" i="125"/>
  <c r="J95" i="109"/>
  <c r="S145" i="117"/>
  <c r="R145" i="120"/>
  <c r="U145" i="117"/>
  <c r="P145" i="117"/>
  <c r="T145" i="120"/>
  <c r="N145" i="117"/>
  <c r="O145" i="117"/>
  <c r="O268" i="114"/>
  <c r="E132" i="107"/>
  <c r="E266" i="107" s="1"/>
  <c r="N266" i="120" s="1"/>
  <c r="E132" i="108"/>
  <c r="E266" i="108" s="1"/>
  <c r="O266" i="108" s="1"/>
  <c r="O266" i="117" s="1"/>
  <c r="E132" i="112"/>
  <c r="E266" i="112" s="1"/>
  <c r="O266" i="112" s="1"/>
  <c r="T133" i="120"/>
  <c r="T132" i="120" s="1"/>
  <c r="N133" i="117"/>
  <c r="E132" i="106"/>
  <c r="E266" i="106" s="1"/>
  <c r="O266" i="106" s="1"/>
  <c r="M266" i="117" s="1"/>
  <c r="E132" i="114"/>
  <c r="E266" i="114" s="1"/>
  <c r="O266" i="114" s="1"/>
  <c r="U266" i="117" s="1"/>
  <c r="S133" i="120"/>
  <c r="S132" i="120" s="1"/>
  <c r="P266" i="120"/>
  <c r="R127" i="117"/>
  <c r="P127" i="119"/>
  <c r="R127" i="119"/>
  <c r="O265" i="114"/>
  <c r="U265" i="117" s="1"/>
  <c r="U265" i="119"/>
  <c r="E264" i="114"/>
  <c r="U264" i="120" s="1"/>
  <c r="O117" i="117"/>
  <c r="T117" i="119"/>
  <c r="D111" i="110"/>
  <c r="D264" i="110" s="1"/>
  <c r="Q264" i="119" s="1"/>
  <c r="O111" i="109"/>
  <c r="D111" i="114"/>
  <c r="D264" i="114" s="1"/>
  <c r="U264" i="119" s="1"/>
  <c r="N112" i="119"/>
  <c r="D95" i="106"/>
  <c r="S102" i="119"/>
  <c r="M102" i="119"/>
  <c r="U102" i="119"/>
  <c r="T102" i="119"/>
  <c r="T96" i="119" s="1"/>
  <c r="R102" i="119"/>
  <c r="D96" i="107"/>
  <c r="D263" i="107" s="1"/>
  <c r="D96" i="114"/>
  <c r="D263" i="114" s="1"/>
  <c r="O263" i="114" s="1"/>
  <c r="S97" i="117"/>
  <c r="D263" i="106"/>
  <c r="O263" i="106" s="1"/>
  <c r="O96" i="109"/>
  <c r="L151" i="118"/>
  <c r="L95" i="118" s="1"/>
  <c r="L145" i="119"/>
  <c r="L127" i="117"/>
  <c r="D96" i="105"/>
  <c r="D263" i="105" s="1"/>
  <c r="K133" i="120"/>
  <c r="K132" i="120" s="1"/>
  <c r="K117" i="119"/>
  <c r="K111" i="119" s="1"/>
  <c r="E111" i="104"/>
  <c r="E264" i="104" s="1"/>
  <c r="K264" i="120" s="1"/>
  <c r="O269" i="103"/>
  <c r="J269" i="117" s="1"/>
  <c r="J269" i="118"/>
  <c r="J145" i="126"/>
  <c r="J95" i="126" s="1"/>
  <c r="J95" i="103"/>
  <c r="J145" i="125"/>
  <c r="J95" i="125" s="1"/>
  <c r="J145" i="117"/>
  <c r="D96" i="103"/>
  <c r="D263" i="103" s="1"/>
  <c r="I151" i="118"/>
  <c r="I95" i="118" s="1"/>
  <c r="I145" i="117"/>
  <c r="I145" i="120"/>
  <c r="O132" i="102"/>
  <c r="I97" i="119"/>
  <c r="H127" i="119"/>
  <c r="H117" i="119"/>
  <c r="H111" i="119" s="1"/>
  <c r="G145" i="125"/>
  <c r="G95" i="125" s="1"/>
  <c r="G145" i="119"/>
  <c r="O132" i="100"/>
  <c r="G133" i="120"/>
  <c r="G117" i="119"/>
  <c r="D96" i="100"/>
  <c r="D95" i="100" s="1"/>
  <c r="C262" i="99"/>
  <c r="C306" i="99" s="1"/>
  <c r="F306" i="118" s="1"/>
  <c r="F270" i="118"/>
  <c r="F151" i="118"/>
  <c r="F95" i="118" s="1"/>
  <c r="F117" i="119"/>
  <c r="E145" i="126"/>
  <c r="E95" i="126" s="1"/>
  <c r="O268" i="98"/>
  <c r="E268" i="117" s="1"/>
  <c r="E132" i="98"/>
  <c r="E266" i="98" s="1"/>
  <c r="O266" i="98" s="1"/>
  <c r="E266" i="117" s="1"/>
  <c r="E117" i="120"/>
  <c r="E112" i="117"/>
  <c r="E117" i="119"/>
  <c r="E102" i="119"/>
  <c r="E96" i="119" s="1"/>
  <c r="D184" i="118"/>
  <c r="D182" i="118" s="1"/>
  <c r="D200" i="118"/>
  <c r="D198" i="118" s="1"/>
  <c r="D168" i="118"/>
  <c r="D166" i="118" s="1"/>
  <c r="D176" i="118"/>
  <c r="D174" i="118" s="1"/>
  <c r="D176" i="117"/>
  <c r="D174" i="117" s="1"/>
  <c r="D184" i="117"/>
  <c r="D182" i="117" s="1"/>
  <c r="D160" i="118"/>
  <c r="D158" i="118" s="1"/>
  <c r="D151" i="117"/>
  <c r="D269" i="118"/>
  <c r="C262" i="97"/>
  <c r="C306" i="97" s="1"/>
  <c r="D306" i="118" s="1"/>
  <c r="O132" i="97"/>
  <c r="O111" i="97"/>
  <c r="X277" i="118"/>
  <c r="K274" i="118"/>
  <c r="K273" i="118" s="1"/>
  <c r="C160" i="117"/>
  <c r="C158" i="117" s="1"/>
  <c r="X158" i="117" s="1"/>
  <c r="D274" i="118"/>
  <c r="L274" i="118"/>
  <c r="L276" i="118"/>
  <c r="C273" i="103"/>
  <c r="C307" i="103" s="1"/>
  <c r="I270" i="118"/>
  <c r="C182" i="118"/>
  <c r="X182" i="118" s="1"/>
  <c r="C200" i="118"/>
  <c r="E274" i="118"/>
  <c r="C273" i="105"/>
  <c r="C307" i="105" s="1"/>
  <c r="C273" i="96"/>
  <c r="C307" i="96" s="1"/>
  <c r="C307" i="118" s="1"/>
  <c r="X307" i="118" s="1"/>
  <c r="G208" i="118"/>
  <c r="C176" i="118"/>
  <c r="L277" i="118"/>
  <c r="C160" i="118"/>
  <c r="C168" i="118"/>
  <c r="I278" i="118"/>
  <c r="E281" i="118"/>
  <c r="K208" i="118"/>
  <c r="F271" i="118"/>
  <c r="C184" i="117"/>
  <c r="J279" i="118"/>
  <c r="F280" i="118"/>
  <c r="C273" i="99"/>
  <c r="C307" i="99" s="1"/>
  <c r="G269" i="118"/>
  <c r="C262" i="96"/>
  <c r="C306" i="96" s="1"/>
  <c r="C306" i="118" s="1"/>
  <c r="X306" i="118" s="1"/>
  <c r="L95" i="97"/>
  <c r="D145" i="127"/>
  <c r="F145" i="127"/>
  <c r="L145" i="127"/>
  <c r="H145" i="126"/>
  <c r="H95" i="126" s="1"/>
  <c r="K145" i="126"/>
  <c r="K95" i="126" s="1"/>
  <c r="F145" i="126"/>
  <c r="F95" i="126" s="1"/>
  <c r="K95" i="100"/>
  <c r="G268" i="126"/>
  <c r="G262" i="126" s="1"/>
  <c r="K262" i="100"/>
  <c r="K306" i="100" s="1"/>
  <c r="G306" i="126" s="1"/>
  <c r="K262" i="97"/>
  <c r="K306" i="97" s="1"/>
  <c r="D306" i="126" s="1"/>
  <c r="D268" i="126"/>
  <c r="D262" i="126" s="1"/>
  <c r="C268" i="126"/>
  <c r="X268" i="126" s="1"/>
  <c r="K262" i="96"/>
  <c r="K306" i="96" s="1"/>
  <c r="K262" i="101"/>
  <c r="K306" i="101" s="1"/>
  <c r="H306" i="126" s="1"/>
  <c r="H262" i="126"/>
  <c r="J95" i="104"/>
  <c r="H145" i="125"/>
  <c r="H95" i="125" s="1"/>
  <c r="L145" i="125"/>
  <c r="L95" i="125" s="1"/>
  <c r="F145" i="125"/>
  <c r="J268" i="125"/>
  <c r="J262" i="125" s="1"/>
  <c r="J262" i="103"/>
  <c r="J306" i="103" s="1"/>
  <c r="D145" i="125"/>
  <c r="D95" i="125" s="1"/>
  <c r="I145" i="125"/>
  <c r="I95" i="125" s="1"/>
  <c r="E145" i="125"/>
  <c r="E95" i="125" s="1"/>
  <c r="D268" i="125"/>
  <c r="D262" i="125" s="1"/>
  <c r="J262" i="97"/>
  <c r="J306" i="97" s="1"/>
  <c r="D306" i="125" s="1"/>
  <c r="J262" i="96"/>
  <c r="J306" i="96" s="1"/>
  <c r="C145" i="120"/>
  <c r="X145" i="120" s="1"/>
  <c r="D145" i="119"/>
  <c r="K145" i="119"/>
  <c r="E268" i="119"/>
  <c r="O268" i="99"/>
  <c r="F268" i="117" s="1"/>
  <c r="F268" i="119"/>
  <c r="F267" i="119"/>
  <c r="O132" i="104"/>
  <c r="E132" i="102"/>
  <c r="E266" i="102" s="1"/>
  <c r="O266" i="102" s="1"/>
  <c r="I266" i="117" s="1"/>
  <c r="J133" i="120"/>
  <c r="E133" i="120"/>
  <c r="L133" i="120"/>
  <c r="H133" i="117"/>
  <c r="H132" i="117" s="1"/>
  <c r="O265" i="100"/>
  <c r="G265" i="117" s="1"/>
  <c r="G265" i="119"/>
  <c r="K127" i="119"/>
  <c r="F127" i="119"/>
  <c r="D127" i="119"/>
  <c r="O265" i="103"/>
  <c r="J265" i="117" s="1"/>
  <c r="J265" i="119"/>
  <c r="O265" i="98"/>
  <c r="E265" i="117" s="1"/>
  <c r="E265" i="119"/>
  <c r="L127" i="119"/>
  <c r="H127" i="117"/>
  <c r="I117" i="120"/>
  <c r="I111" i="120" s="1"/>
  <c r="K117" i="120"/>
  <c r="J117" i="120"/>
  <c r="D111" i="97"/>
  <c r="D264" i="97" s="1"/>
  <c r="D264" i="119" s="1"/>
  <c r="I117" i="117"/>
  <c r="J117" i="117"/>
  <c r="J117" i="119"/>
  <c r="L117" i="119"/>
  <c r="D264" i="99"/>
  <c r="D111" i="101"/>
  <c r="D264" i="101" s="1"/>
  <c r="H264" i="119" s="1"/>
  <c r="D112" i="119"/>
  <c r="E112" i="119"/>
  <c r="E111" i="119" s="1"/>
  <c r="H102" i="119"/>
  <c r="J102" i="119"/>
  <c r="D102" i="119"/>
  <c r="D96" i="119" s="1"/>
  <c r="D111" i="96"/>
  <c r="D264" i="96" s="1"/>
  <c r="G102" i="117"/>
  <c r="F102" i="119"/>
  <c r="K102" i="117"/>
  <c r="D96" i="102"/>
  <c r="D263" i="102" s="1"/>
  <c r="O263" i="102" s="1"/>
  <c r="D96" i="104"/>
  <c r="K97" i="117"/>
  <c r="J97" i="119"/>
  <c r="O263" i="103"/>
  <c r="J263" i="117" s="1"/>
  <c r="J263" i="119"/>
  <c r="C97" i="119"/>
  <c r="Y97" i="119" s="1"/>
  <c r="D96" i="97"/>
  <c r="D263" i="97" s="1"/>
  <c r="O263" i="97" s="1"/>
  <c r="L256" i="119"/>
  <c r="L253" i="119" s="1"/>
  <c r="D253" i="105"/>
  <c r="D305" i="105" s="1"/>
  <c r="N72" i="118"/>
  <c r="C257" i="113"/>
  <c r="O257" i="113" s="1"/>
  <c r="C46" i="114"/>
  <c r="T72" i="118"/>
  <c r="E260" i="98"/>
  <c r="E260" i="120" s="1"/>
  <c r="E260" i="105"/>
  <c r="E253" i="105" s="1"/>
  <c r="E305" i="105" s="1"/>
  <c r="R89" i="117"/>
  <c r="K254" i="112"/>
  <c r="K46" i="112"/>
  <c r="K253" i="119"/>
  <c r="O253" i="119"/>
  <c r="D253" i="104"/>
  <c r="D305" i="104" s="1"/>
  <c r="C253" i="127"/>
  <c r="X253" i="127" s="1"/>
  <c r="O256" i="111"/>
  <c r="R256" i="117" s="1"/>
  <c r="O256" i="105"/>
  <c r="C257" i="100"/>
  <c r="C253" i="100" s="1"/>
  <c r="C305" i="100" s="1"/>
  <c r="G305" i="118" s="1"/>
  <c r="F89" i="117"/>
  <c r="E253" i="107"/>
  <c r="E305" i="107" s="1"/>
  <c r="M254" i="118"/>
  <c r="D253" i="112"/>
  <c r="D305" i="112" s="1"/>
  <c r="H256" i="118"/>
  <c r="L257" i="101"/>
  <c r="H257" i="127" s="1"/>
  <c r="L46" i="101"/>
  <c r="K260" i="97"/>
  <c r="D260" i="126" s="1"/>
  <c r="K46" i="97"/>
  <c r="D253" i="108"/>
  <c r="D305" i="108" s="1"/>
  <c r="S253" i="119"/>
  <c r="G241" i="101"/>
  <c r="H46" i="112"/>
  <c r="H4" i="112" s="1"/>
  <c r="O256" i="100"/>
  <c r="G256" i="117" s="1"/>
  <c r="L253" i="112"/>
  <c r="L305" i="112" s="1"/>
  <c r="F259" i="107"/>
  <c r="O259" i="107" s="1"/>
  <c r="N259" i="117" s="1"/>
  <c r="C257" i="101"/>
  <c r="N253" i="122"/>
  <c r="N241" i="122" s="1"/>
  <c r="L46" i="107"/>
  <c r="L257" i="107"/>
  <c r="O258" i="113"/>
  <c r="T258" i="117" s="1"/>
  <c r="O258" i="107"/>
  <c r="M253" i="125"/>
  <c r="L253" i="102"/>
  <c r="L305" i="102" s="1"/>
  <c r="O258" i="108"/>
  <c r="C64" i="121"/>
  <c r="X64" i="121" s="1"/>
  <c r="C82" i="123"/>
  <c r="X82" i="123" s="1"/>
  <c r="C53" i="122"/>
  <c r="X53" i="122" s="1"/>
  <c r="O258" i="103"/>
  <c r="J258" i="117" s="1"/>
  <c r="K253" i="100"/>
  <c r="K305" i="100" s="1"/>
  <c r="C64" i="120"/>
  <c r="X64" i="120" s="1"/>
  <c r="D290" i="114"/>
  <c r="O248" i="104"/>
  <c r="K248" i="117" s="1"/>
  <c r="R294" i="118"/>
  <c r="C25" i="118"/>
  <c r="X25" i="118" s="1"/>
  <c r="Q244" i="118"/>
  <c r="I226" i="117"/>
  <c r="P29" i="118"/>
  <c r="J291" i="120"/>
  <c r="J290" i="120" s="1"/>
  <c r="D25" i="118"/>
  <c r="O19" i="118"/>
  <c r="D226" i="119"/>
  <c r="O226" i="118"/>
  <c r="O259" i="113"/>
  <c r="T259" i="117" s="1"/>
  <c r="T259" i="121"/>
  <c r="F253" i="113"/>
  <c r="F305" i="113" s="1"/>
  <c r="F46" i="110"/>
  <c r="F4" i="110" s="1"/>
  <c r="F259" i="110"/>
  <c r="F259" i="114"/>
  <c r="O259" i="114" s="1"/>
  <c r="U259" i="117" s="1"/>
  <c r="R72" i="117"/>
  <c r="C46" i="111"/>
  <c r="O257" i="106"/>
  <c r="M257" i="117" s="1"/>
  <c r="M257" i="118"/>
  <c r="C253" i="106"/>
  <c r="C305" i="106" s="1"/>
  <c r="C46" i="106"/>
  <c r="N72" i="117"/>
  <c r="G257" i="118"/>
  <c r="G72" i="118"/>
  <c r="F72" i="118"/>
  <c r="D72" i="118"/>
  <c r="C46" i="99"/>
  <c r="I72" i="118"/>
  <c r="O257" i="96"/>
  <c r="C257" i="117" s="1"/>
  <c r="X257" i="117" s="1"/>
  <c r="C257" i="118"/>
  <c r="X257" i="118" s="1"/>
  <c r="L257" i="118"/>
  <c r="E47" i="118"/>
  <c r="L249" i="112"/>
  <c r="S251" i="127"/>
  <c r="S249" i="127" s="1"/>
  <c r="K251" i="128"/>
  <c r="K249" i="128" s="1"/>
  <c r="M249" i="104"/>
  <c r="R245" i="125"/>
  <c r="J243" i="111"/>
  <c r="H251" i="125"/>
  <c r="J249" i="101"/>
  <c r="D245" i="126"/>
  <c r="D243" i="126" s="1"/>
  <c r="K243" i="97"/>
  <c r="K242" i="97" s="1"/>
  <c r="K304" i="97" s="1"/>
  <c r="R246" i="126"/>
  <c r="K243" i="111"/>
  <c r="M248" i="127"/>
  <c r="L243" i="106"/>
  <c r="F250" i="128"/>
  <c r="F249" i="128" s="1"/>
  <c r="S243" i="125"/>
  <c r="N37" i="118"/>
  <c r="N32" i="118" s="1"/>
  <c r="E29" i="118"/>
  <c r="M5" i="102"/>
  <c r="M4" i="102" s="1"/>
  <c r="P249" i="128"/>
  <c r="J243" i="112"/>
  <c r="R243" i="125"/>
  <c r="P243" i="126"/>
  <c r="M251" i="102"/>
  <c r="U6" i="126"/>
  <c r="S19" i="127"/>
  <c r="J243" i="100"/>
  <c r="K243" i="128"/>
  <c r="R243" i="126"/>
  <c r="G243" i="125"/>
  <c r="M243" i="104"/>
  <c r="J242" i="100"/>
  <c r="J304" i="100" s="1"/>
  <c r="C29" i="128"/>
  <c r="X29" i="128" s="1"/>
  <c r="R19" i="119"/>
  <c r="J19" i="119"/>
  <c r="C243" i="110"/>
  <c r="H292" i="118"/>
  <c r="S29" i="117"/>
  <c r="E226" i="120"/>
  <c r="N226" i="120"/>
  <c r="H25" i="118"/>
  <c r="P25" i="120"/>
  <c r="O29" i="120"/>
  <c r="L25" i="119"/>
  <c r="I248" i="118"/>
  <c r="O248" i="96"/>
  <c r="C248" i="117" s="1"/>
  <c r="X248" i="117" s="1"/>
  <c r="N19" i="119"/>
  <c r="O246" i="96"/>
  <c r="C246" i="117" s="1"/>
  <c r="X246" i="117" s="1"/>
  <c r="L294" i="118"/>
  <c r="R25" i="119"/>
  <c r="O252" i="105"/>
  <c r="L252" i="117" s="1"/>
  <c r="O250" i="107"/>
  <c r="N250" i="117" s="1"/>
  <c r="D244" i="118"/>
  <c r="O244" i="97"/>
  <c r="D244" i="117" s="1"/>
  <c r="R250" i="118"/>
  <c r="J250" i="118"/>
  <c r="C249" i="128"/>
  <c r="X249" i="128" s="1"/>
  <c r="X250" i="128"/>
  <c r="L244" i="118"/>
  <c r="O244" i="105"/>
  <c r="L244" i="117" s="1"/>
  <c r="E252" i="118"/>
  <c r="O252" i="98"/>
  <c r="E252" i="117" s="1"/>
  <c r="M5" i="104"/>
  <c r="M4" i="104" s="1"/>
  <c r="C290" i="125"/>
  <c r="X290" i="125" s="1"/>
  <c r="X291" i="125"/>
  <c r="K293" i="118"/>
  <c r="O293" i="104"/>
  <c r="K293" i="117" s="1"/>
  <c r="C249" i="125"/>
  <c r="X249" i="125" s="1"/>
  <c r="X250" i="125"/>
  <c r="X291" i="118"/>
  <c r="C290" i="126"/>
  <c r="X290" i="126" s="1"/>
  <c r="X291" i="126"/>
  <c r="O244" i="98"/>
  <c r="E244" i="117" s="1"/>
  <c r="C226" i="119"/>
  <c r="Y226" i="119" s="1"/>
  <c r="Y227" i="119"/>
  <c r="C7" i="128"/>
  <c r="X7" i="128" s="1"/>
  <c r="X8" i="128"/>
  <c r="C7" i="118"/>
  <c r="X7" i="118" s="1"/>
  <c r="X10" i="118"/>
  <c r="C25" i="127"/>
  <c r="X25" i="127" s="1"/>
  <c r="X26" i="127"/>
  <c r="C29" i="118"/>
  <c r="X29" i="118" s="1"/>
  <c r="X30" i="118"/>
  <c r="C37" i="128"/>
  <c r="X38" i="128"/>
  <c r="C293" i="118"/>
  <c r="X293" i="118" s="1"/>
  <c r="O293" i="96"/>
  <c r="G293" i="118"/>
  <c r="O293" i="100"/>
  <c r="C290" i="105"/>
  <c r="O291" i="105"/>
  <c r="N32" i="126"/>
  <c r="O244" i="104"/>
  <c r="K244" i="117" s="1"/>
  <c r="C249" i="112"/>
  <c r="F291" i="118"/>
  <c r="O291" i="99"/>
  <c r="F291" i="117" s="1"/>
  <c r="L6" i="102"/>
  <c r="L5" i="102" s="1"/>
  <c r="J244" i="118"/>
  <c r="N252" i="118"/>
  <c r="O252" i="107"/>
  <c r="N252" i="117" s="1"/>
  <c r="C249" i="98"/>
  <c r="O250" i="98"/>
  <c r="E250" i="117" s="1"/>
  <c r="L226" i="125"/>
  <c r="Q252" i="118"/>
  <c r="O252" i="110"/>
  <c r="Q252" i="117" s="1"/>
  <c r="C11" i="127"/>
  <c r="X11" i="127" s="1"/>
  <c r="X12" i="127"/>
  <c r="C29" i="126"/>
  <c r="X29" i="126" s="1"/>
  <c r="X30" i="126"/>
  <c r="C226" i="125"/>
  <c r="X226" i="125" s="1"/>
  <c r="X228" i="125"/>
  <c r="C290" i="98"/>
  <c r="O292" i="98"/>
  <c r="E292" i="117" s="1"/>
  <c r="H252" i="118"/>
  <c r="O252" i="101"/>
  <c r="H252" i="117" s="1"/>
  <c r="O252" i="106"/>
  <c r="M252" i="117" s="1"/>
  <c r="I250" i="118"/>
  <c r="O250" i="102"/>
  <c r="C290" i="127"/>
  <c r="X290" i="127" s="1"/>
  <c r="X291" i="127"/>
  <c r="E42" i="118"/>
  <c r="O42" i="98"/>
  <c r="E42" i="117" s="1"/>
  <c r="H245" i="118"/>
  <c r="O245" i="101"/>
  <c r="H245" i="117" s="1"/>
  <c r="D32" i="114"/>
  <c r="O42" i="110"/>
  <c r="Q42" i="117" s="1"/>
  <c r="L32" i="108"/>
  <c r="O292" i="105"/>
  <c r="L32" i="104"/>
  <c r="O245" i="104"/>
  <c r="K245" i="117" s="1"/>
  <c r="J292" i="118"/>
  <c r="O292" i="103"/>
  <c r="J292" i="117" s="1"/>
  <c r="O247" i="102"/>
  <c r="I247" i="117" s="1"/>
  <c r="O245" i="102"/>
  <c r="I245" i="117" s="1"/>
  <c r="O247" i="100"/>
  <c r="G247" i="117" s="1"/>
  <c r="F292" i="118"/>
  <c r="O294" i="98"/>
  <c r="E294" i="117" s="1"/>
  <c r="O247" i="98"/>
  <c r="E247" i="117" s="1"/>
  <c r="E6" i="126"/>
  <c r="E5" i="126" s="1"/>
  <c r="D292" i="118"/>
  <c r="O292" i="97"/>
  <c r="C226" i="128"/>
  <c r="X226" i="128" s="1"/>
  <c r="X228" i="128"/>
  <c r="C226" i="117"/>
  <c r="X226" i="117" s="1"/>
  <c r="X227" i="117"/>
  <c r="C33" i="127"/>
  <c r="X34" i="127"/>
  <c r="C29" i="125"/>
  <c r="X29" i="125" s="1"/>
  <c r="X30" i="125"/>
  <c r="C25" i="126"/>
  <c r="X25" i="126" s="1"/>
  <c r="X26" i="126"/>
  <c r="C19" i="125"/>
  <c r="X19" i="125" s="1"/>
  <c r="X20" i="125"/>
  <c r="C7" i="127"/>
  <c r="X7" i="127" s="1"/>
  <c r="X8" i="127"/>
  <c r="C7" i="119"/>
  <c r="Y7" i="119" s="1"/>
  <c r="Y8" i="119"/>
  <c r="T37" i="125"/>
  <c r="T32" i="125" s="1"/>
  <c r="S251" i="118"/>
  <c r="S249" i="118" s="1"/>
  <c r="O251" i="112"/>
  <c r="O248" i="111"/>
  <c r="R248" i="117" s="1"/>
  <c r="O246" i="111"/>
  <c r="R246" i="117" s="1"/>
  <c r="M251" i="118"/>
  <c r="M249" i="118" s="1"/>
  <c r="O251" i="106"/>
  <c r="L293" i="118"/>
  <c r="O293" i="105"/>
  <c r="L293" i="117" s="1"/>
  <c r="O248" i="105"/>
  <c r="L248" i="117" s="1"/>
  <c r="C290" i="104"/>
  <c r="O291" i="104"/>
  <c r="O250" i="104"/>
  <c r="K250" i="117" s="1"/>
  <c r="J293" i="118"/>
  <c r="O293" i="103"/>
  <c r="J293" i="117" s="1"/>
  <c r="O248" i="103"/>
  <c r="J248" i="117" s="1"/>
  <c r="J246" i="118"/>
  <c r="O246" i="103"/>
  <c r="J246" i="117" s="1"/>
  <c r="I291" i="118"/>
  <c r="O291" i="102"/>
  <c r="I291" i="117" s="1"/>
  <c r="K32" i="102"/>
  <c r="I244" i="118"/>
  <c r="O244" i="102"/>
  <c r="I244" i="117" s="1"/>
  <c r="H293" i="118"/>
  <c r="O293" i="101"/>
  <c r="H293" i="117" s="1"/>
  <c r="O248" i="101"/>
  <c r="H248" i="117" s="1"/>
  <c r="O246" i="101"/>
  <c r="O291" i="100"/>
  <c r="O251" i="100"/>
  <c r="G251" i="117" s="1"/>
  <c r="G244" i="118"/>
  <c r="O244" i="100"/>
  <c r="G244" i="117" s="1"/>
  <c r="F293" i="118"/>
  <c r="F226" i="125"/>
  <c r="E32" i="99"/>
  <c r="O248" i="99"/>
  <c r="F248" i="117" s="1"/>
  <c r="E291" i="118"/>
  <c r="E290" i="118" s="1"/>
  <c r="O291" i="98"/>
  <c r="O293" i="97"/>
  <c r="O248" i="97"/>
  <c r="D248" i="117" s="1"/>
  <c r="O246" i="97"/>
  <c r="D246" i="117" s="1"/>
  <c r="C226" i="126"/>
  <c r="X226" i="126" s="1"/>
  <c r="X227" i="126"/>
  <c r="O291" i="96"/>
  <c r="C226" i="118"/>
  <c r="X226" i="118" s="1"/>
  <c r="X227" i="118"/>
  <c r="C37" i="126"/>
  <c r="X37" i="126" s="1"/>
  <c r="X38" i="126"/>
  <c r="C33" i="128"/>
  <c r="X33" i="128" s="1"/>
  <c r="X35" i="128"/>
  <c r="C33" i="126"/>
  <c r="X34" i="126"/>
  <c r="C25" i="125"/>
  <c r="X25" i="125" s="1"/>
  <c r="X26" i="125"/>
  <c r="C11" i="125"/>
  <c r="X11" i="125" s="1"/>
  <c r="X12" i="125"/>
  <c r="C7" i="126"/>
  <c r="X7" i="126" s="1"/>
  <c r="X8" i="126"/>
  <c r="O245" i="111"/>
  <c r="R245" i="117" s="1"/>
  <c r="L247" i="118"/>
  <c r="O247" i="105"/>
  <c r="L247" i="117" s="1"/>
  <c r="O292" i="104"/>
  <c r="K292" i="117" s="1"/>
  <c r="H247" i="118"/>
  <c r="O247" i="101"/>
  <c r="H247" i="117" s="1"/>
  <c r="J32" i="100"/>
  <c r="J5" i="100" s="1"/>
  <c r="D249" i="97"/>
  <c r="D247" i="118"/>
  <c r="C292" i="118"/>
  <c r="O292" i="96"/>
  <c r="C33" i="125"/>
  <c r="X33" i="125" s="1"/>
  <c r="X34" i="125"/>
  <c r="M32" i="113"/>
  <c r="S6" i="128"/>
  <c r="R7" i="127"/>
  <c r="O11" i="128"/>
  <c r="I37" i="126"/>
  <c r="I32" i="126" s="1"/>
  <c r="E293" i="118"/>
  <c r="E290" i="98"/>
  <c r="O291" i="97"/>
  <c r="D291" i="117" s="1"/>
  <c r="C226" i="120"/>
  <c r="X226" i="120" s="1"/>
  <c r="X227" i="120"/>
  <c r="C33" i="119"/>
  <c r="Y33" i="119" s="1"/>
  <c r="Y35" i="119"/>
  <c r="D7" i="127"/>
  <c r="D37" i="126"/>
  <c r="D32" i="126" s="1"/>
  <c r="G37" i="125"/>
  <c r="I25" i="127"/>
  <c r="J19" i="128"/>
  <c r="O19" i="128"/>
  <c r="O33" i="126"/>
  <c r="O37" i="120"/>
  <c r="Q29" i="127"/>
  <c r="S19" i="126"/>
  <c r="T11" i="126"/>
  <c r="T37" i="128"/>
  <c r="T32" i="128" s="1"/>
  <c r="U7" i="128"/>
  <c r="U11" i="128"/>
  <c r="F259" i="111"/>
  <c r="O259" i="111" s="1"/>
  <c r="O82" i="111"/>
  <c r="G259" i="121"/>
  <c r="O259" i="100"/>
  <c r="G259" i="117" s="1"/>
  <c r="F46" i="113"/>
  <c r="F4" i="113" s="1"/>
  <c r="O82" i="113"/>
  <c r="T82" i="117" s="1"/>
  <c r="O82" i="100"/>
  <c r="G82" i="117" s="1"/>
  <c r="F241" i="106"/>
  <c r="F305" i="106"/>
  <c r="F303" i="106" s="1"/>
  <c r="M259" i="121"/>
  <c r="M253" i="121" s="1"/>
  <c r="M241" i="121" s="1"/>
  <c r="F46" i="106"/>
  <c r="F4" i="106" s="1"/>
  <c r="O82" i="106"/>
  <c r="M82" i="117" s="1"/>
  <c r="F46" i="105"/>
  <c r="F4" i="105" s="1"/>
  <c r="O82" i="105"/>
  <c r="M305" i="118"/>
  <c r="K257" i="118"/>
  <c r="O257" i="104"/>
  <c r="K257" i="117" s="1"/>
  <c r="O257" i="103"/>
  <c r="J257" i="117" s="1"/>
  <c r="O257" i="101"/>
  <c r="H257" i="117" s="1"/>
  <c r="D257" i="118"/>
  <c r="O257" i="97"/>
  <c r="O257" i="118"/>
  <c r="O257" i="108"/>
  <c r="O72" i="118"/>
  <c r="C253" i="123"/>
  <c r="X260" i="123"/>
  <c r="C89" i="120"/>
  <c r="X89" i="120" s="1"/>
  <c r="X92" i="120"/>
  <c r="C11" i="129"/>
  <c r="X11" i="129" s="1"/>
  <c r="X303" i="122"/>
  <c r="G239" i="101"/>
  <c r="G301" i="101"/>
  <c r="G241" i="107"/>
  <c r="G305" i="107"/>
  <c r="G303" i="107" s="1"/>
  <c r="K254" i="118"/>
  <c r="O254" i="104"/>
  <c r="K254" i="117" s="1"/>
  <c r="O254" i="111"/>
  <c r="R254" i="117" s="1"/>
  <c r="O254" i="97"/>
  <c r="D254" i="117" s="1"/>
  <c r="C253" i="119"/>
  <c r="Y253" i="119" s="1"/>
  <c r="Y255" i="119"/>
  <c r="O254" i="108"/>
  <c r="O254" i="117" s="1"/>
  <c r="I254" i="118"/>
  <c r="O254" i="102"/>
  <c r="C82" i="122"/>
  <c r="X82" i="122" s="1"/>
  <c r="X83" i="122"/>
  <c r="C46" i="107"/>
  <c r="C64" i="118"/>
  <c r="X64" i="118" s="1"/>
  <c r="X65" i="118"/>
  <c r="C53" i="119"/>
  <c r="Y53" i="119" s="1"/>
  <c r="Y61" i="119"/>
  <c r="O255" i="98"/>
  <c r="E255" i="117" s="1"/>
  <c r="O255" i="97"/>
  <c r="M256" i="118"/>
  <c r="O256" i="106"/>
  <c r="M256" i="117" s="1"/>
  <c r="G254" i="118"/>
  <c r="O254" i="100"/>
  <c r="G254" i="117" s="1"/>
  <c r="P256" i="118"/>
  <c r="O256" i="118"/>
  <c r="O256" i="108"/>
  <c r="O256" i="117" s="1"/>
  <c r="L47" i="118"/>
  <c r="K256" i="118"/>
  <c r="O256" i="104"/>
  <c r="K256" i="117" s="1"/>
  <c r="C46" i="102"/>
  <c r="I256" i="118"/>
  <c r="O256" i="102"/>
  <c r="I256" i="117" s="1"/>
  <c r="F256" i="118"/>
  <c r="C47" i="118"/>
  <c r="X49" i="118"/>
  <c r="S255" i="118"/>
  <c r="O255" i="108"/>
  <c r="O255" i="96"/>
  <c r="C255" i="117" s="1"/>
  <c r="X255" i="117" s="1"/>
  <c r="O255" i="110"/>
  <c r="O255" i="105"/>
  <c r="S256" i="118"/>
  <c r="O256" i="112"/>
  <c r="S256" i="117" s="1"/>
  <c r="O255" i="111"/>
  <c r="N255" i="118"/>
  <c r="O255" i="107"/>
  <c r="J255" i="118"/>
  <c r="F255" i="118"/>
  <c r="O255" i="99"/>
  <c r="O255" i="106"/>
  <c r="M255" i="117" s="1"/>
  <c r="P255" i="118"/>
  <c r="O255" i="109"/>
  <c r="P255" i="117" s="1"/>
  <c r="O255" i="101"/>
  <c r="H255" i="117" s="1"/>
  <c r="E82" i="122"/>
  <c r="D253" i="111"/>
  <c r="D305" i="111" s="1"/>
  <c r="C64" i="119"/>
  <c r="Y64" i="119" s="1"/>
  <c r="Y66" i="119"/>
  <c r="M64" i="118"/>
  <c r="T255" i="118"/>
  <c r="O254" i="113"/>
  <c r="T254" i="117" s="1"/>
  <c r="U47" i="118"/>
  <c r="T64" i="118"/>
  <c r="T47" i="118"/>
  <c r="G253" i="108"/>
  <c r="G253" i="113"/>
  <c r="L258" i="121"/>
  <c r="R253" i="126"/>
  <c r="G253" i="114"/>
  <c r="J253" i="114"/>
  <c r="J305" i="114" s="1"/>
  <c r="K46" i="109"/>
  <c r="O53" i="117"/>
  <c r="M72" i="118"/>
  <c r="K53" i="118"/>
  <c r="K46" i="104"/>
  <c r="H253" i="128"/>
  <c r="G46" i="126"/>
  <c r="E53" i="118"/>
  <c r="C89" i="126"/>
  <c r="X89" i="126" s="1"/>
  <c r="X93" i="126"/>
  <c r="C76" i="122"/>
  <c r="X76" i="122" s="1"/>
  <c r="X77" i="122"/>
  <c r="C72" i="118"/>
  <c r="X72" i="118" s="1"/>
  <c r="X75" i="118"/>
  <c r="C53" i="118"/>
  <c r="X53" i="118" s="1"/>
  <c r="X63" i="118"/>
  <c r="C53" i="126"/>
  <c r="X53" i="126" s="1"/>
  <c r="X54" i="126"/>
  <c r="C47" i="126"/>
  <c r="X47" i="126" s="1"/>
  <c r="X51" i="126"/>
  <c r="O261" i="98"/>
  <c r="D261" i="118"/>
  <c r="O261" i="97"/>
  <c r="D261" i="117" s="1"/>
  <c r="F258" i="97"/>
  <c r="O76" i="97"/>
  <c r="D76" i="117" s="1"/>
  <c r="O261" i="96"/>
  <c r="C261" i="117" s="1"/>
  <c r="X261" i="117" s="1"/>
  <c r="C72" i="126"/>
  <c r="X72" i="126" s="1"/>
  <c r="X73" i="126"/>
  <c r="C64" i="128"/>
  <c r="X64" i="128" s="1"/>
  <c r="X65" i="128"/>
  <c r="O261" i="114"/>
  <c r="U261" i="117" s="1"/>
  <c r="F258" i="114"/>
  <c r="O76" i="114"/>
  <c r="U76" i="117" s="1"/>
  <c r="U76" i="121"/>
  <c r="O261" i="113"/>
  <c r="T261" i="117" s="1"/>
  <c r="O76" i="113"/>
  <c r="T76" i="117" s="1"/>
  <c r="T46" i="125"/>
  <c r="O261" i="112"/>
  <c r="S261" i="117" s="1"/>
  <c r="F258" i="112"/>
  <c r="O76" i="112"/>
  <c r="S76" i="117" s="1"/>
  <c r="R261" i="118"/>
  <c r="O261" i="111"/>
  <c r="R76" i="121"/>
  <c r="O76" i="111"/>
  <c r="R76" i="117" s="1"/>
  <c r="R47" i="118"/>
  <c r="Q261" i="118"/>
  <c r="O261" i="110"/>
  <c r="Q261" i="117" s="1"/>
  <c r="O76" i="110"/>
  <c r="Q76" i="117" s="1"/>
  <c r="O261" i="109"/>
  <c r="P261" i="117" s="1"/>
  <c r="F258" i="109"/>
  <c r="O76" i="109"/>
  <c r="O261" i="118"/>
  <c r="O261" i="108"/>
  <c r="O261" i="117" s="1"/>
  <c r="O76" i="108"/>
  <c r="O76" i="117" s="1"/>
  <c r="N261" i="118"/>
  <c r="O261" i="107"/>
  <c r="N261" i="117" s="1"/>
  <c r="O76" i="107"/>
  <c r="N76" i="117" s="1"/>
  <c r="O261" i="106"/>
  <c r="M261" i="117" s="1"/>
  <c r="O76" i="106"/>
  <c r="O261" i="105"/>
  <c r="O76" i="105"/>
  <c r="O261" i="104"/>
  <c r="K261" i="117" s="1"/>
  <c r="K76" i="121"/>
  <c r="O76" i="104"/>
  <c r="O261" i="103"/>
  <c r="J261" i="117" s="1"/>
  <c r="O76" i="103"/>
  <c r="J76" i="117" s="1"/>
  <c r="O261" i="102"/>
  <c r="F258" i="102"/>
  <c r="O76" i="102"/>
  <c r="I76" i="117" s="1"/>
  <c r="O261" i="101"/>
  <c r="H261" i="117" s="1"/>
  <c r="O76" i="101"/>
  <c r="H76" i="117" s="1"/>
  <c r="O261" i="100"/>
  <c r="F258" i="100"/>
  <c r="F253" i="100" s="1"/>
  <c r="O76" i="100"/>
  <c r="G76" i="117" s="1"/>
  <c r="O261" i="99"/>
  <c r="F261" i="117" s="1"/>
  <c r="O76" i="99"/>
  <c r="F76" i="121"/>
  <c r="O76" i="98"/>
  <c r="E76" i="117" s="1"/>
  <c r="D64" i="119"/>
  <c r="D46" i="119" s="1"/>
  <c r="C253" i="125"/>
  <c r="X253" i="125" s="1"/>
  <c r="X254" i="125"/>
  <c r="C47" i="125"/>
  <c r="X47" i="125" s="1"/>
  <c r="X51" i="125"/>
  <c r="P89" i="122"/>
  <c r="N89" i="122"/>
  <c r="N46" i="122" s="1"/>
  <c r="N4" i="122" s="1"/>
  <c r="N239" i="122" s="1"/>
  <c r="N253" i="125"/>
  <c r="M89" i="122"/>
  <c r="L46" i="103"/>
  <c r="I46" i="119"/>
  <c r="G253" i="128"/>
  <c r="E64" i="118"/>
  <c r="D253" i="126"/>
  <c r="C89" i="128"/>
  <c r="X89" i="128" s="1"/>
  <c r="X93" i="128"/>
  <c r="C89" i="122"/>
  <c r="X89" i="122" s="1"/>
  <c r="X90" i="122"/>
  <c r="C64" i="123"/>
  <c r="X64" i="123" s="1"/>
  <c r="X67" i="123"/>
  <c r="C64" i="127"/>
  <c r="X64" i="127" s="1"/>
  <c r="X65" i="127"/>
  <c r="U260" i="118"/>
  <c r="O260" i="114"/>
  <c r="U260" i="117" s="1"/>
  <c r="T260" i="118"/>
  <c r="O260" i="113"/>
  <c r="O260" i="112"/>
  <c r="S260" i="117" s="1"/>
  <c r="O260" i="111"/>
  <c r="R260" i="117" s="1"/>
  <c r="L46" i="110"/>
  <c r="L4" i="110" s="1"/>
  <c r="O76" i="121"/>
  <c r="N260" i="118"/>
  <c r="O260" i="107"/>
  <c r="N260" i="117" s="1"/>
  <c r="M260" i="118"/>
  <c r="O260" i="106"/>
  <c r="L260" i="118"/>
  <c r="O260" i="105"/>
  <c r="L260" i="117" s="1"/>
  <c r="O260" i="104"/>
  <c r="O260" i="103"/>
  <c r="I260" i="118"/>
  <c r="H253" i="120"/>
  <c r="O260" i="101"/>
  <c r="F260" i="118"/>
  <c r="O260" i="99"/>
  <c r="E260" i="118"/>
  <c r="O260" i="98"/>
  <c r="O260" i="97"/>
  <c r="C89" i="127"/>
  <c r="X89" i="127" s="1"/>
  <c r="X93" i="127"/>
  <c r="O260" i="96"/>
  <c r="C89" i="118"/>
  <c r="X89" i="118" s="1"/>
  <c r="X93" i="118"/>
  <c r="C89" i="121"/>
  <c r="X89" i="121" s="1"/>
  <c r="X90" i="121"/>
  <c r="C76" i="123"/>
  <c r="X76" i="123" s="1"/>
  <c r="X77" i="123"/>
  <c r="C72" i="128"/>
  <c r="X72" i="128" s="1"/>
  <c r="X73" i="128"/>
  <c r="C53" i="121"/>
  <c r="X53" i="121" s="1"/>
  <c r="X62" i="121"/>
  <c r="C47" i="127"/>
  <c r="X47" i="127" s="1"/>
  <c r="X51" i="127"/>
  <c r="C47" i="128"/>
  <c r="X47" i="128" s="1"/>
  <c r="X48" i="128"/>
  <c r="C89" i="125"/>
  <c r="X89" i="125" s="1"/>
  <c r="X93" i="125"/>
  <c r="F258" i="96"/>
  <c r="O76" i="96"/>
  <c r="C53" i="123"/>
  <c r="X53" i="123" s="1"/>
  <c r="X62" i="123"/>
  <c r="F76" i="123"/>
  <c r="G72" i="128"/>
  <c r="J64" i="127"/>
  <c r="K76" i="123"/>
  <c r="K46" i="123" s="1"/>
  <c r="K4" i="123" s="1"/>
  <c r="L53" i="128"/>
  <c r="M64" i="128"/>
  <c r="O72" i="125"/>
  <c r="Q64" i="127"/>
  <c r="Q82" i="123"/>
  <c r="S64" i="126"/>
  <c r="S64" i="127"/>
  <c r="C262" i="111"/>
  <c r="C306" i="111" s="1"/>
  <c r="O269" i="111"/>
  <c r="R269" i="117" s="1"/>
  <c r="N306" i="118"/>
  <c r="O306" i="118"/>
  <c r="O263" i="99"/>
  <c r="F263" i="117" s="1"/>
  <c r="C145" i="117"/>
  <c r="X145" i="117" s="1"/>
  <c r="X146" i="117"/>
  <c r="O111" i="110"/>
  <c r="O268" i="111"/>
  <c r="R268" i="117" s="1"/>
  <c r="T270" i="118"/>
  <c r="O270" i="113"/>
  <c r="T270" i="117" s="1"/>
  <c r="U270" i="118"/>
  <c r="O270" i="114"/>
  <c r="U270" i="117" s="1"/>
  <c r="R265" i="119"/>
  <c r="O265" i="111"/>
  <c r="R265" i="117" s="1"/>
  <c r="O269" i="107"/>
  <c r="N269" i="117" s="1"/>
  <c r="O96" i="119"/>
  <c r="C127" i="119"/>
  <c r="Y127" i="119" s="1"/>
  <c r="Y129" i="119"/>
  <c r="O268" i="108"/>
  <c r="O268" i="117" s="1"/>
  <c r="O266" i="110"/>
  <c r="Q266" i="117" s="1"/>
  <c r="R266" i="120"/>
  <c r="O266" i="111"/>
  <c r="R266" i="117" s="1"/>
  <c r="X267" i="126"/>
  <c r="C262" i="106"/>
  <c r="C306" i="106" s="1"/>
  <c r="O269" i="106"/>
  <c r="M269" i="117" s="1"/>
  <c r="H133" i="120"/>
  <c r="P133" i="120"/>
  <c r="C262" i="112"/>
  <c r="C306" i="112" s="1"/>
  <c r="O269" i="112"/>
  <c r="S269" i="117" s="1"/>
  <c r="Q133" i="120"/>
  <c r="Q132" i="120" s="1"/>
  <c r="C112" i="117"/>
  <c r="X112" i="117" s="1"/>
  <c r="X113" i="117"/>
  <c r="O270" i="96"/>
  <c r="C270" i="117" s="1"/>
  <c r="X270" i="117" s="1"/>
  <c r="D262" i="127"/>
  <c r="O270" i="105"/>
  <c r="L270" i="117" s="1"/>
  <c r="N102" i="119"/>
  <c r="N96" i="119" s="1"/>
  <c r="N268" i="119"/>
  <c r="O268" i="107"/>
  <c r="N268" i="117" s="1"/>
  <c r="Q95" i="118"/>
  <c r="R96" i="119"/>
  <c r="O270" i="111"/>
  <c r="R270" i="117" s="1"/>
  <c r="T268" i="119"/>
  <c r="O268" i="113"/>
  <c r="T268" i="117" s="1"/>
  <c r="C151" i="117"/>
  <c r="X151" i="117" s="1"/>
  <c r="X152" i="117"/>
  <c r="L95" i="107"/>
  <c r="C141" i="117"/>
  <c r="X141" i="117" s="1"/>
  <c r="X142" i="117"/>
  <c r="C102" i="119"/>
  <c r="Y107" i="119"/>
  <c r="X126" i="120"/>
  <c r="H270" i="118"/>
  <c r="O270" i="101"/>
  <c r="H270" i="117" s="1"/>
  <c r="D96" i="113"/>
  <c r="D263" i="113" s="1"/>
  <c r="O263" i="113" s="1"/>
  <c r="I266" i="120"/>
  <c r="K262" i="125"/>
  <c r="I264" i="119"/>
  <c r="E111" i="101"/>
  <c r="O265" i="96"/>
  <c r="C265" i="117" s="1"/>
  <c r="X265" i="117" s="1"/>
  <c r="L132" i="101"/>
  <c r="L266" i="101" s="1"/>
  <c r="H266" i="127" s="1"/>
  <c r="F266" i="120"/>
  <c r="O266" i="99"/>
  <c r="F266" i="117" s="1"/>
  <c r="O267" i="114"/>
  <c r="O267" i="113"/>
  <c r="T267" i="117" s="1"/>
  <c r="O265" i="113"/>
  <c r="T265" i="117" s="1"/>
  <c r="O267" i="112"/>
  <c r="S267" i="117" s="1"/>
  <c r="O267" i="111"/>
  <c r="O267" i="110"/>
  <c r="Q267" i="117" s="1"/>
  <c r="O267" i="109"/>
  <c r="P267" i="117" s="1"/>
  <c r="O267" i="108"/>
  <c r="O267" i="117" s="1"/>
  <c r="O127" i="119"/>
  <c r="O267" i="107"/>
  <c r="N267" i="117" s="1"/>
  <c r="O265" i="107"/>
  <c r="N265" i="117" s="1"/>
  <c r="O267" i="106"/>
  <c r="M267" i="117" s="1"/>
  <c r="M265" i="119"/>
  <c r="O265" i="106"/>
  <c r="M265" i="117" s="1"/>
  <c r="M117" i="119"/>
  <c r="O267" i="105"/>
  <c r="L267" i="117" s="1"/>
  <c r="E132" i="105"/>
  <c r="E266" i="105" s="1"/>
  <c r="O265" i="105"/>
  <c r="L265" i="117" s="1"/>
  <c r="O267" i="104"/>
  <c r="K267" i="117" s="1"/>
  <c r="E132" i="104"/>
  <c r="O267" i="103"/>
  <c r="J267" i="117" s="1"/>
  <c r="J127" i="119"/>
  <c r="O267" i="102"/>
  <c r="I267" i="117" s="1"/>
  <c r="I265" i="119"/>
  <c r="O265" i="102"/>
  <c r="I265" i="117" s="1"/>
  <c r="O267" i="101"/>
  <c r="H267" i="117" s="1"/>
  <c r="O267" i="100"/>
  <c r="G267" i="117" s="1"/>
  <c r="O267" i="98"/>
  <c r="E267" i="117" s="1"/>
  <c r="O267" i="97"/>
  <c r="D267" i="117" s="1"/>
  <c r="D265" i="119"/>
  <c r="O265" i="97"/>
  <c r="D265" i="117" s="1"/>
  <c r="C145" i="126"/>
  <c r="X146" i="126"/>
  <c r="C267" i="119"/>
  <c r="Y267" i="119" s="1"/>
  <c r="O267" i="96"/>
  <c r="C267" i="117" s="1"/>
  <c r="X267" i="117" s="1"/>
  <c r="C141" i="120"/>
  <c r="X142" i="120"/>
  <c r="U272" i="118"/>
  <c r="O272" i="114"/>
  <c r="U272" i="117" s="1"/>
  <c r="O272" i="113"/>
  <c r="T272" i="117" s="1"/>
  <c r="O272" i="112"/>
  <c r="S272" i="117" s="1"/>
  <c r="O272" i="111"/>
  <c r="R272" i="117" s="1"/>
  <c r="O272" i="110"/>
  <c r="Q272" i="117" s="1"/>
  <c r="O272" i="109"/>
  <c r="P272" i="117" s="1"/>
  <c r="L132" i="109"/>
  <c r="O272" i="108"/>
  <c r="O272" i="117" s="1"/>
  <c r="N272" i="118"/>
  <c r="O272" i="107"/>
  <c r="N272" i="117" s="1"/>
  <c r="O272" i="106"/>
  <c r="M272" i="117" s="1"/>
  <c r="M151" i="118"/>
  <c r="M95" i="118" s="1"/>
  <c r="L272" i="118"/>
  <c r="O272" i="105"/>
  <c r="L272" i="117" s="1"/>
  <c r="O272" i="104"/>
  <c r="K272" i="117" s="1"/>
  <c r="O272" i="103"/>
  <c r="J272" i="117" s="1"/>
  <c r="J151" i="118"/>
  <c r="J95" i="118" s="1"/>
  <c r="O272" i="102"/>
  <c r="I272" i="117" s="1"/>
  <c r="O272" i="101"/>
  <c r="H272" i="117" s="1"/>
  <c r="L111" i="101"/>
  <c r="O272" i="100"/>
  <c r="G272" i="117" s="1"/>
  <c r="O272" i="99"/>
  <c r="F272" i="117" s="1"/>
  <c r="E272" i="118"/>
  <c r="O272" i="98"/>
  <c r="E272" i="117" s="1"/>
  <c r="L132" i="98"/>
  <c r="O272" i="97"/>
  <c r="D272" i="117" s="1"/>
  <c r="O272" i="96"/>
  <c r="C272" i="117" s="1"/>
  <c r="X272" i="117" s="1"/>
  <c r="C262" i="125"/>
  <c r="X262" i="125" s="1"/>
  <c r="X268" i="125"/>
  <c r="C145" i="125"/>
  <c r="X145" i="125" s="1"/>
  <c r="X146" i="125"/>
  <c r="C127" i="127"/>
  <c r="X127" i="127" s="1"/>
  <c r="X128" i="127"/>
  <c r="C117" i="127"/>
  <c r="X117" i="127" s="1"/>
  <c r="X118" i="127"/>
  <c r="L111" i="96"/>
  <c r="L264" i="96" s="1"/>
  <c r="C264" i="127" s="1"/>
  <c r="X264" i="127" s="1"/>
  <c r="C112" i="127"/>
  <c r="X112" i="127" s="1"/>
  <c r="X113" i="127"/>
  <c r="U141" i="120"/>
  <c r="R141" i="120"/>
  <c r="R132" i="120" s="1"/>
  <c r="P265" i="119"/>
  <c r="O265" i="109"/>
  <c r="P265" i="117" s="1"/>
  <c r="O117" i="119"/>
  <c r="O111" i="119" s="1"/>
  <c r="E111" i="103"/>
  <c r="I141" i="120"/>
  <c r="I127" i="119"/>
  <c r="E111" i="102"/>
  <c r="E264" i="102" s="1"/>
  <c r="H262" i="125"/>
  <c r="E111" i="98"/>
  <c r="E264" i="98" s="1"/>
  <c r="D141" i="120"/>
  <c r="D132" i="120" s="1"/>
  <c r="E111" i="97"/>
  <c r="E95" i="97" s="1"/>
  <c r="C112" i="120"/>
  <c r="X113" i="120"/>
  <c r="S145" i="126"/>
  <c r="S95" i="126" s="1"/>
  <c r="S268" i="119"/>
  <c r="O268" i="112"/>
  <c r="S268" i="117" s="1"/>
  <c r="Q268" i="119"/>
  <c r="O268" i="110"/>
  <c r="Q268" i="117" s="1"/>
  <c r="O145" i="126"/>
  <c r="O95" i="126" s="1"/>
  <c r="O268" i="106"/>
  <c r="M268" i="117" s="1"/>
  <c r="L268" i="119"/>
  <c r="O268" i="105"/>
  <c r="L268" i="117" s="1"/>
  <c r="L132" i="105"/>
  <c r="L266" i="105" s="1"/>
  <c r="L266" i="127" s="1"/>
  <c r="L97" i="119"/>
  <c r="O268" i="104"/>
  <c r="K268" i="117" s="1"/>
  <c r="O268" i="103"/>
  <c r="J268" i="117" s="1"/>
  <c r="O268" i="101"/>
  <c r="H268" i="117" s="1"/>
  <c r="O268" i="100"/>
  <c r="G268" i="117" s="1"/>
  <c r="D268" i="119"/>
  <c r="O268" i="97"/>
  <c r="D268" i="117" s="1"/>
  <c r="D117" i="119"/>
  <c r="O268" i="96"/>
  <c r="C268" i="117" s="1"/>
  <c r="X268" i="117" s="1"/>
  <c r="L132" i="96"/>
  <c r="C112" i="119"/>
  <c r="Y113" i="119"/>
  <c r="C117" i="120"/>
  <c r="X117" i="120" s="1"/>
  <c r="X120" i="120"/>
  <c r="G117" i="120"/>
  <c r="G111" i="120" s="1"/>
  <c r="G127" i="127"/>
  <c r="L117" i="127"/>
  <c r="L111" i="127" s="1"/>
  <c r="Q145" i="120"/>
  <c r="R112" i="120"/>
  <c r="T308" i="118"/>
  <c r="D308" i="118"/>
  <c r="I308" i="118"/>
  <c r="E308" i="118"/>
  <c r="U308" i="118"/>
  <c r="M308" i="118"/>
  <c r="Q308" i="118"/>
  <c r="S308" i="118"/>
  <c r="C308" i="118"/>
  <c r="X308" i="118" s="1"/>
  <c r="L308" i="118"/>
  <c r="O308" i="118"/>
  <c r="O285" i="108"/>
  <c r="O285" i="117" s="1"/>
  <c r="J285" i="118"/>
  <c r="O285" i="103"/>
  <c r="O285" i="105"/>
  <c r="C282" i="100"/>
  <c r="C308" i="100" s="1"/>
  <c r="O285" i="100"/>
  <c r="O285" i="106"/>
  <c r="C282" i="104"/>
  <c r="C308" i="104" s="1"/>
  <c r="O285" i="104"/>
  <c r="U285" i="118"/>
  <c r="U282" i="118" s="1"/>
  <c r="X216" i="120"/>
  <c r="E282" i="120"/>
  <c r="C282" i="111"/>
  <c r="C308" i="111" s="1"/>
  <c r="O285" i="111"/>
  <c r="O285" i="98"/>
  <c r="E285" i="117" s="1"/>
  <c r="O285" i="96"/>
  <c r="I285" i="118"/>
  <c r="O285" i="102"/>
  <c r="O285" i="112"/>
  <c r="O285" i="97"/>
  <c r="D285" i="117" s="1"/>
  <c r="O285" i="110"/>
  <c r="Q285" i="117" s="1"/>
  <c r="O285" i="113"/>
  <c r="O285" i="107"/>
  <c r="O285" i="101"/>
  <c r="O286" i="109"/>
  <c r="P286" i="117" s="1"/>
  <c r="G282" i="120"/>
  <c r="S286" i="119"/>
  <c r="O286" i="112"/>
  <c r="S286" i="117" s="1"/>
  <c r="O285" i="109"/>
  <c r="O285" i="99"/>
  <c r="Y283" i="119"/>
  <c r="O286" i="107"/>
  <c r="N286" i="117" s="1"/>
  <c r="H286" i="119"/>
  <c r="O286" i="101"/>
  <c r="H286" i="117" s="1"/>
  <c r="D282" i="105"/>
  <c r="D308" i="105" s="1"/>
  <c r="O284" i="114"/>
  <c r="O284" i="104"/>
  <c r="K284" i="117" s="1"/>
  <c r="O284" i="102"/>
  <c r="J286" i="119"/>
  <c r="O286" i="103"/>
  <c r="J286" i="117" s="1"/>
  <c r="O284" i="113"/>
  <c r="O284" i="109"/>
  <c r="P284" i="117" s="1"/>
  <c r="O284" i="107"/>
  <c r="J208" i="119"/>
  <c r="Q208" i="119"/>
  <c r="S284" i="119"/>
  <c r="O284" i="112"/>
  <c r="S284" i="117" s="1"/>
  <c r="C219" i="120"/>
  <c r="X219" i="120" s="1"/>
  <c r="X220" i="120"/>
  <c r="O284" i="110"/>
  <c r="O284" i="119"/>
  <c r="O284" i="108"/>
  <c r="O284" i="106"/>
  <c r="O284" i="100"/>
  <c r="C213" i="119"/>
  <c r="Y213" i="119" s="1"/>
  <c r="Y214" i="119"/>
  <c r="O284" i="105"/>
  <c r="O284" i="99"/>
  <c r="O284" i="97"/>
  <c r="O284" i="111"/>
  <c r="R284" i="117" s="1"/>
  <c r="H284" i="119"/>
  <c r="H282" i="119" s="1"/>
  <c r="O284" i="101"/>
  <c r="H284" i="117" s="1"/>
  <c r="C213" i="120"/>
  <c r="X214" i="120"/>
  <c r="F286" i="119"/>
  <c r="O286" i="99"/>
  <c r="F286" i="117" s="1"/>
  <c r="O286" i="100"/>
  <c r="G286" i="117" s="1"/>
  <c r="O286" i="102"/>
  <c r="I286" i="117" s="1"/>
  <c r="O286" i="105"/>
  <c r="O286" i="106"/>
  <c r="M286" i="117" s="1"/>
  <c r="O286" i="110"/>
  <c r="Q286" i="117" s="1"/>
  <c r="R286" i="119"/>
  <c r="R282" i="119" s="1"/>
  <c r="O286" i="111"/>
  <c r="R286" i="117" s="1"/>
  <c r="T286" i="119"/>
  <c r="O286" i="113"/>
  <c r="T286" i="117" s="1"/>
  <c r="P219" i="119"/>
  <c r="P208" i="119" s="1"/>
  <c r="F219" i="119"/>
  <c r="F208" i="119" s="1"/>
  <c r="C282" i="128"/>
  <c r="X282" i="128" s="1"/>
  <c r="X285" i="128"/>
  <c r="O283" i="96"/>
  <c r="C283" i="117" s="1"/>
  <c r="X283" i="117" s="1"/>
  <c r="G283" i="118"/>
  <c r="O283" i="100"/>
  <c r="G283" i="117" s="1"/>
  <c r="O283" i="118"/>
  <c r="O282" i="118" s="1"/>
  <c r="O283" i="108"/>
  <c r="O283" i="117" s="1"/>
  <c r="S283" i="118"/>
  <c r="S282" i="118" s="1"/>
  <c r="O283" i="112"/>
  <c r="S283" i="117" s="1"/>
  <c r="O283" i="105"/>
  <c r="L283" i="117" s="1"/>
  <c r="O283" i="109"/>
  <c r="O283" i="98"/>
  <c r="I283" i="118"/>
  <c r="O283" i="102"/>
  <c r="T283" i="118"/>
  <c r="T282" i="118" s="1"/>
  <c r="O283" i="113"/>
  <c r="O283" i="114"/>
  <c r="U283" i="117" s="1"/>
  <c r="H283" i="118"/>
  <c r="O283" i="101"/>
  <c r="O283" i="111"/>
  <c r="R283" i="117" s="1"/>
  <c r="C208" i="118"/>
  <c r="X208" i="118" s="1"/>
  <c r="X209" i="118"/>
  <c r="U209" i="118"/>
  <c r="Q283" i="118"/>
  <c r="Q282" i="118" s="1"/>
  <c r="O283" i="110"/>
  <c r="Q283" i="117" s="1"/>
  <c r="M209" i="118"/>
  <c r="M283" i="118"/>
  <c r="M282" i="118" s="1"/>
  <c r="O283" i="106"/>
  <c r="M283" i="117" s="1"/>
  <c r="I209" i="118"/>
  <c r="I208" i="118" s="1"/>
  <c r="H208" i="125"/>
  <c r="F208" i="127"/>
  <c r="E209" i="118"/>
  <c r="E208" i="118" s="1"/>
  <c r="L282" i="97"/>
  <c r="L308" i="97" s="1"/>
  <c r="C216" i="128"/>
  <c r="X217" i="128"/>
  <c r="O283" i="97"/>
  <c r="D283" i="117" s="1"/>
  <c r="C216" i="127"/>
  <c r="X216" i="127" s="1"/>
  <c r="X217" i="127"/>
  <c r="C213" i="126"/>
  <c r="X213" i="126" s="1"/>
  <c r="X214" i="126"/>
  <c r="C209" i="125"/>
  <c r="X209" i="125" s="1"/>
  <c r="X210" i="125"/>
  <c r="O283" i="103"/>
  <c r="F283" i="118"/>
  <c r="O283" i="99"/>
  <c r="J282" i="113"/>
  <c r="J308" i="113" s="1"/>
  <c r="O287" i="111"/>
  <c r="P209" i="118"/>
  <c r="O287" i="107"/>
  <c r="N287" i="117" s="1"/>
  <c r="J208" i="106"/>
  <c r="O287" i="103"/>
  <c r="J287" i="117" s="1"/>
  <c r="L208" i="103"/>
  <c r="J208" i="100"/>
  <c r="O287" i="99"/>
  <c r="F287" i="117" s="1"/>
  <c r="D209" i="118"/>
  <c r="O287" i="114"/>
  <c r="U208" i="128"/>
  <c r="O287" i="110"/>
  <c r="O209" i="118"/>
  <c r="O287" i="106"/>
  <c r="M287" i="117" s="1"/>
  <c r="K208" i="106"/>
  <c r="O283" i="104"/>
  <c r="K283" i="117" s="1"/>
  <c r="I287" i="118"/>
  <c r="O287" i="102"/>
  <c r="O287" i="98"/>
  <c r="E208" i="128"/>
  <c r="L208" i="97"/>
  <c r="C219" i="126"/>
  <c r="X219" i="126" s="1"/>
  <c r="X220" i="126"/>
  <c r="C216" i="126"/>
  <c r="X216" i="126" s="1"/>
  <c r="X217" i="126"/>
  <c r="C213" i="125"/>
  <c r="X213" i="125" s="1"/>
  <c r="X214" i="125"/>
  <c r="O287" i="113"/>
  <c r="T287" i="117" s="1"/>
  <c r="T208" i="128"/>
  <c r="R209" i="118"/>
  <c r="O287" i="109"/>
  <c r="P287" i="117" s="1"/>
  <c r="P208" i="128"/>
  <c r="O287" i="105"/>
  <c r="L287" i="117" s="1"/>
  <c r="O287" i="101"/>
  <c r="D208" i="128"/>
  <c r="C216" i="125"/>
  <c r="X216" i="125" s="1"/>
  <c r="X217" i="125"/>
  <c r="D216" i="126"/>
  <c r="F209" i="125"/>
  <c r="J216" i="126"/>
  <c r="K219" i="127"/>
  <c r="K208" i="127" s="1"/>
  <c r="R216" i="126"/>
  <c r="U209" i="127"/>
  <c r="U157" i="127"/>
  <c r="E46" i="124"/>
  <c r="E4" i="124" s="1"/>
  <c r="M46" i="124"/>
  <c r="M4" i="124" s="1"/>
  <c r="F157" i="127"/>
  <c r="S157" i="127"/>
  <c r="T157" i="125"/>
  <c r="Q157" i="127"/>
  <c r="N157" i="127"/>
  <c r="C198" i="120"/>
  <c r="X198" i="120" s="1"/>
  <c r="X200" i="120"/>
  <c r="R157" i="127"/>
  <c r="N157" i="119"/>
  <c r="C190" i="119"/>
  <c r="Y192" i="119"/>
  <c r="H157" i="127"/>
  <c r="L157" i="127"/>
  <c r="M157" i="127"/>
  <c r="N157" i="126"/>
  <c r="G157" i="127"/>
  <c r="C273" i="102"/>
  <c r="C307" i="102" s="1"/>
  <c r="O274" i="102"/>
  <c r="O274" i="110"/>
  <c r="O274" i="100"/>
  <c r="G274" i="117" s="1"/>
  <c r="O274" i="99"/>
  <c r="F274" i="117" s="1"/>
  <c r="O274" i="104"/>
  <c r="K274" i="117" s="1"/>
  <c r="O280" i="97"/>
  <c r="D280" i="117" s="1"/>
  <c r="O275" i="97"/>
  <c r="O295" i="98"/>
  <c r="E295" i="117" s="1"/>
  <c r="O276" i="98"/>
  <c r="E276" i="117" s="1"/>
  <c r="O279" i="96"/>
  <c r="C279" i="117" s="1"/>
  <c r="X279" i="117" s="1"/>
  <c r="O277" i="98"/>
  <c r="E277" i="117" s="1"/>
  <c r="O276" i="99"/>
  <c r="F276" i="117" s="1"/>
  <c r="O278" i="99"/>
  <c r="F278" i="117" s="1"/>
  <c r="O297" i="98"/>
  <c r="E297" i="117" s="1"/>
  <c r="O277" i="100"/>
  <c r="G277" i="117" s="1"/>
  <c r="O279" i="100"/>
  <c r="G279" i="117" s="1"/>
  <c r="O276" i="101"/>
  <c r="H276" i="117" s="1"/>
  <c r="O279" i="97"/>
  <c r="D279" i="117" s="1"/>
  <c r="O278" i="101"/>
  <c r="H278" i="117" s="1"/>
  <c r="O277" i="101"/>
  <c r="H277" i="117" s="1"/>
  <c r="O280" i="101"/>
  <c r="H280" i="117" s="1"/>
  <c r="O277" i="102"/>
  <c r="I277" i="117" s="1"/>
  <c r="O298" i="103"/>
  <c r="J298" i="117" s="1"/>
  <c r="O278" i="103"/>
  <c r="J278" i="117" s="1"/>
  <c r="O276" i="103"/>
  <c r="J276" i="117" s="1"/>
  <c r="O280" i="104"/>
  <c r="K280" i="117" s="1"/>
  <c r="O297" i="105"/>
  <c r="L297" i="117" s="1"/>
  <c r="O295" i="106"/>
  <c r="M295" i="117" s="1"/>
  <c r="O277" i="108"/>
  <c r="O277" i="117" s="1"/>
  <c r="O280" i="109"/>
  <c r="P280" i="117" s="1"/>
  <c r="O296" i="109"/>
  <c r="P296" i="117" s="1"/>
  <c r="O298" i="106"/>
  <c r="M298" i="117" s="1"/>
  <c r="O277" i="109"/>
  <c r="P277" i="117" s="1"/>
  <c r="O275" i="109"/>
  <c r="O297" i="110"/>
  <c r="Q297" i="117" s="1"/>
  <c r="O296" i="113"/>
  <c r="T296" i="117" s="1"/>
  <c r="O297" i="114"/>
  <c r="U297" i="117" s="1"/>
  <c r="O277" i="114"/>
  <c r="U277" i="117" s="1"/>
  <c r="O278" i="109"/>
  <c r="P278" i="117" s="1"/>
  <c r="O279" i="111"/>
  <c r="R279" i="117" s="1"/>
  <c r="O280" i="112"/>
  <c r="S280" i="117" s="1"/>
  <c r="O278" i="114"/>
  <c r="U278" i="117" s="1"/>
  <c r="O276" i="114"/>
  <c r="U276" i="117" s="1"/>
  <c r="S160" i="117"/>
  <c r="S158" i="117" s="1"/>
  <c r="O295" i="107"/>
  <c r="N295" i="117" s="1"/>
  <c r="O295" i="114"/>
  <c r="U295" i="117" s="1"/>
  <c r="L273" i="107"/>
  <c r="L307" i="107" s="1"/>
  <c r="O279" i="107"/>
  <c r="N279" i="117" s="1"/>
  <c r="O277" i="107"/>
  <c r="N277" i="117" s="1"/>
  <c r="O276" i="107"/>
  <c r="N276" i="117" s="1"/>
  <c r="O275" i="107"/>
  <c r="N275" i="117" s="1"/>
  <c r="K273" i="103"/>
  <c r="K307" i="103" s="1"/>
  <c r="J307" i="126" s="1"/>
  <c r="O278" i="111"/>
  <c r="R278" i="117" s="1"/>
  <c r="O281" i="104"/>
  <c r="K281" i="117" s="1"/>
  <c r="E213" i="117"/>
  <c r="E160" i="117"/>
  <c r="E158" i="117" s="1"/>
  <c r="O277" i="97"/>
  <c r="D277" i="117" s="1"/>
  <c r="O280" i="98"/>
  <c r="E280" i="117" s="1"/>
  <c r="O278" i="98"/>
  <c r="O279" i="102"/>
  <c r="I279" i="117" s="1"/>
  <c r="O278" i="113"/>
  <c r="T278" i="117" s="1"/>
  <c r="O277" i="113"/>
  <c r="T277" i="117" s="1"/>
  <c r="O274" i="113"/>
  <c r="O160" i="117"/>
  <c r="O158" i="117" s="1"/>
  <c r="O280" i="103"/>
  <c r="J280" i="117" s="1"/>
  <c r="O277" i="103"/>
  <c r="J277" i="117" s="1"/>
  <c r="O279" i="101"/>
  <c r="H279" i="117" s="1"/>
  <c r="O275" i="101"/>
  <c r="H275" i="117" s="1"/>
  <c r="O274" i="101"/>
  <c r="H274" i="117" s="1"/>
  <c r="O277" i="96"/>
  <c r="O281" i="112"/>
  <c r="S281" i="117" s="1"/>
  <c r="O274" i="111"/>
  <c r="L273" i="102"/>
  <c r="L307" i="102" s="1"/>
  <c r="O281" i="96"/>
  <c r="C281" i="117" s="1"/>
  <c r="X281" i="117" s="1"/>
  <c r="O274" i="98"/>
  <c r="E274" i="117" s="1"/>
  <c r="O278" i="96"/>
  <c r="C278" i="117" s="1"/>
  <c r="X278" i="117" s="1"/>
  <c r="O281" i="106"/>
  <c r="M281" i="117" s="1"/>
  <c r="O281" i="109"/>
  <c r="P281" i="117" s="1"/>
  <c r="O278" i="100"/>
  <c r="O281" i="101"/>
  <c r="H281" i="117" s="1"/>
  <c r="O281" i="113"/>
  <c r="T281" i="117" s="1"/>
  <c r="O281" i="114"/>
  <c r="U281" i="117" s="1"/>
  <c r="O298" i="114"/>
  <c r="U298" i="117" s="1"/>
  <c r="O296" i="112"/>
  <c r="S296" i="117" s="1"/>
  <c r="O281" i="110"/>
  <c r="Q281" i="117" s="1"/>
  <c r="O298" i="110"/>
  <c r="Q298" i="117" s="1"/>
  <c r="O297" i="109"/>
  <c r="P297" i="117" s="1"/>
  <c r="O277" i="106"/>
  <c r="O297" i="106"/>
  <c r="M297" i="117" s="1"/>
  <c r="O280" i="105"/>
  <c r="O281" i="105"/>
  <c r="L281" i="117" s="1"/>
  <c r="O296" i="104"/>
  <c r="K296" i="117" s="1"/>
  <c r="O281" i="102"/>
  <c r="I281" i="117" s="1"/>
  <c r="O298" i="102"/>
  <c r="I298" i="117" s="1"/>
  <c r="O297" i="101"/>
  <c r="H297" i="117" s="1"/>
  <c r="O275" i="100"/>
  <c r="G275" i="117" s="1"/>
  <c r="O280" i="100"/>
  <c r="G280" i="117" s="1"/>
  <c r="O296" i="100"/>
  <c r="G296" i="117" s="1"/>
  <c r="O298" i="99"/>
  <c r="F298" i="117" s="1"/>
  <c r="O298" i="98"/>
  <c r="E298" i="117" s="1"/>
  <c r="O297" i="97"/>
  <c r="D297" i="117" s="1"/>
  <c r="O296" i="97"/>
  <c r="D296" i="117" s="1"/>
  <c r="O296" i="96"/>
  <c r="C296" i="117" s="1"/>
  <c r="X296" i="117" s="1"/>
  <c r="O295" i="103"/>
  <c r="J295" i="117" s="1"/>
  <c r="F231" i="118"/>
  <c r="O251" i="101"/>
  <c r="O251" i="105"/>
  <c r="L251" i="117" s="1"/>
  <c r="V301" i="117"/>
  <c r="V239" i="117"/>
  <c r="V301" i="127"/>
  <c r="O291" i="114"/>
  <c r="U291" i="117" s="1"/>
  <c r="O294" i="114"/>
  <c r="U294" i="117" s="1"/>
  <c r="U293" i="118"/>
  <c r="O293" i="114"/>
  <c r="U293" i="117" s="1"/>
  <c r="O244" i="114"/>
  <c r="U244" i="117" s="1"/>
  <c r="U19" i="118"/>
  <c r="O293" i="113"/>
  <c r="T293" i="117" s="1"/>
  <c r="O291" i="113"/>
  <c r="T292" i="118"/>
  <c r="O292" i="113"/>
  <c r="T226" i="117"/>
  <c r="T25" i="119"/>
  <c r="O248" i="113"/>
  <c r="T248" i="117" s="1"/>
  <c r="T247" i="118"/>
  <c r="O247" i="113"/>
  <c r="T247" i="117" s="1"/>
  <c r="T19" i="118"/>
  <c r="O292" i="112"/>
  <c r="O294" i="112"/>
  <c r="S294" i="117" s="1"/>
  <c r="S291" i="118"/>
  <c r="O291" i="112"/>
  <c r="S244" i="118"/>
  <c r="O244" i="112"/>
  <c r="R293" i="118"/>
  <c r="O293" i="111"/>
  <c r="R293" i="117" s="1"/>
  <c r="R25" i="118"/>
  <c r="O293" i="110"/>
  <c r="Q293" i="117" s="1"/>
  <c r="O291" i="110"/>
  <c r="Q291" i="117" s="1"/>
  <c r="O294" i="110"/>
  <c r="Q294" i="117" s="1"/>
  <c r="Q19" i="120"/>
  <c r="O248" i="110"/>
  <c r="Q248" i="117" s="1"/>
  <c r="Q247" i="118"/>
  <c r="O247" i="110"/>
  <c r="Q247" i="117" s="1"/>
  <c r="Q245" i="118"/>
  <c r="O245" i="110"/>
  <c r="Q245" i="117" s="1"/>
  <c r="P293" i="118"/>
  <c r="O293" i="109"/>
  <c r="P293" i="117" s="1"/>
  <c r="O294" i="109"/>
  <c r="P294" i="117" s="1"/>
  <c r="P291" i="118"/>
  <c r="O291" i="109"/>
  <c r="O247" i="109"/>
  <c r="P247" i="117" s="1"/>
  <c r="P243" i="120"/>
  <c r="P242" i="120" s="1"/>
  <c r="P248" i="118"/>
  <c r="O248" i="109"/>
  <c r="P248" i="117" s="1"/>
  <c r="P19" i="118"/>
  <c r="O292" i="108"/>
  <c r="O293" i="108"/>
  <c r="O293" i="117" s="1"/>
  <c r="O291" i="108"/>
  <c r="O294" i="108"/>
  <c r="O294" i="117" s="1"/>
  <c r="D243" i="108"/>
  <c r="O244" i="108"/>
  <c r="O247" i="118"/>
  <c r="O245" i="118"/>
  <c r="O291" i="107"/>
  <c r="N291" i="117" s="1"/>
  <c r="N293" i="118"/>
  <c r="N294" i="118"/>
  <c r="O246" i="107"/>
  <c r="N246" i="117" s="1"/>
  <c r="N29" i="118"/>
  <c r="N248" i="118"/>
  <c r="O248" i="107"/>
  <c r="N248" i="117" s="1"/>
  <c r="N244" i="118"/>
  <c r="O293" i="106"/>
  <c r="M291" i="118"/>
  <c r="M290" i="118" s="1"/>
  <c r="O291" i="106"/>
  <c r="O290" i="106" s="1"/>
  <c r="O247" i="106"/>
  <c r="M246" i="118"/>
  <c r="M245" i="118"/>
  <c r="M244" i="118"/>
  <c r="O244" i="106"/>
  <c r="N219" i="117"/>
  <c r="Q219" i="117"/>
  <c r="L216" i="117"/>
  <c r="P216" i="117"/>
  <c r="E216" i="117"/>
  <c r="H216" i="117"/>
  <c r="P213" i="117"/>
  <c r="M213" i="117"/>
  <c r="D213" i="117"/>
  <c r="K200" i="117"/>
  <c r="K198" i="117" s="1"/>
  <c r="K151" i="117"/>
  <c r="O132" i="98"/>
  <c r="U133" i="117"/>
  <c r="I133" i="117"/>
  <c r="G117" i="117"/>
  <c r="H117" i="117"/>
  <c r="G112" i="117"/>
  <c r="L112" i="117"/>
  <c r="J112" i="117"/>
  <c r="T102" i="117"/>
  <c r="O96" i="108"/>
  <c r="T97" i="117"/>
  <c r="C97" i="117"/>
  <c r="X97" i="117" s="1"/>
  <c r="P89" i="117"/>
  <c r="L228" i="117"/>
  <c r="L226" i="117" s="1"/>
  <c r="O226" i="105"/>
  <c r="O37" i="103"/>
  <c r="I30" i="117"/>
  <c r="I29" i="117" s="1"/>
  <c r="O226" i="109"/>
  <c r="O89" i="100"/>
  <c r="L64" i="117"/>
  <c r="O72" i="108"/>
  <c r="R61" i="117"/>
  <c r="O53" i="111"/>
  <c r="U65" i="117"/>
  <c r="O64" i="114"/>
  <c r="F37" i="117"/>
  <c r="O37" i="107"/>
  <c r="O53" i="105"/>
  <c r="L60" i="117"/>
  <c r="L53" i="117" s="1"/>
  <c r="O72" i="110"/>
  <c r="O89" i="109"/>
  <c r="O89" i="107"/>
  <c r="J53" i="117"/>
  <c r="I72" i="117"/>
  <c r="I37" i="117"/>
  <c r="J39" i="117"/>
  <c r="L72" i="117"/>
  <c r="E72" i="117"/>
  <c r="Q73" i="117"/>
  <c r="Q72" i="117" s="1"/>
  <c r="O64" i="103"/>
  <c r="O64" i="101"/>
  <c r="U92" i="117"/>
  <c r="U89" i="117" s="1"/>
  <c r="O89" i="114"/>
  <c r="M53" i="117"/>
  <c r="O64" i="113"/>
  <c r="U53" i="117"/>
  <c r="O102" i="104"/>
  <c r="O96" i="104" s="1"/>
  <c r="O117" i="113"/>
  <c r="O102" i="98"/>
  <c r="O96" i="98" s="1"/>
  <c r="Q112" i="117"/>
  <c r="M151" i="117"/>
  <c r="O102" i="117"/>
  <c r="O96" i="117" s="1"/>
  <c r="O132" i="108"/>
  <c r="D133" i="117"/>
  <c r="S53" i="117"/>
  <c r="H56" i="117"/>
  <c r="H53" i="117" s="1"/>
  <c r="D102" i="117"/>
  <c r="O133" i="113"/>
  <c r="E135" i="117"/>
  <c r="E133" i="117" s="1"/>
  <c r="F102" i="117"/>
  <c r="F96" i="117" s="1"/>
  <c r="O102" i="102"/>
  <c r="O96" i="102" s="1"/>
  <c r="O112" i="113"/>
  <c r="O127" i="102"/>
  <c r="M136" i="117"/>
  <c r="M133" i="117" s="1"/>
  <c r="O132" i="106"/>
  <c r="C133" i="117"/>
  <c r="X133" i="117" s="1"/>
  <c r="T112" i="117"/>
  <c r="K127" i="117"/>
  <c r="L133" i="117"/>
  <c r="L132" i="117" s="1"/>
  <c r="K133" i="117"/>
  <c r="O112" i="100"/>
  <c r="O133" i="114"/>
  <c r="O132" i="114" s="1"/>
  <c r="P133" i="117"/>
  <c r="P102" i="117"/>
  <c r="P96" i="117" s="1"/>
  <c r="T127" i="117"/>
  <c r="C53" i="117"/>
  <c r="X53" i="117" s="1"/>
  <c r="O89" i="113"/>
  <c r="O132" i="99"/>
  <c r="O133" i="112"/>
  <c r="O132" i="112" s="1"/>
  <c r="O96" i="112"/>
  <c r="U117" i="117"/>
  <c r="O102" i="97"/>
  <c r="O96" i="97" s="1"/>
  <c r="S102" i="117"/>
  <c r="O117" i="112"/>
  <c r="O111" i="112" s="1"/>
  <c r="T64" i="117"/>
  <c r="O53" i="103"/>
  <c r="O133" i="105"/>
  <c r="O132" i="105" s="1"/>
  <c r="O102" i="96"/>
  <c r="O111" i="106"/>
  <c r="N129" i="117"/>
  <c r="N127" i="117" s="1"/>
  <c r="C216" i="117"/>
  <c r="X216" i="117" s="1"/>
  <c r="O47" i="99"/>
  <c r="O53" i="112"/>
  <c r="O53" i="106"/>
  <c r="H102" i="117"/>
  <c r="O117" i="114"/>
  <c r="O117" i="100"/>
  <c r="C127" i="117"/>
  <c r="X127" i="117" s="1"/>
  <c r="L145" i="117"/>
  <c r="Q127" i="117"/>
  <c r="C117" i="117"/>
  <c r="U127" i="117"/>
  <c r="O145" i="112"/>
  <c r="O216" i="98"/>
  <c r="O219" i="109"/>
  <c r="J133" i="117"/>
  <c r="J132" i="117" s="1"/>
  <c r="J178" i="117"/>
  <c r="J176" i="117" s="1"/>
  <c r="J174" i="117" s="1"/>
  <c r="O176" i="103"/>
  <c r="O174" i="103" s="1"/>
  <c r="O216" i="117"/>
  <c r="O213" i="97"/>
  <c r="T203" i="117"/>
  <c r="T200" i="117" s="1"/>
  <c r="T198" i="117" s="1"/>
  <c r="O200" i="113"/>
  <c r="O198" i="113" s="1"/>
  <c r="L169" i="117"/>
  <c r="L168" i="117" s="1"/>
  <c r="L166" i="117" s="1"/>
  <c r="O168" i="105"/>
  <c r="O166" i="105" s="1"/>
  <c r="O157" i="105" s="1"/>
  <c r="O216" i="100"/>
  <c r="N216" i="117"/>
  <c r="D216" i="117"/>
  <c r="F219" i="117"/>
  <c r="O216" i="112"/>
  <c r="O219" i="100"/>
  <c r="O208" i="100" s="1"/>
  <c r="P141" i="117"/>
  <c r="L117" i="117"/>
  <c r="O216" i="111"/>
  <c r="N102" i="117"/>
  <c r="O219" i="101"/>
  <c r="O208" i="101" s="1"/>
  <c r="C210" i="117"/>
  <c r="O208" i="104"/>
  <c r="I162" i="117"/>
  <c r="I160" i="117" s="1"/>
  <c r="I158" i="117" s="1"/>
  <c r="O160" i="102"/>
  <c r="O158" i="102" s="1"/>
  <c r="O157" i="102" s="1"/>
  <c r="N205" i="117"/>
  <c r="N200" i="117" s="1"/>
  <c r="N198" i="117" s="1"/>
  <c r="O200" i="107"/>
  <c r="O198" i="107" s="1"/>
  <c r="F151" i="117"/>
  <c r="S216" i="117"/>
  <c r="K216" i="117"/>
  <c r="O219" i="96"/>
  <c r="O219" i="103"/>
  <c r="O219" i="99"/>
  <c r="O208" i="99" s="1"/>
  <c r="O157" i="108"/>
  <c r="O176" i="99"/>
  <c r="O174" i="99" s="1"/>
  <c r="O157" i="99" s="1"/>
  <c r="F179" i="117"/>
  <c r="F176" i="117" s="1"/>
  <c r="F174" i="117" s="1"/>
  <c r="R219" i="117"/>
  <c r="J219" i="117"/>
  <c r="O157" i="114"/>
  <c r="O157" i="112"/>
  <c r="N187" i="117"/>
  <c r="N184" i="117" s="1"/>
  <c r="N182" i="117" s="1"/>
  <c r="O184" i="107"/>
  <c r="O182" i="107" s="1"/>
  <c r="O174" i="98"/>
  <c r="H160" i="117"/>
  <c r="H158" i="117" s="1"/>
  <c r="O168" i="113"/>
  <c r="O166" i="113" s="1"/>
  <c r="O176" i="101"/>
  <c r="O174" i="101" s="1"/>
  <c r="O157" i="101" s="1"/>
  <c r="C176" i="117"/>
  <c r="X176" i="117" s="1"/>
  <c r="O158" i="100"/>
  <c r="O157" i="100" s="1"/>
  <c r="O7" i="104"/>
  <c r="I25" i="119"/>
  <c r="I7" i="118"/>
  <c r="H29" i="118"/>
  <c r="E243" i="101"/>
  <c r="H19" i="118"/>
  <c r="O7" i="99"/>
  <c r="F25" i="118"/>
  <c r="D226" i="118"/>
  <c r="D29" i="118"/>
  <c r="E291" i="120"/>
  <c r="E290" i="120" s="1"/>
  <c r="E290" i="113"/>
  <c r="E290" i="99"/>
  <c r="T291" i="117"/>
  <c r="I291" i="119"/>
  <c r="I290" i="119" s="1"/>
  <c r="G226" i="118"/>
  <c r="O226" i="101"/>
  <c r="O226" i="104"/>
  <c r="O226" i="96"/>
  <c r="C29" i="119"/>
  <c r="Y29" i="119" s="1"/>
  <c r="O29" i="112"/>
  <c r="O29" i="106"/>
  <c r="O29" i="99"/>
  <c r="M29" i="117"/>
  <c r="K8" i="117"/>
  <c r="K7" i="117" s="1"/>
  <c r="Q7" i="120"/>
  <c r="D7" i="119"/>
  <c r="F7" i="118"/>
  <c r="J7" i="117"/>
  <c r="O7" i="103"/>
  <c r="H7" i="117"/>
  <c r="O7" i="101"/>
  <c r="I7" i="120"/>
  <c r="O29" i="109"/>
  <c r="F8" i="117"/>
  <c r="F7" i="117" s="1"/>
  <c r="M25" i="120"/>
  <c r="Q25" i="117"/>
  <c r="L7" i="120"/>
  <c r="C29" i="120"/>
  <c r="X29" i="120" s="1"/>
  <c r="M7" i="120"/>
  <c r="N7" i="120"/>
  <c r="U7" i="120"/>
  <c r="N19" i="120"/>
  <c r="E243" i="110"/>
  <c r="O25" i="107"/>
  <c r="S7" i="119"/>
  <c r="N29" i="119"/>
  <c r="L19" i="119"/>
  <c r="H25" i="120"/>
  <c r="F25" i="120"/>
  <c r="M19" i="120"/>
  <c r="J7" i="120"/>
  <c r="H7" i="120"/>
  <c r="U25" i="120"/>
  <c r="G25" i="120"/>
  <c r="P8" i="117"/>
  <c r="P7" i="117" s="1"/>
  <c r="D19" i="120"/>
  <c r="M25" i="119"/>
  <c r="F29" i="119"/>
  <c r="Q29" i="120"/>
  <c r="K29" i="119"/>
  <c r="I29" i="119"/>
  <c r="O29" i="111"/>
  <c r="E242" i="102"/>
  <c r="E304" i="102" s="1"/>
  <c r="D243" i="104"/>
  <c r="O7" i="97"/>
  <c r="E7" i="119"/>
  <c r="U19" i="120"/>
  <c r="Q25" i="119"/>
  <c r="K244" i="120"/>
  <c r="O19" i="112"/>
  <c r="J25" i="119"/>
  <c r="O29" i="119"/>
  <c r="D243" i="101"/>
  <c r="O25" i="119"/>
  <c r="G25" i="119"/>
  <c r="I248" i="117"/>
  <c r="P29" i="120"/>
  <c r="R19" i="120"/>
  <c r="J25" i="120"/>
  <c r="L7" i="119"/>
  <c r="H7" i="119"/>
  <c r="J19" i="120"/>
  <c r="D7" i="117"/>
  <c r="K243" i="119"/>
  <c r="O7" i="113"/>
  <c r="N25" i="118"/>
  <c r="K19" i="118"/>
  <c r="P29" i="117"/>
  <c r="G25" i="118"/>
  <c r="F29" i="118"/>
  <c r="L25" i="118"/>
  <c r="V31" i="129"/>
  <c r="U301" i="122"/>
  <c r="O301" i="122"/>
  <c r="Q297" i="120"/>
  <c r="O231" i="111"/>
  <c r="M295" i="118"/>
  <c r="U298" i="118"/>
  <c r="O231" i="103"/>
  <c r="T231" i="118"/>
  <c r="J298" i="118"/>
  <c r="E290" i="102"/>
  <c r="F226" i="126"/>
  <c r="N226" i="118"/>
  <c r="J290" i="113"/>
  <c r="N290" i="118"/>
  <c r="K290" i="106"/>
  <c r="K226" i="128"/>
  <c r="E290" i="106"/>
  <c r="P226" i="125"/>
  <c r="C290" i="120"/>
  <c r="X290" i="120" s="1"/>
  <c r="O294" i="118"/>
  <c r="U290" i="127"/>
  <c r="M226" i="119"/>
  <c r="E226" i="127"/>
  <c r="P226" i="120"/>
  <c r="C290" i="108"/>
  <c r="F226" i="128"/>
  <c r="L226" i="127"/>
  <c r="H226" i="127"/>
  <c r="Q226" i="120"/>
  <c r="T226" i="126"/>
  <c r="N291" i="120"/>
  <c r="N290" i="120" s="1"/>
  <c r="T290" i="120"/>
  <c r="L226" i="120"/>
  <c r="O226" i="113"/>
  <c r="E290" i="108"/>
  <c r="M290" i="120"/>
  <c r="J290" i="112"/>
  <c r="T290" i="127"/>
  <c r="U226" i="120"/>
  <c r="N226" i="125"/>
  <c r="K290" i="119"/>
  <c r="P226" i="119"/>
  <c r="L290" i="113"/>
  <c r="S291" i="125"/>
  <c r="T290" i="125"/>
  <c r="C293" i="117"/>
  <c r="X293" i="117" s="1"/>
  <c r="E291" i="128"/>
  <c r="E290" i="128" s="1"/>
  <c r="J293" i="120"/>
  <c r="M293" i="117"/>
  <c r="F290" i="126"/>
  <c r="D290" i="106"/>
  <c r="D291" i="120"/>
  <c r="D290" i="120" s="1"/>
  <c r="L290" i="98"/>
  <c r="D290" i="104"/>
  <c r="S294" i="118"/>
  <c r="L292" i="117"/>
  <c r="M226" i="127"/>
  <c r="G226" i="119"/>
  <c r="C226" i="127"/>
  <c r="X226" i="127" s="1"/>
  <c r="Q226" i="127"/>
  <c r="P226" i="128"/>
  <c r="G293" i="117"/>
  <c r="J290" i="109"/>
  <c r="J290" i="97"/>
  <c r="I290" i="128"/>
  <c r="K290" i="128"/>
  <c r="E290" i="110"/>
  <c r="G290" i="126"/>
  <c r="Q290" i="126"/>
  <c r="C290" i="106"/>
  <c r="K290" i="113"/>
  <c r="I291" i="127"/>
  <c r="I290" i="127" s="1"/>
  <c r="M291" i="127"/>
  <c r="M290" i="127" s="1"/>
  <c r="C290" i="107"/>
  <c r="J290" i="110"/>
  <c r="P290" i="125"/>
  <c r="E294" i="118"/>
  <c r="N226" i="128"/>
  <c r="N295" i="118"/>
  <c r="Q298" i="118"/>
  <c r="P296" i="118"/>
  <c r="R295" i="117"/>
  <c r="R295" i="118"/>
  <c r="F295" i="117"/>
  <c r="F295" i="118"/>
  <c r="E295" i="118"/>
  <c r="C296" i="118"/>
  <c r="X296" i="118" s="1"/>
  <c r="K296" i="118"/>
  <c r="E297" i="120"/>
  <c r="F298" i="118"/>
  <c r="I298" i="118"/>
  <c r="J295" i="118"/>
  <c r="U297" i="120"/>
  <c r="M294" i="117"/>
  <c r="M294" i="118"/>
  <c r="Q290" i="120"/>
  <c r="K290" i="109"/>
  <c r="P291" i="126"/>
  <c r="P290" i="126" s="1"/>
  <c r="H226" i="125"/>
  <c r="D290" i="110"/>
  <c r="Q291" i="119"/>
  <c r="Q290" i="119" s="1"/>
  <c r="P292" i="118"/>
  <c r="C290" i="99"/>
  <c r="J290" i="107"/>
  <c r="R291" i="125"/>
  <c r="R290" i="125" s="1"/>
  <c r="J290" i="111"/>
  <c r="Q292" i="128"/>
  <c r="M290" i="110"/>
  <c r="G294" i="118"/>
  <c r="G294" i="117"/>
  <c r="E291" i="117"/>
  <c r="E291" i="119"/>
  <c r="C294" i="118"/>
  <c r="X294" i="118" s="1"/>
  <c r="C294" i="117"/>
  <c r="X294" i="117" s="1"/>
  <c r="Q290" i="128"/>
  <c r="G291" i="128"/>
  <c r="G290" i="128" s="1"/>
  <c r="M290" i="100"/>
  <c r="T291" i="118"/>
  <c r="T290" i="118" s="1"/>
  <c r="C290" i="113"/>
  <c r="E228" i="117"/>
  <c r="E226" i="117" s="1"/>
  <c r="O226" i="98"/>
  <c r="O292" i="117"/>
  <c r="H291" i="120"/>
  <c r="H290" i="120" s="1"/>
  <c r="K291" i="118"/>
  <c r="K290" i="118" s="1"/>
  <c r="O290" i="119"/>
  <c r="H292" i="117"/>
  <c r="K290" i="108"/>
  <c r="T226" i="127"/>
  <c r="S226" i="120"/>
  <c r="G291" i="125"/>
  <c r="G290" i="125" s="1"/>
  <c r="R290" i="127"/>
  <c r="O290" i="127"/>
  <c r="T226" i="125"/>
  <c r="M290" i="111"/>
  <c r="U294" i="118"/>
  <c r="R226" i="125"/>
  <c r="I226" i="119"/>
  <c r="U290" i="126"/>
  <c r="I290" i="120"/>
  <c r="K226" i="125"/>
  <c r="H226" i="126"/>
  <c r="L290" i="108"/>
  <c r="F290" i="128"/>
  <c r="M290" i="112"/>
  <c r="O226" i="119"/>
  <c r="D226" i="120"/>
  <c r="S292" i="117"/>
  <c r="O292" i="118"/>
  <c r="Q248" i="119"/>
  <c r="T247" i="120"/>
  <c r="S257" i="117"/>
  <c r="S257" i="118"/>
  <c r="C253" i="112"/>
  <c r="C305" i="112" s="1"/>
  <c r="G244" i="120"/>
  <c r="S293" i="118"/>
  <c r="S293" i="117"/>
  <c r="D246" i="120"/>
  <c r="K249" i="104"/>
  <c r="K250" i="126"/>
  <c r="K249" i="126" s="1"/>
  <c r="K290" i="107"/>
  <c r="N291" i="126"/>
  <c r="N290" i="126" s="1"/>
  <c r="M249" i="113"/>
  <c r="T250" i="128"/>
  <c r="T249" i="128" s="1"/>
  <c r="I250" i="126"/>
  <c r="I249" i="126" s="1"/>
  <c r="K249" i="102"/>
  <c r="H245" i="125"/>
  <c r="H243" i="125" s="1"/>
  <c r="J243" i="101"/>
  <c r="O35" i="117"/>
  <c r="O33" i="108"/>
  <c r="J243" i="99"/>
  <c r="F244" i="125"/>
  <c r="F243" i="125" s="1"/>
  <c r="L292" i="126"/>
  <c r="L290" i="126" s="1"/>
  <c r="K290" i="105"/>
  <c r="K251" i="100"/>
  <c r="G251" i="126" s="1"/>
  <c r="K32" i="100"/>
  <c r="L249" i="110"/>
  <c r="Q250" i="127"/>
  <c r="Q249" i="127" s="1"/>
  <c r="Q242" i="127" s="1"/>
  <c r="Q32" i="119"/>
  <c r="N251" i="125"/>
  <c r="N249" i="125" s="1"/>
  <c r="J249" i="107"/>
  <c r="N246" i="119"/>
  <c r="M245" i="107"/>
  <c r="N245" i="128" s="1"/>
  <c r="M6" i="107"/>
  <c r="N9" i="117"/>
  <c r="N7" i="117" s="1"/>
  <c r="O7" i="107"/>
  <c r="L251" i="106"/>
  <c r="L32" i="106"/>
  <c r="L5" i="106" s="1"/>
  <c r="L4" i="106" s="1"/>
  <c r="L246" i="119"/>
  <c r="L243" i="119" s="1"/>
  <c r="L242" i="119" s="1"/>
  <c r="D243" i="105"/>
  <c r="D242" i="105" s="1"/>
  <c r="J290" i="103"/>
  <c r="J291" i="125"/>
  <c r="J290" i="125" s="1"/>
  <c r="J250" i="103"/>
  <c r="J32" i="103"/>
  <c r="G292" i="120"/>
  <c r="E290" i="100"/>
  <c r="K245" i="100"/>
  <c r="G245" i="126" s="1"/>
  <c r="K6" i="100"/>
  <c r="J290" i="99"/>
  <c r="F291" i="125"/>
  <c r="F290" i="125" s="1"/>
  <c r="J243" i="97"/>
  <c r="D244" i="125"/>
  <c r="D243" i="125" s="1"/>
  <c r="M290" i="96"/>
  <c r="C292" i="128"/>
  <c r="D251" i="96"/>
  <c r="O251" i="96" s="1"/>
  <c r="D32" i="96"/>
  <c r="L32" i="96"/>
  <c r="L250" i="96"/>
  <c r="C31" i="117"/>
  <c r="O29" i="96"/>
  <c r="C245" i="96"/>
  <c r="O245" i="96" s="1"/>
  <c r="C6" i="96"/>
  <c r="C5" i="96" s="1"/>
  <c r="T32" i="120"/>
  <c r="Q291" i="118"/>
  <c r="M249" i="110"/>
  <c r="K243" i="106"/>
  <c r="M244" i="126"/>
  <c r="M243" i="126" s="1"/>
  <c r="M6" i="101"/>
  <c r="M5" i="101" s="1"/>
  <c r="M4" i="101" s="1"/>
  <c r="M244" i="101"/>
  <c r="M32" i="100"/>
  <c r="O33" i="100"/>
  <c r="E292" i="119"/>
  <c r="D290" i="98"/>
  <c r="K250" i="98"/>
  <c r="K32" i="98"/>
  <c r="U246" i="127"/>
  <c r="U243" i="127" s="1"/>
  <c r="U242" i="127" s="1"/>
  <c r="L243" i="114"/>
  <c r="L242" i="114" s="1"/>
  <c r="L304" i="114" s="1"/>
  <c r="J246" i="113"/>
  <c r="J6" i="113"/>
  <c r="J5" i="113" s="1"/>
  <c r="L290" i="109"/>
  <c r="P291" i="127"/>
  <c r="P290" i="127" s="1"/>
  <c r="P6" i="125"/>
  <c r="N292" i="128"/>
  <c r="N290" i="128" s="1"/>
  <c r="M290" i="107"/>
  <c r="L244" i="127"/>
  <c r="L243" i="127" s="1"/>
  <c r="L243" i="105"/>
  <c r="K251" i="125"/>
  <c r="K249" i="125" s="1"/>
  <c r="J249" i="104"/>
  <c r="O25" i="99"/>
  <c r="U82" i="117"/>
  <c r="F46" i="114"/>
  <c r="F4" i="114" s="1"/>
  <c r="C253" i="96"/>
  <c r="C305" i="96" s="1"/>
  <c r="N257" i="118"/>
  <c r="O72" i="114"/>
  <c r="O89" i="103"/>
  <c r="J90" i="117"/>
  <c r="J89" i="117" s="1"/>
  <c r="E90" i="117"/>
  <c r="E89" i="117" s="1"/>
  <c r="O89" i="98"/>
  <c r="E260" i="108"/>
  <c r="O260" i="108" s="1"/>
  <c r="G253" i="103"/>
  <c r="G305" i="103" s="1"/>
  <c r="G303" i="103" s="1"/>
  <c r="J259" i="122"/>
  <c r="J253" i="122" s="1"/>
  <c r="J241" i="122" s="1"/>
  <c r="E255" i="119"/>
  <c r="P254" i="117"/>
  <c r="P254" i="118"/>
  <c r="G259" i="96"/>
  <c r="G46" i="96"/>
  <c r="G4" i="96" s="1"/>
  <c r="H254" i="117"/>
  <c r="H254" i="118"/>
  <c r="E254" i="117"/>
  <c r="C253" i="98"/>
  <c r="C305" i="98" s="1"/>
  <c r="D255" i="103"/>
  <c r="O255" i="103" s="1"/>
  <c r="D46" i="103"/>
  <c r="R49" i="117"/>
  <c r="R47" i="117" s="1"/>
  <c r="O47" i="111"/>
  <c r="C254" i="118"/>
  <c r="C254" i="117"/>
  <c r="X254" i="117" s="1"/>
  <c r="K255" i="118"/>
  <c r="C253" i="104"/>
  <c r="C305" i="104" s="1"/>
  <c r="I49" i="117"/>
  <c r="I47" i="117" s="1"/>
  <c r="O47" i="102"/>
  <c r="J82" i="121"/>
  <c r="J46" i="121" s="1"/>
  <c r="J4" i="121" s="1"/>
  <c r="D256" i="99"/>
  <c r="O256" i="99" s="1"/>
  <c r="D46" i="99"/>
  <c r="U260" i="123"/>
  <c r="H253" i="114"/>
  <c r="C254" i="128"/>
  <c r="M253" i="96"/>
  <c r="M305" i="96" s="1"/>
  <c r="N258" i="121"/>
  <c r="N258" i="117"/>
  <c r="Q258" i="117"/>
  <c r="Q258" i="121"/>
  <c r="F253" i="110"/>
  <c r="K253" i="104"/>
  <c r="K305" i="104" s="1"/>
  <c r="K254" i="126"/>
  <c r="K253" i="126" s="1"/>
  <c r="L257" i="113"/>
  <c r="L46" i="113"/>
  <c r="Q54" i="117"/>
  <c r="Q53" i="117" s="1"/>
  <c r="O53" i="110"/>
  <c r="D255" i="123"/>
  <c r="D253" i="123" s="1"/>
  <c r="D241" i="123" s="1"/>
  <c r="D301" i="123" s="1"/>
  <c r="H253" i="97"/>
  <c r="K255" i="125"/>
  <c r="J253" i="104"/>
  <c r="J305" i="104" s="1"/>
  <c r="M253" i="102"/>
  <c r="M305" i="102" s="1"/>
  <c r="I254" i="128"/>
  <c r="I253" i="128" s="1"/>
  <c r="D254" i="128"/>
  <c r="D253" i="128" s="1"/>
  <c r="M253" i="97"/>
  <c r="M305" i="97" s="1"/>
  <c r="K249" i="99"/>
  <c r="I244" i="120"/>
  <c r="I243" i="120" s="1"/>
  <c r="E6" i="103"/>
  <c r="E5" i="103" s="1"/>
  <c r="K290" i="99"/>
  <c r="E32" i="96"/>
  <c r="E250" i="96"/>
  <c r="O250" i="96" s="1"/>
  <c r="J243" i="104"/>
  <c r="K244" i="125"/>
  <c r="K243" i="125" s="1"/>
  <c r="E251" i="111"/>
  <c r="E32" i="111"/>
  <c r="J247" i="103"/>
  <c r="J6" i="103"/>
  <c r="J5" i="103" s="1"/>
  <c r="M40" i="117"/>
  <c r="M37" i="117" s="1"/>
  <c r="O37" i="106"/>
  <c r="C252" i="100"/>
  <c r="O252" i="100" s="1"/>
  <c r="G42" i="117"/>
  <c r="K246" i="108"/>
  <c r="O246" i="126" s="1"/>
  <c r="K6" i="108"/>
  <c r="K5" i="108" s="1"/>
  <c r="O30" i="117"/>
  <c r="O29" i="117" s="1"/>
  <c r="O29" i="108"/>
  <c r="L6" i="107"/>
  <c r="D243" i="113"/>
  <c r="T244" i="119"/>
  <c r="T243" i="119" s="1"/>
  <c r="K249" i="108"/>
  <c r="E251" i="113"/>
  <c r="E32" i="113"/>
  <c r="U292" i="128"/>
  <c r="M290" i="114"/>
  <c r="D32" i="112"/>
  <c r="E247" i="111"/>
  <c r="E6" i="111"/>
  <c r="R246" i="127"/>
  <c r="R243" i="127" s="1"/>
  <c r="L243" i="111"/>
  <c r="Q32" i="127"/>
  <c r="D251" i="108"/>
  <c r="D249" i="108" s="1"/>
  <c r="D32" i="108"/>
  <c r="D250" i="106"/>
  <c r="O250" i="106" s="1"/>
  <c r="D32" i="106"/>
  <c r="D251" i="104"/>
  <c r="O251" i="104" s="1"/>
  <c r="D32" i="104"/>
  <c r="D5" i="104" s="1"/>
  <c r="K31" i="117"/>
  <c r="K29" i="117" s="1"/>
  <c r="O29" i="104"/>
  <c r="I247" i="118"/>
  <c r="D290" i="100"/>
  <c r="G291" i="119"/>
  <c r="G290" i="119" s="1"/>
  <c r="L251" i="100"/>
  <c r="G251" i="127" s="1"/>
  <c r="L32" i="100"/>
  <c r="G250" i="119"/>
  <c r="G249" i="119" s="1"/>
  <c r="D249" i="100"/>
  <c r="D293" i="119"/>
  <c r="D293" i="117"/>
  <c r="C42" i="117"/>
  <c r="X42" i="117" s="1"/>
  <c r="C42" i="118"/>
  <c r="X42" i="118" s="1"/>
  <c r="T293" i="118"/>
  <c r="O244" i="117"/>
  <c r="N30" i="117"/>
  <c r="N29" i="117" s="1"/>
  <c r="O29" i="107"/>
  <c r="Q251" i="125"/>
  <c r="J249" i="110"/>
  <c r="H251" i="119"/>
  <c r="H251" i="117"/>
  <c r="D250" i="101"/>
  <c r="D32" i="101"/>
  <c r="D5" i="101" s="1"/>
  <c r="L244" i="97"/>
  <c r="L6" i="97"/>
  <c r="J244" i="96"/>
  <c r="J6" i="96"/>
  <c r="S19" i="117"/>
  <c r="L37" i="118"/>
  <c r="J292" i="127"/>
  <c r="J290" i="127" s="1"/>
  <c r="L290" i="103"/>
  <c r="J37" i="118"/>
  <c r="J32" i="118" s="1"/>
  <c r="D74" i="117"/>
  <c r="D72" i="117" s="1"/>
  <c r="O72" i="97"/>
  <c r="M74" i="117"/>
  <c r="M72" i="117" s="1"/>
  <c r="O72" i="106"/>
  <c r="T74" i="117"/>
  <c r="T72" i="117" s="1"/>
  <c r="O72" i="113"/>
  <c r="E46" i="111"/>
  <c r="E260" i="110"/>
  <c r="O260" i="110" s="1"/>
  <c r="E46" i="110"/>
  <c r="E82" i="117"/>
  <c r="G259" i="98"/>
  <c r="O259" i="98" s="1"/>
  <c r="S254" i="118"/>
  <c r="S254" i="117"/>
  <c r="P48" i="117"/>
  <c r="P47" i="117" s="1"/>
  <c r="O47" i="109"/>
  <c r="D255" i="118"/>
  <c r="D255" i="117"/>
  <c r="C46" i="112"/>
  <c r="K65" i="117"/>
  <c r="K64" i="117" s="1"/>
  <c r="O64" i="104"/>
  <c r="L255" i="117"/>
  <c r="O48" i="117"/>
  <c r="O47" i="117" s="1"/>
  <c r="O47" i="108"/>
  <c r="M48" i="117"/>
  <c r="M47" i="117" s="1"/>
  <c r="O47" i="106"/>
  <c r="K48" i="117"/>
  <c r="K47" i="117" s="1"/>
  <c r="O47" i="104"/>
  <c r="Q256" i="119"/>
  <c r="Q253" i="119" s="1"/>
  <c r="Q256" i="117"/>
  <c r="D256" i="107"/>
  <c r="D46" i="107"/>
  <c r="H64" i="118"/>
  <c r="E46" i="114"/>
  <c r="F258" i="121"/>
  <c r="J253" i="97"/>
  <c r="J305" i="97" s="1"/>
  <c r="D254" i="125"/>
  <c r="D253" i="125" s="1"/>
  <c r="E253" i="114"/>
  <c r="E305" i="114" s="1"/>
  <c r="U255" i="120"/>
  <c r="U253" i="120" s="1"/>
  <c r="H253" i="112"/>
  <c r="H305" i="112" s="1"/>
  <c r="H303" i="112" s="1"/>
  <c r="R255" i="121"/>
  <c r="R255" i="117"/>
  <c r="S254" i="128"/>
  <c r="S253" i="128" s="1"/>
  <c r="M253" i="112"/>
  <c r="M305" i="112" s="1"/>
  <c r="J253" i="102"/>
  <c r="J305" i="102" s="1"/>
  <c r="I254" i="125"/>
  <c r="I253" i="125" s="1"/>
  <c r="L242" i="110"/>
  <c r="L304" i="110" s="1"/>
  <c r="K243" i="105"/>
  <c r="L244" i="126"/>
  <c r="L243" i="126" s="1"/>
  <c r="H244" i="126"/>
  <c r="P244" i="118"/>
  <c r="L290" i="99"/>
  <c r="F292" i="127"/>
  <c r="F290" i="127" s="1"/>
  <c r="M250" i="103"/>
  <c r="M32" i="103"/>
  <c r="M5" i="103" s="1"/>
  <c r="T250" i="126"/>
  <c r="K246" i="117"/>
  <c r="K246" i="118"/>
  <c r="E249" i="99"/>
  <c r="F250" i="120"/>
  <c r="F249" i="120" s="1"/>
  <c r="C249" i="106"/>
  <c r="K249" i="105"/>
  <c r="O248" i="118"/>
  <c r="U291" i="120"/>
  <c r="U290" i="120" s="1"/>
  <c r="D249" i="99"/>
  <c r="F250" i="119"/>
  <c r="F249" i="119" s="1"/>
  <c r="G292" i="118"/>
  <c r="G290" i="118" s="1"/>
  <c r="C290" i="100"/>
  <c r="G292" i="117"/>
  <c r="P293" i="119"/>
  <c r="J251" i="112"/>
  <c r="J32" i="112"/>
  <c r="J5" i="112" s="1"/>
  <c r="D290" i="112"/>
  <c r="S291" i="119"/>
  <c r="S290" i="119" s="1"/>
  <c r="R40" i="117"/>
  <c r="O37" i="111"/>
  <c r="J251" i="111"/>
  <c r="J32" i="111"/>
  <c r="Q251" i="119"/>
  <c r="D249" i="110"/>
  <c r="D246" i="109"/>
  <c r="O246" i="109" s="1"/>
  <c r="P246" i="117" s="1"/>
  <c r="D6" i="109"/>
  <c r="E243" i="109"/>
  <c r="E242" i="109" s="1"/>
  <c r="E304" i="109" s="1"/>
  <c r="O32" i="127"/>
  <c r="M243" i="127"/>
  <c r="K292" i="120"/>
  <c r="K290" i="120" s="1"/>
  <c r="E290" i="104"/>
  <c r="D251" i="102"/>
  <c r="O251" i="102" s="1"/>
  <c r="D32" i="102"/>
  <c r="H37" i="118"/>
  <c r="H249" i="125"/>
  <c r="D251" i="98"/>
  <c r="O251" i="98" s="1"/>
  <c r="D32" i="98"/>
  <c r="K245" i="98"/>
  <c r="K6" i="98"/>
  <c r="S243" i="126"/>
  <c r="O291" i="118"/>
  <c r="O290" i="118" s="1"/>
  <c r="C250" i="108"/>
  <c r="C32" i="108"/>
  <c r="L35" i="117"/>
  <c r="O33" i="105"/>
  <c r="K293" i="120"/>
  <c r="J30" i="117"/>
  <c r="J29" i="117" s="1"/>
  <c r="O29" i="103"/>
  <c r="C292" i="119"/>
  <c r="Y292" i="119" s="1"/>
  <c r="C292" i="117"/>
  <c r="X292" i="117" s="1"/>
  <c r="K251" i="96"/>
  <c r="K32" i="96"/>
  <c r="K5" i="96" s="1"/>
  <c r="D11" i="126"/>
  <c r="M42" i="117"/>
  <c r="M42" i="118"/>
  <c r="D6" i="125"/>
  <c r="U259" i="121"/>
  <c r="F253" i="114"/>
  <c r="F259" i="103"/>
  <c r="O259" i="103" s="1"/>
  <c r="J82" i="117"/>
  <c r="F46" i="108"/>
  <c r="F4" i="108" s="1"/>
  <c r="F259" i="108"/>
  <c r="O82" i="117"/>
  <c r="F46" i="96"/>
  <c r="F4" i="96" s="1"/>
  <c r="F259" i="96"/>
  <c r="O259" i="96" s="1"/>
  <c r="C73" i="117"/>
  <c r="X73" i="117" s="1"/>
  <c r="O72" i="96"/>
  <c r="F260" i="120"/>
  <c r="F253" i="120" s="1"/>
  <c r="F260" i="117"/>
  <c r="G253" i="112"/>
  <c r="G305" i="112" s="1"/>
  <c r="G303" i="112" s="1"/>
  <c r="S259" i="122"/>
  <c r="S253" i="122" s="1"/>
  <c r="S241" i="122" s="1"/>
  <c r="J254" i="117"/>
  <c r="J254" i="118"/>
  <c r="C253" i="103"/>
  <c r="C305" i="103" s="1"/>
  <c r="C253" i="99"/>
  <c r="C305" i="99" s="1"/>
  <c r="N256" i="118"/>
  <c r="M65" i="117"/>
  <c r="M64" i="117" s="1"/>
  <c r="O64" i="106"/>
  <c r="O47" i="101"/>
  <c r="H48" i="117"/>
  <c r="H47" i="117" s="1"/>
  <c r="Q255" i="117"/>
  <c r="D49" i="117"/>
  <c r="D47" i="117" s="1"/>
  <c r="O47" i="97"/>
  <c r="G53" i="117"/>
  <c r="I66" i="117"/>
  <c r="O64" i="102"/>
  <c r="D256" i="98"/>
  <c r="O256" i="98" s="1"/>
  <c r="D46" i="98"/>
  <c r="S66" i="117"/>
  <c r="O64" i="112"/>
  <c r="E255" i="104"/>
  <c r="E46" i="104"/>
  <c r="H253" i="103"/>
  <c r="J255" i="123"/>
  <c r="J253" i="123" s="1"/>
  <c r="J241" i="123" s="1"/>
  <c r="N255" i="123"/>
  <c r="N253" i="123" s="1"/>
  <c r="N241" i="123" s="1"/>
  <c r="N301" i="123" s="1"/>
  <c r="H253" i="107"/>
  <c r="G255" i="121"/>
  <c r="M253" i="108"/>
  <c r="M305" i="108" s="1"/>
  <c r="O254" i="128"/>
  <c r="O253" i="128" s="1"/>
  <c r="O258" i="121"/>
  <c r="O258" i="117"/>
  <c r="F253" i="108"/>
  <c r="E254" i="126"/>
  <c r="E253" i="126" s="1"/>
  <c r="K253" i="98"/>
  <c r="K305" i="98" s="1"/>
  <c r="O53" i="113"/>
  <c r="T54" i="117"/>
  <c r="T53" i="117" s="1"/>
  <c r="P261" i="123"/>
  <c r="J256" i="109"/>
  <c r="P256" i="125" s="1"/>
  <c r="P253" i="125" s="1"/>
  <c r="J46" i="109"/>
  <c r="K258" i="122"/>
  <c r="K258" i="117"/>
  <c r="J256" i="117"/>
  <c r="J256" i="120"/>
  <c r="O53" i="96"/>
  <c r="I250" i="117"/>
  <c r="Q250" i="120"/>
  <c r="K242" i="114"/>
  <c r="K304" i="114" s="1"/>
  <c r="M292" i="117"/>
  <c r="E5" i="102"/>
  <c r="K243" i="108"/>
  <c r="K242" i="108" s="1"/>
  <c r="K304" i="108" s="1"/>
  <c r="O244" i="126"/>
  <c r="O243" i="126" s="1"/>
  <c r="O242" i="126" s="1"/>
  <c r="J249" i="96"/>
  <c r="M250" i="120"/>
  <c r="E249" i="106"/>
  <c r="M5" i="96"/>
  <c r="G290" i="120"/>
  <c r="C249" i="114"/>
  <c r="U250" i="118"/>
  <c r="G250" i="127"/>
  <c r="L249" i="104"/>
  <c r="K250" i="127"/>
  <c r="K249" i="127" s="1"/>
  <c r="J292" i="119"/>
  <c r="P32" i="118"/>
  <c r="E251" i="110"/>
  <c r="O251" i="110" s="1"/>
  <c r="E32" i="110"/>
  <c r="E5" i="110" s="1"/>
  <c r="R27" i="117"/>
  <c r="R25" i="117" s="1"/>
  <c r="O25" i="111"/>
  <c r="K250" i="111"/>
  <c r="K32" i="111"/>
  <c r="K5" i="111" s="1"/>
  <c r="D252" i="117"/>
  <c r="D252" i="118"/>
  <c r="L243" i="113"/>
  <c r="L242" i="113" s="1"/>
  <c r="L304" i="113" s="1"/>
  <c r="T244" i="127"/>
  <c r="T243" i="127" s="1"/>
  <c r="L292" i="125"/>
  <c r="L290" i="125" s="1"/>
  <c r="J290" i="105"/>
  <c r="M243" i="107"/>
  <c r="N244" i="128"/>
  <c r="N243" i="128" s="1"/>
  <c r="C252" i="117"/>
  <c r="X252" i="117" s="1"/>
  <c r="C252" i="118"/>
  <c r="X252" i="118" s="1"/>
  <c r="O250" i="119"/>
  <c r="O226" i="99"/>
  <c r="F227" i="117"/>
  <c r="F226" i="117" s="1"/>
  <c r="K250" i="101"/>
  <c r="K32" i="101"/>
  <c r="L247" i="102"/>
  <c r="I247" i="127" s="1"/>
  <c r="C290" i="109"/>
  <c r="D250" i="125"/>
  <c r="I250" i="127"/>
  <c r="I249" i="127" s="1"/>
  <c r="L249" i="102"/>
  <c r="L248" i="109"/>
  <c r="P248" i="127" s="1"/>
  <c r="P243" i="127" s="1"/>
  <c r="L6" i="109"/>
  <c r="D250" i="114"/>
  <c r="O250" i="114" s="1"/>
  <c r="C290" i="101"/>
  <c r="H291" i="118"/>
  <c r="K290" i="103"/>
  <c r="J291" i="126"/>
  <c r="J290" i="126" s="1"/>
  <c r="M244" i="106"/>
  <c r="M6" i="106"/>
  <c r="K251" i="113"/>
  <c r="T251" i="126" s="1"/>
  <c r="K32" i="113"/>
  <c r="K5" i="113" s="1"/>
  <c r="I249" i="118"/>
  <c r="K243" i="104"/>
  <c r="K242" i="104" s="1"/>
  <c r="K304" i="104" s="1"/>
  <c r="K244" i="126"/>
  <c r="K243" i="126" s="1"/>
  <c r="O25" i="110"/>
  <c r="S250" i="119"/>
  <c r="D249" i="112"/>
  <c r="L32" i="112"/>
  <c r="K246" i="101"/>
  <c r="H246" i="126" s="1"/>
  <c r="K6" i="101"/>
  <c r="J251" i="105"/>
  <c r="J32" i="105"/>
  <c r="J32" i="109"/>
  <c r="J5" i="109" s="1"/>
  <c r="J243" i="109"/>
  <c r="J242" i="109" s="1"/>
  <c r="J304" i="109" s="1"/>
  <c r="P244" i="125"/>
  <c r="P243" i="125" s="1"/>
  <c r="P242" i="125" s="1"/>
  <c r="M290" i="108"/>
  <c r="O292" i="128"/>
  <c r="O290" i="128" s="1"/>
  <c r="M292" i="128"/>
  <c r="M290" i="128" s="1"/>
  <c r="M290" i="106"/>
  <c r="E6" i="107"/>
  <c r="E5" i="107" s="1"/>
  <c r="O226" i="106"/>
  <c r="M227" i="117"/>
  <c r="M226" i="117" s="1"/>
  <c r="L41" i="117"/>
  <c r="O37" i="105"/>
  <c r="C249" i="104"/>
  <c r="K250" i="118"/>
  <c r="K249" i="118" s="1"/>
  <c r="M290" i="97"/>
  <c r="D291" i="128"/>
  <c r="D290" i="128" s="1"/>
  <c r="D247" i="97"/>
  <c r="O247" i="97" s="1"/>
  <c r="D6" i="97"/>
  <c r="D5" i="97" s="1"/>
  <c r="D19" i="118"/>
  <c r="M245" i="112"/>
  <c r="S245" i="128" s="1"/>
  <c r="S243" i="128" s="1"/>
  <c r="M6" i="112"/>
  <c r="R292" i="120"/>
  <c r="R290" i="120" s="1"/>
  <c r="E290" i="111"/>
  <c r="Q293" i="119"/>
  <c r="L244" i="103"/>
  <c r="L6" i="103"/>
  <c r="M244" i="114"/>
  <c r="M6" i="114"/>
  <c r="T292" i="119"/>
  <c r="T290" i="119" s="1"/>
  <c r="D290" i="113"/>
  <c r="T25" i="118"/>
  <c r="G30" i="117"/>
  <c r="G29" i="117" s="1"/>
  <c r="O29" i="100"/>
  <c r="C290" i="97"/>
  <c r="D291" i="118"/>
  <c r="E257" i="117"/>
  <c r="E257" i="118"/>
  <c r="S73" i="117"/>
  <c r="S72" i="117" s="1"/>
  <c r="O72" i="112"/>
  <c r="C260" i="117"/>
  <c r="X260" i="117" s="1"/>
  <c r="E46" i="99"/>
  <c r="E46" i="109"/>
  <c r="E260" i="109"/>
  <c r="L254" i="117"/>
  <c r="L254" i="118"/>
  <c r="D256" i="117"/>
  <c r="D256" i="118"/>
  <c r="S49" i="117"/>
  <c r="S47" i="117" s="1"/>
  <c r="O47" i="112"/>
  <c r="D46" i="102"/>
  <c r="D255" i="102"/>
  <c r="O255" i="102" s="1"/>
  <c r="O46" i="100"/>
  <c r="D255" i="100"/>
  <c r="O255" i="100" s="1"/>
  <c r="D46" i="100"/>
  <c r="O64" i="98"/>
  <c r="E65" i="117"/>
  <c r="E64" i="117" s="1"/>
  <c r="O64" i="99"/>
  <c r="O53" i="104"/>
  <c r="D256" i="109"/>
  <c r="D46" i="109"/>
  <c r="K253" i="105"/>
  <c r="K305" i="105" s="1"/>
  <c r="L254" i="126"/>
  <c r="L253" i="126" s="1"/>
  <c r="J254" i="126"/>
  <c r="F255" i="121"/>
  <c r="F255" i="117"/>
  <c r="E256" i="113"/>
  <c r="E46" i="113"/>
  <c r="J256" i="113"/>
  <c r="J46" i="113"/>
  <c r="H253" i="96"/>
  <c r="H305" i="96" s="1"/>
  <c r="H303" i="96" s="1"/>
  <c r="K46" i="105"/>
  <c r="H53" i="118"/>
  <c r="T255" i="123"/>
  <c r="T253" i="123" s="1"/>
  <c r="T241" i="123" s="1"/>
  <c r="T301" i="123" s="1"/>
  <c r="H253" i="113"/>
  <c r="O64" i="119"/>
  <c r="J46" i="125"/>
  <c r="M256" i="98"/>
  <c r="M46" i="98"/>
  <c r="M46" i="96"/>
  <c r="O264" i="127"/>
  <c r="D262" i="106"/>
  <c r="D306" i="106" s="1"/>
  <c r="M306" i="119" s="1"/>
  <c r="D263" i="96"/>
  <c r="O263" i="96" s="1"/>
  <c r="N98" i="117"/>
  <c r="N97" i="117" s="1"/>
  <c r="O97" i="107"/>
  <c r="O96" i="107" s="1"/>
  <c r="D95" i="109"/>
  <c r="D263" i="109"/>
  <c r="O263" i="109" s="1"/>
  <c r="R122" i="117"/>
  <c r="R117" i="117" s="1"/>
  <c r="O117" i="111"/>
  <c r="O111" i="111" s="1"/>
  <c r="S266" i="117"/>
  <c r="C262" i="98"/>
  <c r="C306" i="98" s="1"/>
  <c r="E269" i="117"/>
  <c r="C262" i="102"/>
  <c r="C306" i="102" s="1"/>
  <c r="I269" i="118"/>
  <c r="K262" i="105"/>
  <c r="K306" i="105" s="1"/>
  <c r="L267" i="126"/>
  <c r="L262" i="126" s="1"/>
  <c r="G153" i="117"/>
  <c r="G151" i="117" s="1"/>
  <c r="O151" i="100"/>
  <c r="I126" i="117"/>
  <c r="O111" i="102"/>
  <c r="P268" i="117"/>
  <c r="P268" i="119"/>
  <c r="J266" i="117"/>
  <c r="J266" i="120"/>
  <c r="S265" i="117"/>
  <c r="S265" i="119"/>
  <c r="U32" i="126"/>
  <c r="U5" i="126" s="1"/>
  <c r="T25" i="127"/>
  <c r="Q37" i="126"/>
  <c r="Q32" i="126" s="1"/>
  <c r="P19" i="126"/>
  <c r="L11" i="127"/>
  <c r="K7" i="118"/>
  <c r="J7" i="128"/>
  <c r="D25" i="119"/>
  <c r="D19" i="126"/>
  <c r="Q32" i="125"/>
  <c r="Q11" i="128"/>
  <c r="O37" i="125"/>
  <c r="O32" i="125" s="1"/>
  <c r="N37" i="127"/>
  <c r="L11" i="126"/>
  <c r="L6" i="126" s="1"/>
  <c r="H29" i="125"/>
  <c r="H6" i="125" s="1"/>
  <c r="H7" i="127"/>
  <c r="G33" i="125"/>
  <c r="E25" i="120"/>
  <c r="T253" i="121"/>
  <c r="T241" i="121" s="1"/>
  <c r="Q82" i="121"/>
  <c r="Q46" i="121" s="1"/>
  <c r="Q4" i="121" s="1"/>
  <c r="K82" i="121"/>
  <c r="F253" i="121"/>
  <c r="F241" i="121" s="1"/>
  <c r="F46" i="101"/>
  <c r="F4" i="101" s="1"/>
  <c r="E82" i="121"/>
  <c r="O72" i="117"/>
  <c r="F72" i="117"/>
  <c r="K72" i="117"/>
  <c r="H253" i="102"/>
  <c r="H253" i="99"/>
  <c r="H46" i="101"/>
  <c r="H4" i="101" s="1"/>
  <c r="H46" i="96"/>
  <c r="H4" i="96" s="1"/>
  <c r="H46" i="108"/>
  <c r="H4" i="108" s="1"/>
  <c r="L46" i="123"/>
  <c r="L4" i="123" s="1"/>
  <c r="I89" i="117"/>
  <c r="E253" i="96"/>
  <c r="E305" i="96" s="1"/>
  <c r="J253" i="120"/>
  <c r="E46" i="102"/>
  <c r="R253" i="123"/>
  <c r="R241" i="123" s="1"/>
  <c r="D253" i="119"/>
  <c r="O89" i="112"/>
  <c r="G64" i="117"/>
  <c r="O64" i="109"/>
  <c r="C64" i="117"/>
  <c r="X64" i="117" s="1"/>
  <c r="G46" i="110"/>
  <c r="G4" i="110" s="1"/>
  <c r="Q47" i="117"/>
  <c r="O64" i="105"/>
  <c r="O64" i="117"/>
  <c r="E53" i="117"/>
  <c r="J64" i="118"/>
  <c r="D53" i="117"/>
  <c r="O53" i="107"/>
  <c r="R64" i="118"/>
  <c r="G46" i="119"/>
  <c r="O53" i="118"/>
  <c r="G46" i="113"/>
  <c r="G4" i="113" s="1"/>
  <c r="P253" i="128"/>
  <c r="M253" i="100"/>
  <c r="M305" i="100" s="1"/>
  <c r="H253" i="126"/>
  <c r="M253" i="111"/>
  <c r="M305" i="111" s="1"/>
  <c r="U46" i="120"/>
  <c r="E253" i="127"/>
  <c r="L253" i="104"/>
  <c r="L305" i="104" s="1"/>
  <c r="K253" i="109"/>
  <c r="K305" i="109" s="1"/>
  <c r="J253" i="128"/>
  <c r="M46" i="107"/>
  <c r="R261" i="117"/>
  <c r="J46" i="107"/>
  <c r="K253" i="127"/>
  <c r="J46" i="111"/>
  <c r="L253" i="98"/>
  <c r="L305" i="98" s="1"/>
  <c r="M46" i="113"/>
  <c r="I261" i="117"/>
  <c r="K46" i="101"/>
  <c r="K46" i="99"/>
  <c r="K253" i="112"/>
  <c r="K305" i="112" s="1"/>
  <c r="F258" i="101"/>
  <c r="K253" i="125"/>
  <c r="Q253" i="126"/>
  <c r="Q46" i="125"/>
  <c r="N53" i="118"/>
  <c r="G258" i="106"/>
  <c r="O258" i="106" s="1"/>
  <c r="M76" i="117"/>
  <c r="G258" i="105"/>
  <c r="L76" i="117"/>
  <c r="K255" i="103"/>
  <c r="J255" i="126" s="1"/>
  <c r="K46" i="103"/>
  <c r="P64" i="119"/>
  <c r="N76" i="121"/>
  <c r="N46" i="121" s="1"/>
  <c r="N4" i="121" s="1"/>
  <c r="O256" i="127"/>
  <c r="O253" i="127" s="1"/>
  <c r="L253" i="108"/>
  <c r="L305" i="108" s="1"/>
  <c r="U46" i="128"/>
  <c r="L46" i="112"/>
  <c r="L46" i="98"/>
  <c r="I269" i="117"/>
  <c r="O111" i="104"/>
  <c r="I102" i="117"/>
  <c r="G264" i="119"/>
  <c r="E269" i="118"/>
  <c r="D263" i="108"/>
  <c r="O263" i="108" s="1"/>
  <c r="J270" i="117"/>
  <c r="C262" i="103"/>
  <c r="C306" i="103" s="1"/>
  <c r="J270" i="118"/>
  <c r="R264" i="119"/>
  <c r="R133" i="117"/>
  <c r="D131" i="117"/>
  <c r="D127" i="117" s="1"/>
  <c r="O127" i="97"/>
  <c r="D268" i="102"/>
  <c r="O268" i="102" s="1"/>
  <c r="Q265" i="119"/>
  <c r="Q265" i="117"/>
  <c r="L102" i="119"/>
  <c r="U266" i="127"/>
  <c r="L262" i="114"/>
  <c r="L306" i="114" s="1"/>
  <c r="U268" i="119"/>
  <c r="U268" i="117"/>
  <c r="J102" i="117"/>
  <c r="L95" i="100"/>
  <c r="L266" i="100"/>
  <c r="C262" i="109"/>
  <c r="C306" i="109" s="1"/>
  <c r="P269" i="118"/>
  <c r="P269" i="117"/>
  <c r="L266" i="109"/>
  <c r="L95" i="109"/>
  <c r="L249" i="118"/>
  <c r="M5" i="97"/>
  <c r="Q249" i="119"/>
  <c r="J5" i="108"/>
  <c r="Q249" i="125"/>
  <c r="O290" i="120"/>
  <c r="U290" i="128"/>
  <c r="E25" i="119"/>
  <c r="H33" i="117"/>
  <c r="L32" i="128"/>
  <c r="O249" i="125"/>
  <c r="J290" i="128"/>
  <c r="F19" i="128"/>
  <c r="E32" i="105"/>
  <c r="O32" i="126"/>
  <c r="K6" i="114"/>
  <c r="K5" i="114" s="1"/>
  <c r="F37" i="118"/>
  <c r="C32" i="104"/>
  <c r="C290" i="112"/>
  <c r="C19" i="126"/>
  <c r="C37" i="120"/>
  <c r="X37" i="120" s="1"/>
  <c r="F25" i="125"/>
  <c r="M251" i="117"/>
  <c r="N37" i="117"/>
  <c r="O29" i="118"/>
  <c r="S292" i="118"/>
  <c r="K290" i="126"/>
  <c r="J32" i="125"/>
  <c r="U33" i="119"/>
  <c r="U32" i="119" s="1"/>
  <c r="R25" i="120"/>
  <c r="O7" i="119"/>
  <c r="N11" i="128"/>
  <c r="K29" i="125"/>
  <c r="I37" i="119"/>
  <c r="I32" i="119" s="1"/>
  <c r="I33" i="127"/>
  <c r="I32" i="127" s="1"/>
  <c r="I7" i="127"/>
  <c r="F19" i="127"/>
  <c r="F7" i="125"/>
  <c r="D6" i="127"/>
  <c r="T29" i="118"/>
  <c r="T11" i="127"/>
  <c r="T7" i="120"/>
  <c r="S7" i="118"/>
  <c r="R37" i="128"/>
  <c r="R32" i="128" s="1"/>
  <c r="Q19" i="128"/>
  <c r="P25" i="127"/>
  <c r="P6" i="127" s="1"/>
  <c r="O25" i="125"/>
  <c r="O6" i="125" s="1"/>
  <c r="M7" i="118"/>
  <c r="K25" i="125"/>
  <c r="K19" i="128"/>
  <c r="K11" i="125"/>
  <c r="H19" i="126"/>
  <c r="H6" i="126" s="1"/>
  <c r="G29" i="120"/>
  <c r="F37" i="128"/>
  <c r="F7" i="128"/>
  <c r="C19" i="128"/>
  <c r="X19" i="128" s="1"/>
  <c r="T33" i="127"/>
  <c r="R37" i="119"/>
  <c r="Q19" i="127"/>
  <c r="P33" i="127"/>
  <c r="P11" i="126"/>
  <c r="P7" i="119"/>
  <c r="N19" i="125"/>
  <c r="K37" i="125"/>
  <c r="K32" i="125" s="1"/>
  <c r="K11" i="128"/>
  <c r="J37" i="119"/>
  <c r="F37" i="119"/>
  <c r="F19" i="125"/>
  <c r="D25" i="126"/>
  <c r="C37" i="125"/>
  <c r="U25" i="127"/>
  <c r="T11" i="125"/>
  <c r="T6" i="125" s="1"/>
  <c r="T5" i="125" s="1"/>
  <c r="R11" i="125"/>
  <c r="F29" i="128"/>
  <c r="F11" i="125"/>
  <c r="F259" i="112"/>
  <c r="O259" i="112" s="1"/>
  <c r="Q259" i="121"/>
  <c r="Q82" i="117"/>
  <c r="F46" i="100"/>
  <c r="F4" i="100" s="1"/>
  <c r="F259" i="105"/>
  <c r="C82" i="121"/>
  <c r="J257" i="118"/>
  <c r="J253" i="118" s="1"/>
  <c r="C46" i="108"/>
  <c r="C72" i="117"/>
  <c r="X72" i="117" s="1"/>
  <c r="O72" i="104"/>
  <c r="C46" i="105"/>
  <c r="C46" i="98"/>
  <c r="C46" i="109"/>
  <c r="C253" i="111"/>
  <c r="C305" i="111" s="1"/>
  <c r="G73" i="117"/>
  <c r="G72" i="117" s="1"/>
  <c r="C253" i="113"/>
  <c r="C305" i="113" s="1"/>
  <c r="U72" i="118"/>
  <c r="H253" i="100"/>
  <c r="H305" i="100" s="1"/>
  <c r="H303" i="100" s="1"/>
  <c r="H253" i="108"/>
  <c r="H253" i="101"/>
  <c r="H305" i="101" s="1"/>
  <c r="H303" i="101" s="1"/>
  <c r="H46" i="103"/>
  <c r="H4" i="103" s="1"/>
  <c r="H46" i="100"/>
  <c r="H4" i="100" s="1"/>
  <c r="J46" i="123"/>
  <c r="J4" i="123" s="1"/>
  <c r="J239" i="123" s="1"/>
  <c r="E253" i="109"/>
  <c r="E305" i="109" s="1"/>
  <c r="O89" i="110"/>
  <c r="S90" i="117"/>
  <c r="S89" i="117" s="1"/>
  <c r="G46" i="105"/>
  <c r="G4" i="105" s="1"/>
  <c r="G259" i="110"/>
  <c r="G46" i="100"/>
  <c r="G4" i="100" s="1"/>
  <c r="M253" i="119"/>
  <c r="M255" i="118"/>
  <c r="Q82" i="122"/>
  <c r="C254" i="107"/>
  <c r="G46" i="111"/>
  <c r="G4" i="111" s="1"/>
  <c r="D46" i="104"/>
  <c r="D46" i="110"/>
  <c r="O53" i="109"/>
  <c r="S47" i="118"/>
  <c r="K47" i="118"/>
  <c r="D64" i="117"/>
  <c r="D53" i="118"/>
  <c r="O53" i="102"/>
  <c r="G47" i="118"/>
  <c r="P64" i="118"/>
  <c r="L64" i="118"/>
  <c r="L46" i="118" s="1"/>
  <c r="S53" i="118"/>
  <c r="G53" i="118"/>
  <c r="F53" i="117"/>
  <c r="S46" i="119"/>
  <c r="H46" i="119"/>
  <c r="K53" i="120"/>
  <c r="K46" i="120" s="1"/>
  <c r="T253" i="122"/>
  <c r="T241" i="122" s="1"/>
  <c r="T301" i="122" s="1"/>
  <c r="O53" i="114"/>
  <c r="H46" i="113"/>
  <c r="H4" i="113" s="1"/>
  <c r="M253" i="109"/>
  <c r="M305" i="109" s="1"/>
  <c r="G253" i="125"/>
  <c r="K253" i="101"/>
  <c r="K305" i="101" s="1"/>
  <c r="M253" i="110"/>
  <c r="M305" i="110" s="1"/>
  <c r="F254" i="128"/>
  <c r="F253" i="128" s="1"/>
  <c r="O253" i="125"/>
  <c r="K253" i="97"/>
  <c r="K305" i="97" s="1"/>
  <c r="F253" i="127"/>
  <c r="L253" i="127"/>
  <c r="I253" i="126"/>
  <c r="U253" i="125"/>
  <c r="M253" i="113"/>
  <c r="M305" i="113" s="1"/>
  <c r="N253" i="128"/>
  <c r="D253" i="114"/>
  <c r="D305" i="114" s="1"/>
  <c r="M253" i="103"/>
  <c r="M305" i="103" s="1"/>
  <c r="M46" i="103"/>
  <c r="L46" i="105"/>
  <c r="M46" i="111"/>
  <c r="M4" i="111" s="1"/>
  <c r="C76" i="117"/>
  <c r="X76" i="117" s="1"/>
  <c r="L46" i="104"/>
  <c r="J253" i="125"/>
  <c r="M46" i="97"/>
  <c r="M46" i="109"/>
  <c r="T253" i="128"/>
  <c r="K46" i="113"/>
  <c r="F253" i="126"/>
  <c r="M46" i="100"/>
  <c r="J46" i="100"/>
  <c r="K46" i="110"/>
  <c r="E261" i="117"/>
  <c r="C254" i="126"/>
  <c r="X254" i="126" s="1"/>
  <c r="K253" i="96"/>
  <c r="K305" i="96" s="1"/>
  <c r="U53" i="118"/>
  <c r="K253" i="113"/>
  <c r="K305" i="113" s="1"/>
  <c r="S46" i="126"/>
  <c r="J256" i="98"/>
  <c r="J46" i="98"/>
  <c r="P76" i="121"/>
  <c r="L261" i="117"/>
  <c r="K76" i="117"/>
  <c r="J46" i="128"/>
  <c r="I76" i="121"/>
  <c r="J46" i="102"/>
  <c r="J46" i="101"/>
  <c r="G261" i="117"/>
  <c r="M46" i="110"/>
  <c r="N53" i="119"/>
  <c r="N46" i="119" s="1"/>
  <c r="H255" i="127"/>
  <c r="H253" i="127" s="1"/>
  <c r="L253" i="101"/>
  <c r="L305" i="101" s="1"/>
  <c r="G46" i="128"/>
  <c r="Q262" i="127"/>
  <c r="Q102" i="117"/>
  <c r="Q96" i="117" s="1"/>
  <c r="S268" i="126"/>
  <c r="S262" i="126" s="1"/>
  <c r="K262" i="112"/>
  <c r="K306" i="112" s="1"/>
  <c r="S306" i="126" s="1"/>
  <c r="G111" i="119"/>
  <c r="D263" i="112"/>
  <c r="O263" i="112" s="1"/>
  <c r="D95" i="112"/>
  <c r="O96" i="114"/>
  <c r="E264" i="112"/>
  <c r="O264" i="112" s="1"/>
  <c r="S264" i="117" s="1"/>
  <c r="L262" i="102"/>
  <c r="L306" i="102" s="1"/>
  <c r="I266" i="127"/>
  <c r="L266" i="103"/>
  <c r="J266" i="127" s="1"/>
  <c r="J262" i="127" s="1"/>
  <c r="L95" i="103"/>
  <c r="D95" i="110"/>
  <c r="S264" i="119"/>
  <c r="F127" i="117"/>
  <c r="G133" i="117"/>
  <c r="R262" i="127"/>
  <c r="D266" i="120"/>
  <c r="D266" i="117"/>
  <c r="N266" i="127"/>
  <c r="N262" i="127" s="1"/>
  <c r="L262" i="107"/>
  <c r="L306" i="107" s="1"/>
  <c r="M262" i="125"/>
  <c r="I268" i="125"/>
  <c r="I262" i="125" s="1"/>
  <c r="J262" i="102"/>
  <c r="J306" i="102" s="1"/>
  <c r="I306" i="125" s="1"/>
  <c r="L95" i="101"/>
  <c r="L264" i="101"/>
  <c r="L266" i="98"/>
  <c r="E266" i="127" s="1"/>
  <c r="E262" i="127" s="1"/>
  <c r="L95" i="98"/>
  <c r="C269" i="118"/>
  <c r="C269" i="117"/>
  <c r="X269" i="117" s="1"/>
  <c r="L262" i="125"/>
  <c r="F133" i="117"/>
  <c r="F132" i="117" s="1"/>
  <c r="L266" i="96"/>
  <c r="C266" i="127" s="1"/>
  <c r="C243" i="128"/>
  <c r="P249" i="126"/>
  <c r="T249" i="125"/>
  <c r="M243" i="108"/>
  <c r="M242" i="108" s="1"/>
  <c r="M304" i="108" s="1"/>
  <c r="K290" i="125"/>
  <c r="N243" i="127"/>
  <c r="H243" i="119"/>
  <c r="D5" i="108"/>
  <c r="G19" i="118"/>
  <c r="J25" i="118"/>
  <c r="J33" i="126"/>
  <c r="J32" i="126" s="1"/>
  <c r="L33" i="117"/>
  <c r="Q19" i="126"/>
  <c r="Q6" i="126" s="1"/>
  <c r="R37" i="117"/>
  <c r="C19" i="118"/>
  <c r="X19" i="118" s="1"/>
  <c r="C37" i="118"/>
  <c r="F25" i="117"/>
  <c r="H7" i="118"/>
  <c r="N25" i="125"/>
  <c r="O29" i="126"/>
  <c r="R19" i="128"/>
  <c r="R6" i="128" s="1"/>
  <c r="D37" i="118"/>
  <c r="I37" i="120"/>
  <c r="J29" i="120"/>
  <c r="L29" i="120"/>
  <c r="L37" i="117"/>
  <c r="Q25" i="127"/>
  <c r="Q6" i="127" s="1"/>
  <c r="Q5" i="127" s="1"/>
  <c r="K19" i="126"/>
  <c r="K37" i="120"/>
  <c r="M29" i="126"/>
  <c r="M6" i="126" s="1"/>
  <c r="U37" i="127"/>
  <c r="U32" i="127" s="1"/>
  <c r="Q25" i="118"/>
  <c r="N19" i="127"/>
  <c r="N6" i="127" s="1"/>
  <c r="L19" i="127"/>
  <c r="H37" i="125"/>
  <c r="H32" i="125" s="1"/>
  <c r="E37" i="127"/>
  <c r="T19" i="126"/>
  <c r="S29" i="120"/>
  <c r="S19" i="120"/>
  <c r="R37" i="120"/>
  <c r="P33" i="120"/>
  <c r="P32" i="120" s="1"/>
  <c r="O29" i="128"/>
  <c r="N37" i="128"/>
  <c r="M37" i="126"/>
  <c r="M32" i="126" s="1"/>
  <c r="M29" i="128"/>
  <c r="M6" i="128" s="1"/>
  <c r="L33" i="120"/>
  <c r="K33" i="126"/>
  <c r="K32" i="126" s="1"/>
  <c r="K7" i="126"/>
  <c r="J11" i="127"/>
  <c r="J6" i="127" s="1"/>
  <c r="I33" i="128"/>
  <c r="I32" i="128" s="1"/>
  <c r="I29" i="128"/>
  <c r="H33" i="120"/>
  <c r="H32" i="120" s="1"/>
  <c r="H25" i="119"/>
  <c r="H11" i="127"/>
  <c r="G33" i="126"/>
  <c r="G32" i="126" s="1"/>
  <c r="G7" i="118"/>
  <c r="F25" i="119"/>
  <c r="E19" i="120"/>
  <c r="D7" i="120"/>
  <c r="S33" i="125"/>
  <c r="S32" i="125" s="1"/>
  <c r="R19" i="125"/>
  <c r="O25" i="128"/>
  <c r="N37" i="119"/>
  <c r="N29" i="125"/>
  <c r="K7" i="125"/>
  <c r="I11" i="128"/>
  <c r="H33" i="127"/>
  <c r="E19" i="127"/>
  <c r="E6" i="127" s="1"/>
  <c r="E11" i="128"/>
  <c r="D33" i="127"/>
  <c r="C7" i="125"/>
  <c r="X7" i="125" s="1"/>
  <c r="J11" i="125"/>
  <c r="E7" i="128"/>
  <c r="S82" i="121"/>
  <c r="K253" i="121"/>
  <c r="K241" i="121" s="1"/>
  <c r="U82" i="121"/>
  <c r="U46" i="121" s="1"/>
  <c r="U4" i="121" s="1"/>
  <c r="R82" i="121"/>
  <c r="T82" i="121"/>
  <c r="T46" i="121" s="1"/>
  <c r="T4" i="121" s="1"/>
  <c r="G82" i="121"/>
  <c r="H82" i="121"/>
  <c r="O82" i="121"/>
  <c r="P82" i="121"/>
  <c r="C253" i="102"/>
  <c r="C305" i="102" s="1"/>
  <c r="C46" i="104"/>
  <c r="C46" i="96"/>
  <c r="C46" i="97"/>
  <c r="C257" i="109"/>
  <c r="P257" i="118" s="1"/>
  <c r="O72" i="111"/>
  <c r="S72" i="118"/>
  <c r="Q72" i="118"/>
  <c r="O89" i="99"/>
  <c r="N90" i="117"/>
  <c r="N89" i="117" s="1"/>
  <c r="C89" i="117"/>
  <c r="X89" i="117" s="1"/>
  <c r="H46" i="99"/>
  <c r="H4" i="99" s="1"/>
  <c r="G253" i="123"/>
  <c r="G241" i="123" s="1"/>
  <c r="G46" i="123"/>
  <c r="G4" i="123" s="1"/>
  <c r="P46" i="123"/>
  <c r="P4" i="123" s="1"/>
  <c r="O89" i="96"/>
  <c r="M253" i="123"/>
  <c r="M241" i="123" s="1"/>
  <c r="E46" i="96"/>
  <c r="E46" i="97"/>
  <c r="J46" i="120"/>
  <c r="Q89" i="117"/>
  <c r="H46" i="111"/>
  <c r="H4" i="111" s="1"/>
  <c r="H253" i="122"/>
  <c r="H241" i="122" s="1"/>
  <c r="H301" i="122" s="1"/>
  <c r="Q253" i="123"/>
  <c r="Q241" i="123" s="1"/>
  <c r="I254" i="117"/>
  <c r="H255" i="119"/>
  <c r="H253" i="119" s="1"/>
  <c r="G46" i="104"/>
  <c r="G4" i="104" s="1"/>
  <c r="G259" i="97"/>
  <c r="F64" i="117"/>
  <c r="O64" i="110"/>
  <c r="D253" i="106"/>
  <c r="D305" i="106" s="1"/>
  <c r="R82" i="122"/>
  <c r="S64" i="117"/>
  <c r="P53" i="117"/>
  <c r="H256" i="117"/>
  <c r="F53" i="119"/>
  <c r="D64" i="118"/>
  <c r="R53" i="119"/>
  <c r="R46" i="119" s="1"/>
  <c r="I64" i="118"/>
  <c r="R53" i="118"/>
  <c r="M53" i="118"/>
  <c r="O53" i="99"/>
  <c r="T254" i="118"/>
  <c r="U253" i="126"/>
  <c r="K253" i="106"/>
  <c r="K305" i="106" s="1"/>
  <c r="S254" i="126"/>
  <c r="S253" i="126" s="1"/>
  <c r="M253" i="101"/>
  <c r="M305" i="101" s="1"/>
  <c r="M253" i="104"/>
  <c r="D253" i="127"/>
  <c r="J253" i="108"/>
  <c r="J305" i="108" s="1"/>
  <c r="U49" i="117"/>
  <c r="U47" i="117" s="1"/>
  <c r="O47" i="114"/>
  <c r="P253" i="126"/>
  <c r="K253" i="102"/>
  <c r="K305" i="102" s="1"/>
  <c r="S258" i="121"/>
  <c r="R253" i="127"/>
  <c r="G254" i="127"/>
  <c r="G253" i="127" s="1"/>
  <c r="L253" i="96"/>
  <c r="L305" i="96" s="1"/>
  <c r="J253" i="103"/>
  <c r="J305" i="103" s="1"/>
  <c r="U64" i="118"/>
  <c r="L253" i="105"/>
  <c r="L305" i="105" s="1"/>
  <c r="R253" i="128"/>
  <c r="M46" i="106"/>
  <c r="J46" i="96"/>
  <c r="K253" i="99"/>
  <c r="K305" i="99" s="1"/>
  <c r="J46" i="106"/>
  <c r="P76" i="117"/>
  <c r="K46" i="114"/>
  <c r="K46" i="111"/>
  <c r="K253" i="111"/>
  <c r="K305" i="111" s="1"/>
  <c r="M253" i="126"/>
  <c r="I46" i="126"/>
  <c r="G258" i="99"/>
  <c r="G253" i="99" s="1"/>
  <c r="G305" i="99" s="1"/>
  <c r="G303" i="99" s="1"/>
  <c r="F76" i="117"/>
  <c r="H46" i="114"/>
  <c r="H4" i="114" s="1"/>
  <c r="J46" i="112"/>
  <c r="J253" i="109"/>
  <c r="J305" i="109" s="1"/>
  <c r="K89" i="122"/>
  <c r="K46" i="122" s="1"/>
  <c r="K4" i="122" s="1"/>
  <c r="L256" i="103"/>
  <c r="G76" i="121"/>
  <c r="L255" i="114"/>
  <c r="U255" i="127" s="1"/>
  <c r="U253" i="127" s="1"/>
  <c r="L46" i="114"/>
  <c r="M46" i="114"/>
  <c r="M263" i="119"/>
  <c r="L262" i="111"/>
  <c r="L306" i="111" s="1"/>
  <c r="U102" i="117"/>
  <c r="D95" i="98"/>
  <c r="D263" i="98"/>
  <c r="O263" i="98" s="1"/>
  <c r="T262" i="127"/>
  <c r="O111" i="114"/>
  <c r="D263" i="111"/>
  <c r="O263" i="111" s="1"/>
  <c r="D95" i="111"/>
  <c r="D263" i="100"/>
  <c r="O263" i="100" s="1"/>
  <c r="Q272" i="120"/>
  <c r="G269" i="117"/>
  <c r="C262" i="100"/>
  <c r="C306" i="100" s="1"/>
  <c r="L266" i="108"/>
  <c r="O266" i="127" s="1"/>
  <c r="L95" i="108"/>
  <c r="S133" i="117"/>
  <c r="S132" i="117" s="1"/>
  <c r="T117" i="117"/>
  <c r="D117" i="117"/>
  <c r="K262" i="108"/>
  <c r="K306" i="108" s="1"/>
  <c r="O268" i="126"/>
  <c r="O262" i="126" s="1"/>
  <c r="L264" i="105"/>
  <c r="T133" i="117"/>
  <c r="D53" i="125"/>
  <c r="T46" i="126"/>
  <c r="S64" i="128"/>
  <c r="N53" i="125"/>
  <c r="L53" i="125"/>
  <c r="L46" i="125" s="1"/>
  <c r="K53" i="125"/>
  <c r="I53" i="125"/>
  <c r="E64" i="128"/>
  <c r="E46" i="128" s="1"/>
  <c r="T53" i="128"/>
  <c r="T46" i="128" s="1"/>
  <c r="R82" i="123"/>
  <c r="R46" i="123" s="1"/>
  <c r="R4" i="123" s="1"/>
  <c r="R72" i="125"/>
  <c r="O64" i="127"/>
  <c r="N72" i="125"/>
  <c r="N53" i="128"/>
  <c r="M72" i="125"/>
  <c r="M46" i="125" s="1"/>
  <c r="L64" i="127"/>
  <c r="K72" i="125"/>
  <c r="H64" i="127"/>
  <c r="G72" i="125"/>
  <c r="G46" i="125" s="1"/>
  <c r="F82" i="123"/>
  <c r="F72" i="125"/>
  <c r="E72" i="125"/>
  <c r="E46" i="125" s="1"/>
  <c r="C72" i="125"/>
  <c r="X72" i="125" s="1"/>
  <c r="S72" i="120"/>
  <c r="R89" i="121"/>
  <c r="R64" i="122"/>
  <c r="R47" i="128"/>
  <c r="P89" i="121"/>
  <c r="P47" i="128"/>
  <c r="L89" i="121"/>
  <c r="L46" i="121" s="1"/>
  <c r="L4" i="121" s="1"/>
  <c r="L53" i="127"/>
  <c r="L46" i="127" s="1"/>
  <c r="J64" i="122"/>
  <c r="J46" i="122" s="1"/>
  <c r="J4" i="122" s="1"/>
  <c r="J239" i="122" s="1"/>
  <c r="I46" i="128"/>
  <c r="H76" i="123"/>
  <c r="H64" i="122"/>
  <c r="H64" i="126"/>
  <c r="H46" i="126" s="1"/>
  <c r="G72" i="120"/>
  <c r="G64" i="122"/>
  <c r="G46" i="122" s="1"/>
  <c r="G4" i="122" s="1"/>
  <c r="G239" i="122" s="1"/>
  <c r="F89" i="121"/>
  <c r="F46" i="121" s="1"/>
  <c r="F4" i="121" s="1"/>
  <c r="F239" i="121" s="1"/>
  <c r="F72" i="128"/>
  <c r="D72" i="120"/>
  <c r="D46" i="120" s="1"/>
  <c r="C72" i="120"/>
  <c r="X72" i="120" s="1"/>
  <c r="C64" i="126"/>
  <c r="O96" i="110"/>
  <c r="R269" i="118"/>
  <c r="R262" i="118" s="1"/>
  <c r="O97" i="100"/>
  <c r="O96" i="100" s="1"/>
  <c r="L95" i="99"/>
  <c r="T145" i="117"/>
  <c r="O127" i="101"/>
  <c r="R112" i="117"/>
  <c r="L102" i="117"/>
  <c r="O102" i="111"/>
  <c r="O96" i="111" s="1"/>
  <c r="O117" i="108"/>
  <c r="O111" i="108" s="1"/>
  <c r="O102" i="103"/>
  <c r="O96" i="103" s="1"/>
  <c r="R267" i="117"/>
  <c r="J262" i="104"/>
  <c r="J306" i="104" s="1"/>
  <c r="K306" i="125" s="1"/>
  <c r="M102" i="117"/>
  <c r="I151" i="117"/>
  <c r="L151" i="117"/>
  <c r="C102" i="117"/>
  <c r="X102" i="117" s="1"/>
  <c r="I102" i="119"/>
  <c r="I96" i="119" s="1"/>
  <c r="K117" i="117"/>
  <c r="G127" i="117"/>
  <c r="C269" i="101"/>
  <c r="O269" i="101" s="1"/>
  <c r="R142" i="117"/>
  <c r="R141" i="117" s="1"/>
  <c r="O141" i="113"/>
  <c r="N112" i="117"/>
  <c r="J262" i="105"/>
  <c r="J306" i="105" s="1"/>
  <c r="L306" i="125" s="1"/>
  <c r="O141" i="107"/>
  <c r="O132" i="107" s="1"/>
  <c r="H97" i="117"/>
  <c r="H96" i="117" s="1"/>
  <c r="L265" i="119"/>
  <c r="J268" i="112"/>
  <c r="J95" i="112"/>
  <c r="Q111" i="127"/>
  <c r="S285" i="117"/>
  <c r="E282" i="111"/>
  <c r="E308" i="111" s="1"/>
  <c r="R308" i="120" s="1"/>
  <c r="R285" i="120"/>
  <c r="R282" i="120" s="1"/>
  <c r="I216" i="117"/>
  <c r="T216" i="117"/>
  <c r="E282" i="112"/>
  <c r="E308" i="112" s="1"/>
  <c r="S308" i="120" s="1"/>
  <c r="S285" i="120"/>
  <c r="O208" i="112"/>
  <c r="H285" i="117"/>
  <c r="H285" i="118"/>
  <c r="H282" i="118" s="1"/>
  <c r="C282" i="101"/>
  <c r="C308" i="101" s="1"/>
  <c r="Q53" i="118"/>
  <c r="I53" i="118"/>
  <c r="F53" i="118"/>
  <c r="P53" i="118"/>
  <c r="P46" i="118" s="1"/>
  <c r="C53" i="120"/>
  <c r="X53" i="120" s="1"/>
  <c r="F64" i="119"/>
  <c r="E64" i="119"/>
  <c r="E46" i="119" s="1"/>
  <c r="S53" i="120"/>
  <c r="N253" i="126"/>
  <c r="U53" i="119"/>
  <c r="U46" i="119" s="1"/>
  <c r="K46" i="100"/>
  <c r="U72" i="127"/>
  <c r="U64" i="125"/>
  <c r="T76" i="122"/>
  <c r="T46" i="122" s="1"/>
  <c r="T4" i="122" s="1"/>
  <c r="P72" i="127"/>
  <c r="P72" i="119"/>
  <c r="O76" i="122"/>
  <c r="O72" i="119"/>
  <c r="O46" i="119" s="1"/>
  <c r="O47" i="126"/>
  <c r="N72" i="127"/>
  <c r="M47" i="126"/>
  <c r="M46" i="126" s="1"/>
  <c r="K72" i="119"/>
  <c r="K47" i="126"/>
  <c r="I72" i="127"/>
  <c r="I46" i="127" s="1"/>
  <c r="H76" i="122"/>
  <c r="F64" i="125"/>
  <c r="F46" i="125" s="1"/>
  <c r="E76" i="122"/>
  <c r="E64" i="121"/>
  <c r="C72" i="127"/>
  <c r="X72" i="127" s="1"/>
  <c r="C72" i="119"/>
  <c r="C64" i="125"/>
  <c r="X64" i="125" s="1"/>
  <c r="F64" i="128"/>
  <c r="S47" i="125"/>
  <c r="S46" i="125" s="1"/>
  <c r="R64" i="128"/>
  <c r="R53" i="125"/>
  <c r="P46" i="125"/>
  <c r="N72" i="126"/>
  <c r="N46" i="126" s="1"/>
  <c r="N64" i="128"/>
  <c r="L72" i="126"/>
  <c r="L64" i="128"/>
  <c r="F72" i="126"/>
  <c r="F46" i="126" s="1"/>
  <c r="E72" i="126"/>
  <c r="U82" i="123"/>
  <c r="U46" i="123" s="1"/>
  <c r="Q53" i="128"/>
  <c r="P64" i="127"/>
  <c r="N82" i="123"/>
  <c r="N46" i="123" s="1"/>
  <c r="N4" i="123" s="1"/>
  <c r="M82" i="123"/>
  <c r="M46" i="123" s="1"/>
  <c r="M4" i="123" s="1"/>
  <c r="M239" i="123" s="1"/>
  <c r="M53" i="128"/>
  <c r="M46" i="128" s="1"/>
  <c r="K64" i="127"/>
  <c r="K46" i="127" s="1"/>
  <c r="K53" i="128"/>
  <c r="K46" i="128" s="1"/>
  <c r="I72" i="125"/>
  <c r="H72" i="125"/>
  <c r="H53" i="128"/>
  <c r="E82" i="123"/>
  <c r="E46" i="123" s="1"/>
  <c r="E4" i="123" s="1"/>
  <c r="E239" i="123" s="1"/>
  <c r="D64" i="127"/>
  <c r="D53" i="128"/>
  <c r="U64" i="126"/>
  <c r="U46" i="126" s="1"/>
  <c r="T53" i="127"/>
  <c r="T46" i="127" s="1"/>
  <c r="S89" i="121"/>
  <c r="S72" i="128"/>
  <c r="Q76" i="123"/>
  <c r="Q72" i="128"/>
  <c r="Q72" i="120"/>
  <c r="P72" i="120"/>
  <c r="P46" i="120" s="1"/>
  <c r="P64" i="126"/>
  <c r="P46" i="126" s="1"/>
  <c r="P47" i="127"/>
  <c r="O89" i="121"/>
  <c r="O76" i="123"/>
  <c r="O46" i="123" s="1"/>
  <c r="O4" i="123" s="1"/>
  <c r="O239" i="123" s="1"/>
  <c r="O64" i="122"/>
  <c r="O53" i="127"/>
  <c r="N72" i="120"/>
  <c r="N47" i="127"/>
  <c r="M89" i="121"/>
  <c r="M46" i="121" s="1"/>
  <c r="M4" i="121" s="1"/>
  <c r="M72" i="120"/>
  <c r="M46" i="120" s="1"/>
  <c r="L72" i="128"/>
  <c r="L64" i="122"/>
  <c r="L46" i="122" s="1"/>
  <c r="L4" i="122" s="1"/>
  <c r="L47" i="128"/>
  <c r="K64" i="126"/>
  <c r="J47" i="127"/>
  <c r="I89" i="121"/>
  <c r="H89" i="121"/>
  <c r="H72" i="120"/>
  <c r="H53" i="127"/>
  <c r="G53" i="127"/>
  <c r="G46" i="127" s="1"/>
  <c r="F47" i="127"/>
  <c r="E72" i="120"/>
  <c r="E46" i="120" s="1"/>
  <c r="D76" i="123"/>
  <c r="D46" i="123" s="1"/>
  <c r="D4" i="123" s="1"/>
  <c r="D72" i="126"/>
  <c r="D46" i="126" s="1"/>
  <c r="D47" i="125"/>
  <c r="L262" i="97"/>
  <c r="L306" i="97" s="1"/>
  <c r="O127" i="111"/>
  <c r="K262" i="114"/>
  <c r="K306" i="114" s="1"/>
  <c r="U306" i="126" s="1"/>
  <c r="K262" i="113"/>
  <c r="K306" i="113" s="1"/>
  <c r="T306" i="126" s="1"/>
  <c r="L270" i="118"/>
  <c r="O102" i="101"/>
  <c r="C262" i="114"/>
  <c r="C306" i="114" s="1"/>
  <c r="O96" i="99"/>
  <c r="O95" i="99" s="1"/>
  <c r="L262" i="110"/>
  <c r="L306" i="110" s="1"/>
  <c r="J262" i="106"/>
  <c r="J306" i="106" s="1"/>
  <c r="M306" i="125" s="1"/>
  <c r="O145" i="113"/>
  <c r="O117" i="103"/>
  <c r="O111" i="103" s="1"/>
  <c r="P112" i="117"/>
  <c r="O133" i="96"/>
  <c r="O132" i="96" s="1"/>
  <c r="D95" i="99"/>
  <c r="S269" i="118"/>
  <c r="L262" i="113"/>
  <c r="L306" i="113" s="1"/>
  <c r="U267" i="117"/>
  <c r="L95" i="113"/>
  <c r="O102" i="106"/>
  <c r="O96" i="106" s="1"/>
  <c r="M117" i="117"/>
  <c r="M111" i="117" s="1"/>
  <c r="O97" i="96"/>
  <c r="O96" i="96" s="1"/>
  <c r="I132" i="127"/>
  <c r="O133" i="117"/>
  <c r="K95" i="108"/>
  <c r="K262" i="103"/>
  <c r="K306" i="103" s="1"/>
  <c r="J306" i="126" s="1"/>
  <c r="T141" i="117"/>
  <c r="P102" i="119"/>
  <c r="P96" i="119" s="1"/>
  <c r="E127" i="117"/>
  <c r="E141" i="117"/>
  <c r="T151" i="117"/>
  <c r="O117" i="96"/>
  <c r="O111" i="96" s="1"/>
  <c r="F117" i="117"/>
  <c r="O112" i="101"/>
  <c r="O111" i="101" s="1"/>
  <c r="P127" i="117"/>
  <c r="S119" i="117"/>
  <c r="S117" i="117" s="1"/>
  <c r="P141" i="120"/>
  <c r="L141" i="120"/>
  <c r="J268" i="114"/>
  <c r="J95" i="114"/>
  <c r="F95" i="125"/>
  <c r="J268" i="98"/>
  <c r="D132" i="127"/>
  <c r="E111" i="111"/>
  <c r="Q132" i="127"/>
  <c r="M285" i="117"/>
  <c r="M285" i="119"/>
  <c r="D282" i="107"/>
  <c r="D308" i="107" s="1"/>
  <c r="N285" i="119"/>
  <c r="N285" i="117"/>
  <c r="E282" i="108"/>
  <c r="E308" i="108" s="1"/>
  <c r="O308" i="120" s="1"/>
  <c r="O285" i="120"/>
  <c r="O282" i="120" s="1"/>
  <c r="R216" i="117"/>
  <c r="C285" i="120"/>
  <c r="C285" i="117"/>
  <c r="X285" i="117" s="1"/>
  <c r="E282" i="96"/>
  <c r="E308" i="96" s="1"/>
  <c r="T285" i="119"/>
  <c r="T285" i="117"/>
  <c r="D282" i="113"/>
  <c r="D308" i="113" s="1"/>
  <c r="T308" i="119" s="1"/>
  <c r="P285" i="120"/>
  <c r="E282" i="109"/>
  <c r="E308" i="109" s="1"/>
  <c r="P308" i="120" s="1"/>
  <c r="C282" i="99"/>
  <c r="C308" i="99" s="1"/>
  <c r="F285" i="117"/>
  <c r="F285" i="118"/>
  <c r="U64" i="122"/>
  <c r="U53" i="127"/>
  <c r="S64" i="122"/>
  <c r="S46" i="122" s="1"/>
  <c r="S4" i="122" s="1"/>
  <c r="S239" i="122" s="1"/>
  <c r="S53" i="127"/>
  <c r="Q46" i="126"/>
  <c r="Q53" i="127"/>
  <c r="P64" i="122"/>
  <c r="N53" i="127"/>
  <c r="H47" i="128"/>
  <c r="F53" i="127"/>
  <c r="Q133" i="117"/>
  <c r="E102" i="117"/>
  <c r="E96" i="117" s="1"/>
  <c r="N117" i="117"/>
  <c r="D112" i="117"/>
  <c r="H112" i="117"/>
  <c r="H266" i="117"/>
  <c r="H266" i="120"/>
  <c r="N151" i="118"/>
  <c r="N95" i="118" s="1"/>
  <c r="E111" i="105"/>
  <c r="D282" i="100"/>
  <c r="D308" i="100" s="1"/>
  <c r="G308" i="119" s="1"/>
  <c r="G285" i="119"/>
  <c r="J216" i="117"/>
  <c r="P285" i="118"/>
  <c r="P282" i="118" s="1"/>
  <c r="P285" i="117"/>
  <c r="C282" i="109"/>
  <c r="C308" i="109" s="1"/>
  <c r="D284" i="120"/>
  <c r="D282" i="120" s="1"/>
  <c r="E282" i="97"/>
  <c r="E308" i="97" s="1"/>
  <c r="D308" i="120" s="1"/>
  <c r="J283" i="118"/>
  <c r="C282" i="103"/>
  <c r="C308" i="103" s="1"/>
  <c r="I127" i="117"/>
  <c r="O127" i="104"/>
  <c r="K95" i="110"/>
  <c r="G141" i="117"/>
  <c r="I141" i="117"/>
  <c r="E117" i="117"/>
  <c r="E111" i="117" s="1"/>
  <c r="O112" i="107"/>
  <c r="O111" i="107" s="1"/>
  <c r="O127" i="114"/>
  <c r="O97" i="101"/>
  <c r="E151" i="117"/>
  <c r="N111" i="127"/>
  <c r="H111" i="127"/>
  <c r="F111" i="127"/>
  <c r="H117" i="120"/>
  <c r="Q216" i="117"/>
  <c r="J285" i="119"/>
  <c r="D282" i="103"/>
  <c r="D308" i="103" s="1"/>
  <c r="J308" i="119" s="1"/>
  <c r="E282" i="113"/>
  <c r="E308" i="113" s="1"/>
  <c r="T308" i="120" s="1"/>
  <c r="F212" i="117"/>
  <c r="I214" i="117"/>
  <c r="I213" i="117" s="1"/>
  <c r="O213" i="102"/>
  <c r="E284" i="119"/>
  <c r="E284" i="117"/>
  <c r="M284" i="117"/>
  <c r="M284" i="119"/>
  <c r="M282" i="119" s="1"/>
  <c r="F284" i="119"/>
  <c r="F284" i="117"/>
  <c r="R283" i="126"/>
  <c r="R282" i="126" s="1"/>
  <c r="K282" i="111"/>
  <c r="K308" i="111" s="1"/>
  <c r="C283" i="126"/>
  <c r="K282" i="96"/>
  <c r="K308" i="96" s="1"/>
  <c r="M285" i="128"/>
  <c r="M282" i="128" s="1"/>
  <c r="M282" i="106"/>
  <c r="M308" i="106" s="1"/>
  <c r="K284" i="113"/>
  <c r="K208" i="113"/>
  <c r="L284" i="112"/>
  <c r="S284" i="127" s="1"/>
  <c r="L208" i="112"/>
  <c r="L285" i="101"/>
  <c r="H285" i="127" s="1"/>
  <c r="L208" i="101"/>
  <c r="I283" i="127"/>
  <c r="J284" i="101"/>
  <c r="J208" i="101"/>
  <c r="E283" i="127"/>
  <c r="E282" i="127" s="1"/>
  <c r="L282" i="98"/>
  <c r="L308" i="98" s="1"/>
  <c r="K284" i="125"/>
  <c r="K282" i="125" s="1"/>
  <c r="J282" i="104"/>
  <c r="J308" i="104" s="1"/>
  <c r="D282" i="111"/>
  <c r="D308" i="111" s="1"/>
  <c r="R308" i="119" s="1"/>
  <c r="H285" i="120"/>
  <c r="H282" i="120" s="1"/>
  <c r="N282" i="120"/>
  <c r="E282" i="99"/>
  <c r="E308" i="99" s="1"/>
  <c r="F308" i="120" s="1"/>
  <c r="I285" i="117"/>
  <c r="D282" i="104"/>
  <c r="D308" i="104" s="1"/>
  <c r="K308" i="119" s="1"/>
  <c r="P282" i="119"/>
  <c r="J285" i="117"/>
  <c r="R285" i="117"/>
  <c r="E208" i="96"/>
  <c r="E208" i="109"/>
  <c r="D208" i="100"/>
  <c r="K285" i="118"/>
  <c r="K282" i="118" s="1"/>
  <c r="N208" i="119"/>
  <c r="L283" i="119"/>
  <c r="L282" i="119" s="1"/>
  <c r="K219" i="117"/>
  <c r="O214" i="117"/>
  <c r="O213" i="117" s="1"/>
  <c r="G214" i="117"/>
  <c r="G213" i="117" s="1"/>
  <c r="D216" i="118"/>
  <c r="D208" i="118" s="1"/>
  <c r="O219" i="110"/>
  <c r="N286" i="119"/>
  <c r="L216" i="118"/>
  <c r="O219" i="107"/>
  <c r="O219" i="114"/>
  <c r="O208" i="114" s="1"/>
  <c r="O208" i="108"/>
  <c r="I284" i="117"/>
  <c r="I284" i="119"/>
  <c r="I282" i="119" s="1"/>
  <c r="U286" i="119"/>
  <c r="T284" i="117"/>
  <c r="T284" i="119"/>
  <c r="M220" i="117"/>
  <c r="M219" i="117" s="1"/>
  <c r="O219" i="106"/>
  <c r="G286" i="119"/>
  <c r="G282" i="127"/>
  <c r="N282" i="125"/>
  <c r="O282" i="126"/>
  <c r="L282" i="105"/>
  <c r="L308" i="105" s="1"/>
  <c r="J282" i="100"/>
  <c r="J308" i="100" s="1"/>
  <c r="G283" i="125"/>
  <c r="G282" i="125" s="1"/>
  <c r="K283" i="126"/>
  <c r="K282" i="126" s="1"/>
  <c r="K282" i="104"/>
  <c r="K308" i="104" s="1"/>
  <c r="L283" i="111"/>
  <c r="J283" i="125"/>
  <c r="J282" i="125" s="1"/>
  <c r="J282" i="103"/>
  <c r="J308" i="103" s="1"/>
  <c r="K282" i="106"/>
  <c r="K308" i="106" s="1"/>
  <c r="M283" i="126"/>
  <c r="M282" i="126" s="1"/>
  <c r="J284" i="110"/>
  <c r="J208" i="110"/>
  <c r="K284" i="109"/>
  <c r="K208" i="109"/>
  <c r="O284" i="127"/>
  <c r="L282" i="108"/>
  <c r="L308" i="108" s="1"/>
  <c r="K208" i="126"/>
  <c r="K283" i="100"/>
  <c r="K208" i="100"/>
  <c r="L283" i="96"/>
  <c r="L208" i="96"/>
  <c r="U287" i="119"/>
  <c r="U287" i="117"/>
  <c r="L283" i="114"/>
  <c r="L208" i="114"/>
  <c r="K282" i="98"/>
  <c r="K308" i="98" s="1"/>
  <c r="E284" i="126"/>
  <c r="N133" i="127"/>
  <c r="N127" i="127"/>
  <c r="E133" i="127"/>
  <c r="C111" i="127"/>
  <c r="X111" i="127" s="1"/>
  <c r="P112" i="120"/>
  <c r="L145" i="120"/>
  <c r="J112" i="120"/>
  <c r="D145" i="120"/>
  <c r="G145" i="127"/>
  <c r="G132" i="127"/>
  <c r="G285" i="117"/>
  <c r="D282" i="106"/>
  <c r="D308" i="106" s="1"/>
  <c r="L285" i="117"/>
  <c r="D282" i="99"/>
  <c r="D308" i="99" s="1"/>
  <c r="F308" i="119" s="1"/>
  <c r="D282" i="112"/>
  <c r="D308" i="112" s="1"/>
  <c r="D282" i="97"/>
  <c r="D308" i="97" s="1"/>
  <c r="K285" i="117"/>
  <c r="E208" i="108"/>
  <c r="O216" i="110"/>
  <c r="E282" i="118"/>
  <c r="D208" i="107"/>
  <c r="O216" i="103"/>
  <c r="E285" i="114"/>
  <c r="O285" i="114" s="1"/>
  <c r="O216" i="113"/>
  <c r="E208" i="113"/>
  <c r="O216" i="97"/>
  <c r="O216" i="109"/>
  <c r="O216" i="102"/>
  <c r="C208" i="109"/>
  <c r="U216" i="120"/>
  <c r="T284" i="120"/>
  <c r="T282" i="120" s="1"/>
  <c r="S216" i="120"/>
  <c r="S208" i="120" s="1"/>
  <c r="D208" i="105"/>
  <c r="H216" i="120"/>
  <c r="H208" i="120" s="1"/>
  <c r="O219" i="98"/>
  <c r="H210" i="117"/>
  <c r="H208" i="117" s="1"/>
  <c r="O208" i="105"/>
  <c r="O210" i="117"/>
  <c r="L286" i="117"/>
  <c r="D286" i="117"/>
  <c r="D286" i="119"/>
  <c r="D282" i="119" s="1"/>
  <c r="Q284" i="119"/>
  <c r="Q282" i="119" s="1"/>
  <c r="G284" i="117"/>
  <c r="R212" i="117"/>
  <c r="O208" i="111"/>
  <c r="Q282" i="126"/>
  <c r="E282" i="125"/>
  <c r="K282" i="99"/>
  <c r="K308" i="99" s="1"/>
  <c r="F282" i="127"/>
  <c r="J282" i="126"/>
  <c r="K283" i="127"/>
  <c r="L283" i="106"/>
  <c r="K208" i="112"/>
  <c r="M285" i="112"/>
  <c r="M208" i="112"/>
  <c r="Q287" i="128"/>
  <c r="Q282" i="128" s="1"/>
  <c r="M282" i="110"/>
  <c r="M308" i="110" s="1"/>
  <c r="G287" i="118"/>
  <c r="G287" i="117"/>
  <c r="J282" i="97"/>
  <c r="J308" i="97" s="1"/>
  <c r="D283" i="125"/>
  <c r="D282" i="125" s="1"/>
  <c r="C208" i="125"/>
  <c r="X208" i="125" s="1"/>
  <c r="R287" i="118"/>
  <c r="R282" i="118" s="1"/>
  <c r="R287" i="117"/>
  <c r="K286" i="105"/>
  <c r="L286" i="126" s="1"/>
  <c r="K208" i="105"/>
  <c r="M282" i="114"/>
  <c r="M308" i="114" s="1"/>
  <c r="U285" i="128"/>
  <c r="U282" i="128" s="1"/>
  <c r="S287" i="120"/>
  <c r="S282" i="120" s="1"/>
  <c r="S287" i="117"/>
  <c r="K282" i="102"/>
  <c r="K308" i="102" s="1"/>
  <c r="I283" i="126"/>
  <c r="I282" i="126" s="1"/>
  <c r="J282" i="111"/>
  <c r="J308" i="111" s="1"/>
  <c r="R284" i="125"/>
  <c r="R282" i="125" s="1"/>
  <c r="H141" i="120"/>
  <c r="R117" i="127"/>
  <c r="R111" i="127" s="1"/>
  <c r="M95" i="125"/>
  <c r="K112" i="127"/>
  <c r="K111" i="127" s="1"/>
  <c r="J111" i="127"/>
  <c r="I111" i="127"/>
  <c r="H127" i="127"/>
  <c r="G117" i="127"/>
  <c r="G111" i="127" s="1"/>
  <c r="E117" i="127"/>
  <c r="D111" i="127"/>
  <c r="C133" i="127"/>
  <c r="S117" i="120"/>
  <c r="S111" i="120" s="1"/>
  <c r="N145" i="120"/>
  <c r="L117" i="120"/>
  <c r="L111" i="120" s="1"/>
  <c r="J145" i="120"/>
  <c r="F117" i="120"/>
  <c r="D112" i="120"/>
  <c r="D111" i="120" s="1"/>
  <c r="C145" i="127"/>
  <c r="X145" i="127" s="1"/>
  <c r="E282" i="100"/>
  <c r="E308" i="100" s="1"/>
  <c r="G308" i="120" s="1"/>
  <c r="D282" i="98"/>
  <c r="D308" i="98" s="1"/>
  <c r="D282" i="102"/>
  <c r="D308" i="102" s="1"/>
  <c r="I308" i="119" s="1"/>
  <c r="D208" i="104"/>
  <c r="D208" i="99"/>
  <c r="E208" i="99"/>
  <c r="M216" i="119"/>
  <c r="Q208" i="120"/>
  <c r="E210" i="117"/>
  <c r="O208" i="102"/>
  <c r="J216" i="118"/>
  <c r="J208" i="118" s="1"/>
  <c r="I220" i="117"/>
  <c r="I219" i="117" s="1"/>
  <c r="Q208" i="118"/>
  <c r="R216" i="118"/>
  <c r="R208" i="118" s="1"/>
  <c r="S216" i="118"/>
  <c r="S208" i="118" s="1"/>
  <c r="U284" i="117"/>
  <c r="L208" i="120"/>
  <c r="O213" i="113"/>
  <c r="T214" i="117"/>
  <c r="T213" i="117" s="1"/>
  <c r="C214" i="117"/>
  <c r="O213" i="96"/>
  <c r="M210" i="117"/>
  <c r="O219" i="97"/>
  <c r="D220" i="117"/>
  <c r="D219" i="117" s="1"/>
  <c r="U219" i="119"/>
  <c r="U208" i="119" s="1"/>
  <c r="C219" i="119"/>
  <c r="H219" i="119"/>
  <c r="H208" i="119" s="1"/>
  <c r="L282" i="100"/>
  <c r="L308" i="100" s="1"/>
  <c r="S282" i="126"/>
  <c r="J282" i="107"/>
  <c r="J308" i="107" s="1"/>
  <c r="K282" i="108"/>
  <c r="K308" i="108" s="1"/>
  <c r="L282" i="127"/>
  <c r="P282" i="128"/>
  <c r="L282" i="101"/>
  <c r="L308" i="101" s="1"/>
  <c r="H283" i="127"/>
  <c r="M282" i="103"/>
  <c r="M308" i="103" s="1"/>
  <c r="J285" i="128"/>
  <c r="J282" i="128" s="1"/>
  <c r="M282" i="101"/>
  <c r="M308" i="101" s="1"/>
  <c r="H285" i="128"/>
  <c r="H282" i="128" s="1"/>
  <c r="K282" i="105"/>
  <c r="K308" i="105" s="1"/>
  <c r="L208" i="98"/>
  <c r="Q282" i="127"/>
  <c r="J283" i="127"/>
  <c r="J282" i="96"/>
  <c r="J308" i="96" s="1"/>
  <c r="C283" i="125"/>
  <c r="H287" i="117"/>
  <c r="S208" i="126"/>
  <c r="J282" i="109"/>
  <c r="J308" i="109" s="1"/>
  <c r="P283" i="125"/>
  <c r="P282" i="125" s="1"/>
  <c r="M282" i="108"/>
  <c r="M308" i="108" s="1"/>
  <c r="O285" i="128"/>
  <c r="O282" i="128" s="1"/>
  <c r="I287" i="128"/>
  <c r="M282" i="102"/>
  <c r="M308" i="102" s="1"/>
  <c r="L285" i="102"/>
  <c r="I285" i="127" s="1"/>
  <c r="L208" i="102"/>
  <c r="K283" i="101"/>
  <c r="K208" i="101"/>
  <c r="E208" i="125"/>
  <c r="D287" i="118"/>
  <c r="D282" i="118" s="1"/>
  <c r="D287" i="117"/>
  <c r="J286" i="114"/>
  <c r="U286" i="125" s="1"/>
  <c r="U282" i="125" s="1"/>
  <c r="J208" i="114"/>
  <c r="T284" i="125"/>
  <c r="N285" i="128"/>
  <c r="N282" i="128" s="1"/>
  <c r="M282" i="107"/>
  <c r="M308" i="107" s="1"/>
  <c r="L284" i="125"/>
  <c r="L282" i="125" s="1"/>
  <c r="J282" i="105"/>
  <c r="J308" i="105" s="1"/>
  <c r="L285" i="104"/>
  <c r="K285" i="127" s="1"/>
  <c r="L208" i="104"/>
  <c r="S283" i="127"/>
  <c r="S282" i="127" s="1"/>
  <c r="L282" i="112"/>
  <c r="L308" i="112" s="1"/>
  <c r="L208" i="125"/>
  <c r="G208" i="126"/>
  <c r="L157" i="125"/>
  <c r="E157" i="127"/>
  <c r="E278" i="119"/>
  <c r="D279" i="119"/>
  <c r="K276" i="99"/>
  <c r="F276" i="126" s="1"/>
  <c r="F273" i="126" s="1"/>
  <c r="K157" i="99"/>
  <c r="E219" i="117"/>
  <c r="L219" i="117"/>
  <c r="M208" i="118"/>
  <c r="D208" i="119"/>
  <c r="K208" i="120"/>
  <c r="K208" i="119"/>
  <c r="L282" i="110"/>
  <c r="L308" i="110" s="1"/>
  <c r="L283" i="126"/>
  <c r="L282" i="126" s="1"/>
  <c r="T282" i="125"/>
  <c r="J282" i="99"/>
  <c r="J308" i="99" s="1"/>
  <c r="U282" i="126"/>
  <c r="N283" i="126"/>
  <c r="N282" i="126" s="1"/>
  <c r="M282" i="113"/>
  <c r="M308" i="113" s="1"/>
  <c r="E282" i="126"/>
  <c r="K282" i="103"/>
  <c r="K308" i="103" s="1"/>
  <c r="K282" i="97"/>
  <c r="K308" i="97" s="1"/>
  <c r="E287" i="117"/>
  <c r="L208" i="109"/>
  <c r="Q287" i="117"/>
  <c r="K208" i="103"/>
  <c r="M285" i="105"/>
  <c r="L208" i="99"/>
  <c r="L208" i="107"/>
  <c r="P287" i="120"/>
  <c r="P282" i="120" s="1"/>
  <c r="J208" i="102"/>
  <c r="J208" i="104"/>
  <c r="J208" i="99"/>
  <c r="J208" i="107"/>
  <c r="K208" i="102"/>
  <c r="T208" i="127"/>
  <c r="S216" i="128"/>
  <c r="S208" i="128" s="1"/>
  <c r="Q208" i="125"/>
  <c r="I208" i="127"/>
  <c r="F209" i="118"/>
  <c r="F208" i="118" s="1"/>
  <c r="C209" i="127"/>
  <c r="X209" i="127" s="1"/>
  <c r="R208" i="126"/>
  <c r="Q209" i="127"/>
  <c r="J285" i="106"/>
  <c r="L284" i="103"/>
  <c r="J284" i="127" s="1"/>
  <c r="H216" i="126"/>
  <c r="H208" i="126" s="1"/>
  <c r="G209" i="125"/>
  <c r="P208" i="125"/>
  <c r="N209" i="125"/>
  <c r="M209" i="126"/>
  <c r="M208" i="126" s="1"/>
  <c r="L209" i="127"/>
  <c r="I209" i="126"/>
  <c r="H209" i="127"/>
  <c r="H208" i="127" s="1"/>
  <c r="D209" i="127"/>
  <c r="S209" i="127"/>
  <c r="S208" i="127" s="1"/>
  <c r="N216" i="126"/>
  <c r="N208" i="126" s="1"/>
  <c r="L216" i="128"/>
  <c r="L208" i="128" s="1"/>
  <c r="J208" i="125"/>
  <c r="F208" i="125"/>
  <c r="K46" i="124"/>
  <c r="K4" i="124" s="1"/>
  <c r="K157" i="127"/>
  <c r="L274" i="96"/>
  <c r="L157" i="96"/>
  <c r="D275" i="119"/>
  <c r="N282" i="127"/>
  <c r="F282" i="128"/>
  <c r="P282" i="127"/>
  <c r="O287" i="117"/>
  <c r="J208" i="109"/>
  <c r="K208" i="108"/>
  <c r="I282" i="125"/>
  <c r="N208" i="127"/>
  <c r="J208" i="127"/>
  <c r="F216" i="126"/>
  <c r="F208" i="126" s="1"/>
  <c r="R208" i="128"/>
  <c r="L216" i="126"/>
  <c r="L208" i="126" s="1"/>
  <c r="K208" i="125"/>
  <c r="J208" i="126"/>
  <c r="D208" i="126"/>
  <c r="R209" i="125"/>
  <c r="Q209" i="126"/>
  <c r="Q208" i="126" s="1"/>
  <c r="O208" i="125"/>
  <c r="M216" i="128"/>
  <c r="M208" i="128" s="1"/>
  <c r="I216" i="128"/>
  <c r="I208" i="128" s="1"/>
  <c r="D219" i="125"/>
  <c r="U219" i="127"/>
  <c r="C46" i="124"/>
  <c r="G46" i="124"/>
  <c r="G4" i="124" s="1"/>
  <c r="E157" i="126"/>
  <c r="U157" i="119"/>
  <c r="O157" i="96"/>
  <c r="D279" i="98"/>
  <c r="O279" i="98" s="1"/>
  <c r="D157" i="98"/>
  <c r="K277" i="117"/>
  <c r="D208" i="117"/>
  <c r="O219" i="119"/>
  <c r="O208" i="119" s="1"/>
  <c r="P216" i="118"/>
  <c r="O208" i="118"/>
  <c r="M219" i="119"/>
  <c r="M208" i="119" s="1"/>
  <c r="O208" i="120"/>
  <c r="O282" i="127"/>
  <c r="K282" i="114"/>
  <c r="K308" i="114" s="1"/>
  <c r="I282" i="128"/>
  <c r="D282" i="126"/>
  <c r="L208" i="113"/>
  <c r="K208" i="107"/>
  <c r="I287" i="117"/>
  <c r="J208" i="96"/>
  <c r="J208" i="103"/>
  <c r="N219" i="125"/>
  <c r="D209" i="125"/>
  <c r="D208" i="125" s="1"/>
  <c r="C209" i="126"/>
  <c r="G209" i="127"/>
  <c r="T216" i="126"/>
  <c r="T208" i="126" s="1"/>
  <c r="O208" i="126"/>
  <c r="M209" i="127"/>
  <c r="M208" i="127" s="1"/>
  <c r="J208" i="128"/>
  <c r="I219" i="125"/>
  <c r="F216" i="128"/>
  <c r="F208" i="128" s="1"/>
  <c r="E209" i="127"/>
  <c r="E208" i="127" s="1"/>
  <c r="T219" i="125"/>
  <c r="T208" i="125" s="1"/>
  <c r="R208" i="127"/>
  <c r="Q216" i="128"/>
  <c r="Q208" i="128" s="1"/>
  <c r="S219" i="125"/>
  <c r="S208" i="125" s="1"/>
  <c r="Q219" i="127"/>
  <c r="H46" i="124"/>
  <c r="H4" i="124" s="1"/>
  <c r="I157" i="125"/>
  <c r="T157" i="127"/>
  <c r="D157" i="127"/>
  <c r="P157" i="127"/>
  <c r="O157" i="97"/>
  <c r="O157" i="109"/>
  <c r="O157" i="110"/>
  <c r="C277" i="119"/>
  <c r="D273" i="96"/>
  <c r="D307" i="96" s="1"/>
  <c r="C307" i="119" s="1"/>
  <c r="Y307" i="119" s="1"/>
  <c r="D276" i="125"/>
  <c r="L275" i="98"/>
  <c r="L157" i="98"/>
  <c r="C273" i="97"/>
  <c r="C307" i="97" s="1"/>
  <c r="D278" i="117"/>
  <c r="D278" i="118"/>
  <c r="L278" i="104"/>
  <c r="L157" i="104"/>
  <c r="M185" i="117"/>
  <c r="M184" i="117" s="1"/>
  <c r="M182" i="117" s="1"/>
  <c r="O184" i="106"/>
  <c r="O182" i="106" s="1"/>
  <c r="O157" i="106" s="1"/>
  <c r="L274" i="112"/>
  <c r="L157" i="112"/>
  <c r="C198" i="117"/>
  <c r="X198" i="117" s="1"/>
  <c r="O184" i="98"/>
  <c r="O182" i="98" s="1"/>
  <c r="R205" i="117"/>
  <c r="R200" i="117" s="1"/>
  <c r="R198" i="117" s="1"/>
  <c r="O200" i="111"/>
  <c r="O198" i="111" s="1"/>
  <c r="O157" i="111" s="1"/>
  <c r="D276" i="112"/>
  <c r="O276" i="112" s="1"/>
  <c r="D157" i="112"/>
  <c r="N173" i="117"/>
  <c r="N168" i="117" s="1"/>
  <c r="N166" i="117" s="1"/>
  <c r="O168" i="107"/>
  <c r="O166" i="107" s="1"/>
  <c r="K169" i="117"/>
  <c r="K168" i="117" s="1"/>
  <c r="K166" i="117" s="1"/>
  <c r="O168" i="104"/>
  <c r="O166" i="104" s="1"/>
  <c r="J276" i="105"/>
  <c r="J157" i="105"/>
  <c r="J186" i="117"/>
  <c r="J184" i="117" s="1"/>
  <c r="J182" i="117" s="1"/>
  <c r="O184" i="103"/>
  <c r="O182" i="103" s="1"/>
  <c r="K185" i="117"/>
  <c r="K184" i="117" s="1"/>
  <c r="K182" i="117" s="1"/>
  <c r="O184" i="104"/>
  <c r="O182" i="104" s="1"/>
  <c r="G168" i="117"/>
  <c r="G166" i="117" s="1"/>
  <c r="N178" i="117"/>
  <c r="N176" i="117" s="1"/>
  <c r="N174" i="117" s="1"/>
  <c r="O176" i="107"/>
  <c r="O174" i="107" s="1"/>
  <c r="I46" i="109"/>
  <c r="I4" i="109" s="1"/>
  <c r="H184" i="117"/>
  <c r="H182" i="117" s="1"/>
  <c r="O192" i="117"/>
  <c r="O190" i="117" s="1"/>
  <c r="I184" i="117"/>
  <c r="I182" i="117" s="1"/>
  <c r="G184" i="117"/>
  <c r="G182" i="117" s="1"/>
  <c r="L157" i="102"/>
  <c r="I46" i="106"/>
  <c r="I4" i="106" s="1"/>
  <c r="R168" i="117"/>
  <c r="R166" i="117" s="1"/>
  <c r="T160" i="117"/>
  <c r="T158" i="117" s="1"/>
  <c r="M160" i="117"/>
  <c r="M158" i="117" s="1"/>
  <c r="Q82" i="124"/>
  <c r="Q76" i="124"/>
  <c r="O76" i="124"/>
  <c r="R76" i="124"/>
  <c r="S76" i="124"/>
  <c r="S82" i="124"/>
  <c r="T76" i="124"/>
  <c r="T82" i="124"/>
  <c r="R11" i="126"/>
  <c r="R6" i="126" s="1"/>
  <c r="R5" i="126" s="1"/>
  <c r="D290" i="125"/>
  <c r="F32" i="128"/>
  <c r="J72" i="118"/>
  <c r="F301" i="123"/>
  <c r="I32" i="120"/>
  <c r="S249" i="119"/>
  <c r="E72" i="118"/>
  <c r="S46" i="127"/>
  <c r="R6" i="127"/>
  <c r="L46" i="126"/>
  <c r="N46" i="128"/>
  <c r="J6" i="128"/>
  <c r="P32" i="125"/>
  <c r="H72" i="118"/>
  <c r="R72" i="118"/>
  <c r="R46" i="126"/>
  <c r="H46" i="123"/>
  <c r="H4" i="123" s="1"/>
  <c r="H239" i="123" s="1"/>
  <c r="O47" i="118"/>
  <c r="M46" i="119"/>
  <c r="U46" i="122"/>
  <c r="P132" i="127"/>
  <c r="M111" i="127"/>
  <c r="N208" i="120"/>
  <c r="M208" i="120"/>
  <c r="J208" i="120"/>
  <c r="N46" i="120"/>
  <c r="Q46" i="122"/>
  <c r="Q4" i="122" s="1"/>
  <c r="J46" i="119"/>
  <c r="H47" i="118"/>
  <c r="E132" i="127"/>
  <c r="N301" i="122"/>
  <c r="U253" i="123"/>
  <c r="U241" i="123" s="1"/>
  <c r="U301" i="123" s="1"/>
  <c r="C64" i="122"/>
  <c r="D64" i="122"/>
  <c r="D46" i="122" s="1"/>
  <c r="D4" i="122" s="1"/>
  <c r="E64" i="122"/>
  <c r="I64" i="122"/>
  <c r="I46" i="122" s="1"/>
  <c r="I4" i="122" s="1"/>
  <c r="J53" i="127"/>
  <c r="J46" i="127" s="1"/>
  <c r="M64" i="122"/>
  <c r="U208" i="118"/>
  <c r="G208" i="120"/>
  <c r="T46" i="123"/>
  <c r="T4" i="123" s="1"/>
  <c r="T239" i="123" s="1"/>
  <c r="C253" i="126"/>
  <c r="X253" i="126" s="1"/>
  <c r="U46" i="127"/>
  <c r="L95" i="127"/>
  <c r="E111" i="127"/>
  <c r="D208" i="120"/>
  <c r="U208" i="120"/>
  <c r="E208" i="120"/>
  <c r="U208" i="125"/>
  <c r="P208" i="126"/>
  <c r="O208" i="127"/>
  <c r="G208" i="125"/>
  <c r="L208" i="127"/>
  <c r="I208" i="126"/>
  <c r="D208" i="127"/>
  <c r="E208" i="126"/>
  <c r="U208" i="127"/>
  <c r="R208" i="125"/>
  <c r="P208" i="127"/>
  <c r="U208" i="126"/>
  <c r="I208" i="125"/>
  <c r="O208" i="117"/>
  <c r="G208" i="127"/>
  <c r="D253" i="124"/>
  <c r="D241" i="124" s="1"/>
  <c r="J168" i="117"/>
  <c r="J166" i="117" s="1"/>
  <c r="M200" i="117"/>
  <c r="M198" i="117" s="1"/>
  <c r="S168" i="117"/>
  <c r="S166" i="117" s="1"/>
  <c r="T192" i="117"/>
  <c r="T190" i="117" s="1"/>
  <c r="P200" i="117"/>
  <c r="P198" i="117" s="1"/>
  <c r="P176" i="117"/>
  <c r="P174" i="117" s="1"/>
  <c r="G200" i="117"/>
  <c r="G198" i="117" s="1"/>
  <c r="C168" i="117"/>
  <c r="L176" i="117"/>
  <c r="L174" i="117" s="1"/>
  <c r="K176" i="117"/>
  <c r="K174" i="117" s="1"/>
  <c r="F200" i="117"/>
  <c r="F198" i="117" s="1"/>
  <c r="E176" i="117"/>
  <c r="E174" i="117" s="1"/>
  <c r="M176" i="117"/>
  <c r="M174" i="117" s="1"/>
  <c r="O176" i="117"/>
  <c r="O174" i="117" s="1"/>
  <c r="Q253" i="124"/>
  <c r="Q241" i="124" s="1"/>
  <c r="N253" i="124"/>
  <c r="N241" i="124" s="1"/>
  <c r="L192" i="117"/>
  <c r="L190" i="117" s="1"/>
  <c r="I200" i="117"/>
  <c r="I198" i="117" s="1"/>
  <c r="O82" i="124"/>
  <c r="O89" i="124"/>
  <c r="P76" i="124"/>
  <c r="P82" i="124"/>
  <c r="P89" i="124"/>
  <c r="R82" i="124"/>
  <c r="T89" i="124"/>
  <c r="U192" i="117"/>
  <c r="K192" i="117"/>
  <c r="K190" i="117" s="1"/>
  <c r="K160" i="117"/>
  <c r="K158" i="117" s="1"/>
  <c r="R160" i="117"/>
  <c r="R158" i="117" s="1"/>
  <c r="C192" i="117"/>
  <c r="D200" i="117"/>
  <c r="D198" i="117" s="1"/>
  <c r="T166" i="117"/>
  <c r="G160" i="117"/>
  <c r="G158" i="117" s="1"/>
  <c r="J200" i="117"/>
  <c r="J198" i="117" s="1"/>
  <c r="S192" i="117"/>
  <c r="S190" i="117" s="1"/>
  <c r="D192" i="117"/>
  <c r="D190" i="117" s="1"/>
  <c r="O89" i="117"/>
  <c r="N53" i="117"/>
  <c r="M89" i="117"/>
  <c r="C47" i="117"/>
  <c r="X47" i="117" s="1"/>
  <c r="I53" i="117"/>
  <c r="L47" i="117"/>
  <c r="S208" i="117"/>
  <c r="J208" i="117"/>
  <c r="P208" i="117"/>
  <c r="T7" i="117"/>
  <c r="P72" i="117"/>
  <c r="U72" i="117"/>
  <c r="C10" i="129"/>
  <c r="X10" i="129" s="1"/>
  <c r="K301" i="121"/>
  <c r="E10" i="129"/>
  <c r="R259" i="117"/>
  <c r="F253" i="111"/>
  <c r="F305" i="111" s="1"/>
  <c r="R259" i="121"/>
  <c r="R253" i="121" s="1"/>
  <c r="R241" i="121" s="1"/>
  <c r="T239" i="121"/>
  <c r="F259" i="101"/>
  <c r="O259" i="101" s="1"/>
  <c r="F253" i="99"/>
  <c r="F305" i="99" s="1"/>
  <c r="F303" i="99" s="1"/>
  <c r="H257" i="118"/>
  <c r="C253" i="101"/>
  <c r="C305" i="101" s="1"/>
  <c r="I257" i="118"/>
  <c r="C253" i="108"/>
  <c r="C305" i="108" s="1"/>
  <c r="O257" i="117"/>
  <c r="C253" i="114"/>
  <c r="C305" i="114" s="1"/>
  <c r="U257" i="117"/>
  <c r="U257" i="118"/>
  <c r="I12" i="129"/>
  <c r="I301" i="123"/>
  <c r="J303" i="123"/>
  <c r="P82" i="117"/>
  <c r="F259" i="109"/>
  <c r="O259" i="109" s="1"/>
  <c r="C253" i="105"/>
  <c r="C305" i="105" s="1"/>
  <c r="L257" i="117"/>
  <c r="H74" i="117"/>
  <c r="H72" i="117" s="1"/>
  <c r="O72" i="101"/>
  <c r="C253" i="110"/>
  <c r="C305" i="110" s="1"/>
  <c r="Q257" i="118"/>
  <c r="J72" i="117"/>
  <c r="H241" i="101"/>
  <c r="L260" i="123"/>
  <c r="L253" i="123" s="1"/>
  <c r="L241" i="123" s="1"/>
  <c r="H253" i="105"/>
  <c r="H305" i="105" s="1"/>
  <c r="H303" i="105" s="1"/>
  <c r="M303" i="121"/>
  <c r="M10" i="129" s="1"/>
  <c r="I259" i="117"/>
  <c r="F253" i="102"/>
  <c r="F305" i="102" s="1"/>
  <c r="F303" i="102" s="1"/>
  <c r="I259" i="121"/>
  <c r="F259" i="97"/>
  <c r="F46" i="97"/>
  <c r="F4" i="97" s="1"/>
  <c r="P303" i="123"/>
  <c r="P12" i="129" s="1"/>
  <c r="L82" i="117"/>
  <c r="F46" i="109"/>
  <c r="F4" i="109" s="1"/>
  <c r="C253" i="97"/>
  <c r="C305" i="97" s="1"/>
  <c r="F257" i="118"/>
  <c r="F257" i="117"/>
  <c r="G303" i="123"/>
  <c r="G12" i="129" s="1"/>
  <c r="M303" i="123"/>
  <c r="M12" i="129" s="1"/>
  <c r="H253" i="104"/>
  <c r="H305" i="104" s="1"/>
  <c r="H303" i="104" s="1"/>
  <c r="K260" i="123"/>
  <c r="K253" i="123" s="1"/>
  <c r="K241" i="123" s="1"/>
  <c r="K92" i="117"/>
  <c r="K89" i="117" s="1"/>
  <c r="O89" i="104"/>
  <c r="R260" i="120"/>
  <c r="R253" i="120" s="1"/>
  <c r="E253" i="111"/>
  <c r="E305" i="111" s="1"/>
  <c r="S260" i="120"/>
  <c r="S253" i="120" s="1"/>
  <c r="E253" i="112"/>
  <c r="E305" i="112" s="1"/>
  <c r="G259" i="106"/>
  <c r="O259" i="106" s="1"/>
  <c r="G46" i="106"/>
  <c r="G4" i="106" s="1"/>
  <c r="N253" i="120"/>
  <c r="J49" i="117"/>
  <c r="J47" i="117" s="1"/>
  <c r="O47" i="103"/>
  <c r="O47" i="98"/>
  <c r="E48" i="117"/>
  <c r="E47" i="117" s="1"/>
  <c r="E253" i="120"/>
  <c r="L256" i="118"/>
  <c r="L253" i="118" s="1"/>
  <c r="G256" i="118"/>
  <c r="O255" i="118"/>
  <c r="G255" i="118"/>
  <c r="G46" i="120"/>
  <c r="P256" i="119"/>
  <c r="P253" i="119" s="1"/>
  <c r="U255" i="118"/>
  <c r="R257" i="118"/>
  <c r="C303" i="123"/>
  <c r="H241" i="100"/>
  <c r="H301" i="100" s="1"/>
  <c r="C260" i="120"/>
  <c r="E253" i="103"/>
  <c r="E305" i="103" s="1"/>
  <c r="E253" i="97"/>
  <c r="E305" i="97" s="1"/>
  <c r="D260" i="117"/>
  <c r="E46" i="100"/>
  <c r="Q260" i="117"/>
  <c r="H253" i="110"/>
  <c r="H305" i="110" s="1"/>
  <c r="H303" i="110" s="1"/>
  <c r="H241" i="112"/>
  <c r="H301" i="112" s="1"/>
  <c r="G253" i="100"/>
  <c r="G305" i="100" s="1"/>
  <c r="G303" i="100" s="1"/>
  <c r="F259" i="122"/>
  <c r="G253" i="111"/>
  <c r="G305" i="111" s="1"/>
  <c r="G303" i="111" s="1"/>
  <c r="R259" i="122"/>
  <c r="R253" i="122" s="1"/>
  <c r="R241" i="122" s="1"/>
  <c r="F254" i="118"/>
  <c r="O64" i="97"/>
  <c r="G253" i="109"/>
  <c r="G305" i="109" s="1"/>
  <c r="G303" i="109" s="1"/>
  <c r="P259" i="122"/>
  <c r="P253" i="122" s="1"/>
  <c r="P241" i="122" s="1"/>
  <c r="E255" i="118"/>
  <c r="N257" i="117"/>
  <c r="O72" i="103"/>
  <c r="C46" i="110"/>
  <c r="T257" i="117"/>
  <c r="H239" i="109"/>
  <c r="H241" i="106"/>
  <c r="H301" i="106" s="1"/>
  <c r="P260" i="123"/>
  <c r="H260" i="117"/>
  <c r="G90" i="117"/>
  <c r="G89" i="117" s="1"/>
  <c r="O89" i="102"/>
  <c r="H46" i="105"/>
  <c r="H4" i="105" s="1"/>
  <c r="O89" i="108"/>
  <c r="O89" i="101"/>
  <c r="E253" i="99"/>
  <c r="E305" i="99" s="1"/>
  <c r="E253" i="102"/>
  <c r="E305" i="102" s="1"/>
  <c r="D260" i="120"/>
  <c r="D253" i="120" s="1"/>
  <c r="E253" i="106"/>
  <c r="E305" i="106" s="1"/>
  <c r="M260" i="117"/>
  <c r="E46" i="112"/>
  <c r="G253" i="104"/>
  <c r="G305" i="104" s="1"/>
  <c r="G303" i="104" s="1"/>
  <c r="K259" i="122"/>
  <c r="K253" i="122" s="1"/>
  <c r="K241" i="122" s="1"/>
  <c r="N47" i="117"/>
  <c r="I64" i="117"/>
  <c r="O72" i="109"/>
  <c r="H46" i="106"/>
  <c r="H4" i="106" s="1"/>
  <c r="O89" i="105"/>
  <c r="E253" i="100"/>
  <c r="E305" i="100" s="1"/>
  <c r="E253" i="98"/>
  <c r="E305" i="98" s="1"/>
  <c r="O260" i="117"/>
  <c r="H253" i="111"/>
  <c r="H305" i="111" s="1"/>
  <c r="H303" i="111" s="1"/>
  <c r="H46" i="110"/>
  <c r="H4" i="110" s="1"/>
  <c r="G239" i="107"/>
  <c r="E254" i="118"/>
  <c r="R254" i="118"/>
  <c r="D253" i="107"/>
  <c r="D305" i="107" s="1"/>
  <c r="T47" i="117"/>
  <c r="L46" i="119"/>
  <c r="T260" i="120"/>
  <c r="T260" i="117"/>
  <c r="E253" i="113"/>
  <c r="E305" i="113" s="1"/>
  <c r="U256" i="117"/>
  <c r="U256" i="118"/>
  <c r="T256" i="119"/>
  <c r="T253" i="119" s="1"/>
  <c r="D253" i="113"/>
  <c r="D305" i="113" s="1"/>
  <c r="U64" i="117"/>
  <c r="R53" i="117"/>
  <c r="E46" i="126"/>
  <c r="M239" i="124"/>
  <c r="D239" i="124"/>
  <c r="I260" i="102"/>
  <c r="O260" i="102" s="1"/>
  <c r="I46" i="102"/>
  <c r="I4" i="102" s="1"/>
  <c r="I260" i="100"/>
  <c r="I253" i="100" s="1"/>
  <c r="I305" i="100" s="1"/>
  <c r="I303" i="100" s="1"/>
  <c r="I46" i="100"/>
  <c r="I4" i="100" s="1"/>
  <c r="I253" i="104"/>
  <c r="I305" i="104" s="1"/>
  <c r="I303" i="104" s="1"/>
  <c r="K256" i="124"/>
  <c r="K253" i="124" s="1"/>
  <c r="K241" i="124" s="1"/>
  <c r="I253" i="109"/>
  <c r="I305" i="109" s="1"/>
  <c r="I303" i="109" s="1"/>
  <c r="P256" i="124"/>
  <c r="P253" i="124" s="1"/>
  <c r="P241" i="124" s="1"/>
  <c r="I258" i="101"/>
  <c r="I253" i="101" s="1"/>
  <c r="I305" i="101" s="1"/>
  <c r="I303" i="101" s="1"/>
  <c r="I46" i="101"/>
  <c r="I4" i="101" s="1"/>
  <c r="I253" i="114"/>
  <c r="I305" i="114" s="1"/>
  <c r="I303" i="114" s="1"/>
  <c r="U255" i="124"/>
  <c r="I255" i="112"/>
  <c r="O255" i="112" s="1"/>
  <c r="I46" i="112"/>
  <c r="I4" i="112" s="1"/>
  <c r="I253" i="111"/>
  <c r="I305" i="111" s="1"/>
  <c r="I303" i="111" s="1"/>
  <c r="R256" i="124"/>
  <c r="R253" i="124" s="1"/>
  <c r="R241" i="124" s="1"/>
  <c r="G255" i="124"/>
  <c r="I46" i="113"/>
  <c r="I4" i="113" s="1"/>
  <c r="I255" i="113"/>
  <c r="O255" i="113" s="1"/>
  <c r="U76" i="124"/>
  <c r="U82" i="124"/>
  <c r="D53" i="127"/>
  <c r="D46" i="127" s="1"/>
  <c r="F64" i="122"/>
  <c r="F46" i="122" s="1"/>
  <c r="F4" i="122" s="1"/>
  <c r="E53" i="127"/>
  <c r="D47" i="128"/>
  <c r="C53" i="127"/>
  <c r="F47" i="128"/>
  <c r="C53" i="125"/>
  <c r="F46" i="124"/>
  <c r="F4" i="124" s="1"/>
  <c r="F239" i="124" s="1"/>
  <c r="J46" i="124"/>
  <c r="J4" i="124" s="1"/>
  <c r="J239" i="124" s="1"/>
  <c r="N46" i="124"/>
  <c r="N4" i="124" s="1"/>
  <c r="N239" i="124" s="1"/>
  <c r="L46" i="124"/>
  <c r="L4" i="124" s="1"/>
  <c r="I258" i="105"/>
  <c r="I253" i="105" s="1"/>
  <c r="I305" i="105" s="1"/>
  <c r="I303" i="105" s="1"/>
  <c r="I46" i="105"/>
  <c r="I4" i="105" s="1"/>
  <c r="I253" i="98"/>
  <c r="I305" i="98" s="1"/>
  <c r="I303" i="98" s="1"/>
  <c r="I256" i="96"/>
  <c r="O256" i="96" s="1"/>
  <c r="I46" i="96"/>
  <c r="I4" i="96" s="1"/>
  <c r="I253" i="97"/>
  <c r="I305" i="97" s="1"/>
  <c r="I303" i="97" s="1"/>
  <c r="I253" i="106"/>
  <c r="I305" i="106" s="1"/>
  <c r="I303" i="106" s="1"/>
  <c r="I253" i="107"/>
  <c r="I305" i="107" s="1"/>
  <c r="I303" i="107" s="1"/>
  <c r="I253" i="99"/>
  <c r="I305" i="99" s="1"/>
  <c r="I303" i="99" s="1"/>
  <c r="I259" i="108"/>
  <c r="I46" i="108"/>
  <c r="I4" i="108" s="1"/>
  <c r="I253" i="103"/>
  <c r="I305" i="103" s="1"/>
  <c r="I303" i="103" s="1"/>
  <c r="I253" i="110"/>
  <c r="I305" i="110" s="1"/>
  <c r="I303" i="110" s="1"/>
  <c r="K303" i="128"/>
  <c r="C243" i="104"/>
  <c r="C242" i="104" s="1"/>
  <c r="C304" i="104" s="1"/>
  <c r="E251" i="114"/>
  <c r="O251" i="114" s="1"/>
  <c r="E32" i="114"/>
  <c r="K244" i="103"/>
  <c r="K6" i="103"/>
  <c r="E249" i="101"/>
  <c r="H250" i="120"/>
  <c r="H249" i="120" s="1"/>
  <c r="M241" i="108"/>
  <c r="L252" i="118"/>
  <c r="N250" i="118"/>
  <c r="H244" i="118"/>
  <c r="C243" i="101"/>
  <c r="K242" i="126"/>
  <c r="P250" i="118"/>
  <c r="P249" i="118" s="1"/>
  <c r="C249" i="109"/>
  <c r="M248" i="105"/>
  <c r="M6" i="105"/>
  <c r="M6" i="99"/>
  <c r="M5" i="99" s="1"/>
  <c r="M4" i="99" s="1"/>
  <c r="M246" i="99"/>
  <c r="J245" i="107"/>
  <c r="J6" i="107"/>
  <c r="J5" i="107" s="1"/>
  <c r="J4" i="107" s="1"/>
  <c r="M32" i="107"/>
  <c r="M5" i="107" s="1"/>
  <c r="M250" i="107"/>
  <c r="E251" i="108"/>
  <c r="E32" i="108"/>
  <c r="R246" i="128"/>
  <c r="M243" i="111"/>
  <c r="M241" i="96"/>
  <c r="K242" i="109"/>
  <c r="K304" i="109" s="1"/>
  <c r="O242" i="125"/>
  <c r="M6" i="110"/>
  <c r="M5" i="110" s="1"/>
  <c r="M244" i="110"/>
  <c r="C6" i="106"/>
  <c r="C5" i="106" s="1"/>
  <c r="C248" i="106"/>
  <c r="Q244" i="120"/>
  <c r="Q243" i="120" s="1"/>
  <c r="E247" i="119"/>
  <c r="K246" i="102"/>
  <c r="I246" i="126" s="1"/>
  <c r="K6" i="102"/>
  <c r="J246" i="120"/>
  <c r="E243" i="114"/>
  <c r="U244" i="120"/>
  <c r="C6" i="104"/>
  <c r="C5" i="104" s="1"/>
  <c r="C4" i="104" s="1"/>
  <c r="K248" i="118"/>
  <c r="D290" i="96"/>
  <c r="C291" i="119"/>
  <c r="D248" i="120"/>
  <c r="E243" i="97"/>
  <c r="E242" i="97" s="1"/>
  <c r="E304" i="97" s="1"/>
  <c r="O244" i="128"/>
  <c r="O243" i="128" s="1"/>
  <c r="O242" i="128" s="1"/>
  <c r="J242" i="108"/>
  <c r="J304" i="108" s="1"/>
  <c r="M6" i="100"/>
  <c r="M5" i="100" s="1"/>
  <c r="M4" i="100" s="1"/>
  <c r="M244" i="100"/>
  <c r="M248" i="103"/>
  <c r="O291" i="125"/>
  <c r="O290" i="125" s="1"/>
  <c r="J290" i="108"/>
  <c r="U251" i="125"/>
  <c r="U291" i="125"/>
  <c r="J290" i="114"/>
  <c r="G32" i="118"/>
  <c r="K249" i="106"/>
  <c r="M250" i="126"/>
  <c r="M249" i="126" s="1"/>
  <c r="L245" i="98"/>
  <c r="L6" i="98"/>
  <c r="L5" i="98" s="1"/>
  <c r="H291" i="126"/>
  <c r="H290" i="126" s="1"/>
  <c r="K290" i="101"/>
  <c r="I245" i="127"/>
  <c r="I243" i="127" s="1"/>
  <c r="L243" i="102"/>
  <c r="L242" i="102" s="1"/>
  <c r="L304" i="102" s="1"/>
  <c r="D290" i="105"/>
  <c r="L292" i="119"/>
  <c r="L290" i="119" s="1"/>
  <c r="E292" i="126"/>
  <c r="E290" i="126" s="1"/>
  <c r="K290" i="98"/>
  <c r="F251" i="125"/>
  <c r="F249" i="125" s="1"/>
  <c r="F242" i="125" s="1"/>
  <c r="J249" i="99"/>
  <c r="N245" i="120"/>
  <c r="N243" i="120" s="1"/>
  <c r="E243" i="107"/>
  <c r="J242" i="99"/>
  <c r="J304" i="99" s="1"/>
  <c r="M242" i="126"/>
  <c r="J290" i="119"/>
  <c r="C244" i="126"/>
  <c r="K243" i="96"/>
  <c r="E244" i="118"/>
  <c r="D292" i="119"/>
  <c r="D290" i="119" s="1"/>
  <c r="D290" i="97"/>
  <c r="L291" i="118"/>
  <c r="L290" i="118" s="1"/>
  <c r="N17" i="117"/>
  <c r="M242" i="111"/>
  <c r="M304" i="111" s="1"/>
  <c r="T242" i="127"/>
  <c r="E5" i="114"/>
  <c r="M247" i="119"/>
  <c r="M247" i="117"/>
  <c r="M246" i="109"/>
  <c r="M6" i="109"/>
  <c r="G242" i="125"/>
  <c r="J5" i="101"/>
  <c r="U249" i="118"/>
  <c r="I245" i="119"/>
  <c r="U247" i="118"/>
  <c r="U247" i="117"/>
  <c r="R243" i="128"/>
  <c r="R242" i="128" s="1"/>
  <c r="R241" i="128" s="1"/>
  <c r="Q290" i="125"/>
  <c r="L247" i="120"/>
  <c r="G25" i="117"/>
  <c r="H290" i="125"/>
  <c r="S290" i="125"/>
  <c r="N25" i="117"/>
  <c r="O33" i="117"/>
  <c r="J37" i="117"/>
  <c r="C11" i="128"/>
  <c r="C231" i="96"/>
  <c r="C295" i="96" s="1"/>
  <c r="O295" i="96" s="1"/>
  <c r="C232" i="118"/>
  <c r="C236" i="118"/>
  <c r="X236" i="118" s="1"/>
  <c r="C298" i="96"/>
  <c r="O298" i="96" s="1"/>
  <c r="C236" i="117"/>
  <c r="X236" i="117" s="1"/>
  <c r="D233" i="118"/>
  <c r="D233" i="117"/>
  <c r="E33" i="120"/>
  <c r="E234" i="118"/>
  <c r="E234" i="117"/>
  <c r="C296" i="98"/>
  <c r="O296" i="98" s="1"/>
  <c r="R297" i="117"/>
  <c r="R297" i="120"/>
  <c r="Q232" i="117"/>
  <c r="S232" i="117"/>
  <c r="S231" i="117" s="1"/>
  <c r="O231" i="112"/>
  <c r="S32" i="126"/>
  <c r="S25" i="118"/>
  <c r="L37" i="125"/>
  <c r="L32" i="125" s="1"/>
  <c r="F235" i="120"/>
  <c r="E297" i="99"/>
  <c r="O297" i="99" s="1"/>
  <c r="F235" i="117"/>
  <c r="C231" i="100"/>
  <c r="C295" i="100" s="1"/>
  <c r="O295" i="100" s="1"/>
  <c r="G232" i="118"/>
  <c r="G231" i="118" s="1"/>
  <c r="G236" i="118"/>
  <c r="G236" i="117"/>
  <c r="H233" i="118"/>
  <c r="H233" i="117"/>
  <c r="I234" i="118"/>
  <c r="C296" i="102"/>
  <c r="O296" i="102" s="1"/>
  <c r="I234" i="117"/>
  <c r="J235" i="120"/>
  <c r="J235" i="117"/>
  <c r="E297" i="103"/>
  <c r="O297" i="103" s="1"/>
  <c r="K232" i="118"/>
  <c r="K231" i="118" s="1"/>
  <c r="C231" i="104"/>
  <c r="C295" i="104" s="1"/>
  <c r="O295" i="104" s="1"/>
  <c r="K236" i="118"/>
  <c r="C298" i="104"/>
  <c r="O298" i="104" s="1"/>
  <c r="L233" i="118"/>
  <c r="L233" i="117"/>
  <c r="C296" i="106"/>
  <c r="O296" i="106" s="1"/>
  <c r="M234" i="118"/>
  <c r="E297" i="107"/>
  <c r="O297" i="107" s="1"/>
  <c r="N235" i="120"/>
  <c r="O232" i="118"/>
  <c r="O231" i="118" s="1"/>
  <c r="C231" i="108"/>
  <c r="C295" i="108" s="1"/>
  <c r="O295" i="108" s="1"/>
  <c r="O236" i="118"/>
  <c r="C298" i="108"/>
  <c r="O298" i="108" s="1"/>
  <c r="P233" i="117"/>
  <c r="P233" i="118"/>
  <c r="Q234" i="118"/>
  <c r="Q234" i="117"/>
  <c r="C296" i="110"/>
  <c r="O296" i="110" s="1"/>
  <c r="R235" i="120"/>
  <c r="R235" i="117"/>
  <c r="C231" i="112"/>
  <c r="C295" i="112" s="1"/>
  <c r="O295" i="112" s="1"/>
  <c r="S232" i="118"/>
  <c r="S231" i="118" s="1"/>
  <c r="S236" i="118"/>
  <c r="C298" i="112"/>
  <c r="O298" i="112" s="1"/>
  <c r="C296" i="114"/>
  <c r="O296" i="114" s="1"/>
  <c r="U234" i="117"/>
  <c r="M234" i="117"/>
  <c r="S236" i="117"/>
  <c r="O236" i="117"/>
  <c r="O231" i="107"/>
  <c r="N232" i="117"/>
  <c r="N231" i="117" s="1"/>
  <c r="C298" i="100"/>
  <c r="O298" i="100" s="1"/>
  <c r="I297" i="117"/>
  <c r="I297" i="120"/>
  <c r="O296" i="117"/>
  <c r="O296" i="118"/>
  <c r="N235" i="117"/>
  <c r="K236" i="117"/>
  <c r="D12" i="117"/>
  <c r="D37" i="119"/>
  <c r="D32" i="119" s="1"/>
  <c r="E18" i="117"/>
  <c r="C247" i="99"/>
  <c r="O247" i="99" s="1"/>
  <c r="F33" i="119"/>
  <c r="F32" i="119" s="1"/>
  <c r="G8" i="117"/>
  <c r="H12" i="117"/>
  <c r="H20" i="117"/>
  <c r="H229" i="117"/>
  <c r="I18" i="117"/>
  <c r="I33" i="125"/>
  <c r="I32" i="125" s="1"/>
  <c r="C247" i="103"/>
  <c r="O247" i="103" s="1"/>
  <c r="C37" i="103"/>
  <c r="J37" i="127"/>
  <c r="K7" i="120"/>
  <c r="K19" i="119"/>
  <c r="L12" i="117"/>
  <c r="L26" i="117"/>
  <c r="L37" i="119"/>
  <c r="L32" i="119" s="1"/>
  <c r="M9" i="117"/>
  <c r="M18" i="117"/>
  <c r="M33" i="125"/>
  <c r="M32" i="125" s="1"/>
  <c r="M229" i="117"/>
  <c r="C247" i="107"/>
  <c r="O247" i="107" s="1"/>
  <c r="N33" i="119"/>
  <c r="N32" i="119" s="1"/>
  <c r="C37" i="107"/>
  <c r="O19" i="119"/>
  <c r="P12" i="117"/>
  <c r="C33" i="110"/>
  <c r="C247" i="111"/>
  <c r="O247" i="111" s="1"/>
  <c r="C37" i="111"/>
  <c r="R37" i="127"/>
  <c r="C248" i="112"/>
  <c r="O248" i="112" s="1"/>
  <c r="C245" i="113"/>
  <c r="O245" i="113" s="1"/>
  <c r="T37" i="127"/>
  <c r="T32" i="127" s="1"/>
  <c r="U14" i="117"/>
  <c r="G246" i="118"/>
  <c r="G247" i="127"/>
  <c r="L245" i="125"/>
  <c r="L243" i="125" s="1"/>
  <c r="J243" i="105"/>
  <c r="S250" i="126"/>
  <c r="S249" i="126" s="1"/>
  <c r="S242" i="126" s="1"/>
  <c r="K249" i="112"/>
  <c r="K242" i="112" s="1"/>
  <c r="K304" i="112" s="1"/>
  <c r="P242" i="126"/>
  <c r="I35" i="117"/>
  <c r="I33" i="117" s="1"/>
  <c r="O33" i="102"/>
  <c r="O32" i="102" s="1"/>
  <c r="J27" i="117"/>
  <c r="J25" i="117" s="1"/>
  <c r="O25" i="103"/>
  <c r="O226" i="107"/>
  <c r="N227" i="117"/>
  <c r="N226" i="117" s="1"/>
  <c r="K250" i="103"/>
  <c r="K32" i="103"/>
  <c r="M250" i="105"/>
  <c r="M32" i="105"/>
  <c r="M5" i="105" s="1"/>
  <c r="M4" i="105" s="1"/>
  <c r="K290" i="111"/>
  <c r="R291" i="126"/>
  <c r="R290" i="126" s="1"/>
  <c r="J249" i="106"/>
  <c r="M250" i="125"/>
  <c r="M249" i="125" s="1"/>
  <c r="K249" i="100"/>
  <c r="G250" i="126"/>
  <c r="G249" i="126" s="1"/>
  <c r="D249" i="102"/>
  <c r="I250" i="119"/>
  <c r="G251" i="120"/>
  <c r="O247" i="119"/>
  <c r="O243" i="119" s="1"/>
  <c r="D251" i="118"/>
  <c r="D251" i="117"/>
  <c r="G246" i="126"/>
  <c r="K243" i="100"/>
  <c r="K242" i="100" s="1"/>
  <c r="K304" i="100" s="1"/>
  <c r="J248" i="120"/>
  <c r="D246" i="128"/>
  <c r="D243" i="128" s="1"/>
  <c r="D242" i="128" s="1"/>
  <c r="D241" i="128" s="1"/>
  <c r="M243" i="97"/>
  <c r="M242" i="97" s="1"/>
  <c r="M304" i="97" s="1"/>
  <c r="E245" i="119"/>
  <c r="H246" i="120"/>
  <c r="H243" i="120" s="1"/>
  <c r="H242" i="120" s="1"/>
  <c r="K251" i="120"/>
  <c r="K249" i="120" s="1"/>
  <c r="Q248" i="126"/>
  <c r="Q243" i="126" s="1"/>
  <c r="Q242" i="126" s="1"/>
  <c r="K243" i="110"/>
  <c r="K242" i="110" s="1"/>
  <c r="K304" i="110" s="1"/>
  <c r="M249" i="120"/>
  <c r="E243" i="103"/>
  <c r="E242" i="103" s="1"/>
  <c r="E304" i="103" s="1"/>
  <c r="L8" i="117"/>
  <c r="L7" i="117" s="1"/>
  <c r="O7" i="105"/>
  <c r="M243" i="105"/>
  <c r="L248" i="128"/>
  <c r="L243" i="128" s="1"/>
  <c r="U37" i="125"/>
  <c r="E249" i="107"/>
  <c r="E242" i="107" s="1"/>
  <c r="E304" i="107" s="1"/>
  <c r="N250" i="120"/>
  <c r="N249" i="120" s="1"/>
  <c r="C249" i="108"/>
  <c r="O250" i="118"/>
  <c r="O249" i="118" s="1"/>
  <c r="C244" i="119"/>
  <c r="Y244" i="119" s="1"/>
  <c r="O250" i="127"/>
  <c r="O249" i="127" s="1"/>
  <c r="L249" i="108"/>
  <c r="J248" i="114"/>
  <c r="J6" i="114"/>
  <c r="J5" i="114" s="1"/>
  <c r="S244" i="120"/>
  <c r="I251" i="128"/>
  <c r="I249" i="128" s="1"/>
  <c r="M249" i="102"/>
  <c r="M242" i="102" s="1"/>
  <c r="M304" i="102" s="1"/>
  <c r="U249" i="125"/>
  <c r="I244" i="126"/>
  <c r="M244" i="119"/>
  <c r="M245" i="119"/>
  <c r="S251" i="117"/>
  <c r="S251" i="120"/>
  <c r="P6" i="128"/>
  <c r="P5" i="128" s="1"/>
  <c r="R246" i="120"/>
  <c r="E32" i="127"/>
  <c r="M32" i="119"/>
  <c r="C9" i="120"/>
  <c r="X9" i="120" s="1"/>
  <c r="C14" i="120"/>
  <c r="X14" i="120" s="1"/>
  <c r="C18" i="120"/>
  <c r="X18" i="120" s="1"/>
  <c r="C18" i="117"/>
  <c r="X18" i="117" s="1"/>
  <c r="C23" i="120"/>
  <c r="C27" i="119"/>
  <c r="C28" i="120"/>
  <c r="E247" i="96"/>
  <c r="C247" i="120" s="1"/>
  <c r="X247" i="120" s="1"/>
  <c r="C35" i="120"/>
  <c r="C39" i="119"/>
  <c r="L19" i="96"/>
  <c r="C20" i="127"/>
  <c r="L29" i="96"/>
  <c r="L248" i="96" s="1"/>
  <c r="C248" i="127" s="1"/>
  <c r="X248" i="127" s="1"/>
  <c r="C30" i="127"/>
  <c r="C235" i="120"/>
  <c r="X235" i="120" s="1"/>
  <c r="E297" i="96"/>
  <c r="O297" i="96" s="1"/>
  <c r="C235" i="117"/>
  <c r="X235" i="117" s="1"/>
  <c r="C229" i="127"/>
  <c r="X229" i="127" s="1"/>
  <c r="L293" i="96"/>
  <c r="C293" i="127" s="1"/>
  <c r="X293" i="127" s="1"/>
  <c r="D16" i="119"/>
  <c r="D21" i="119"/>
  <c r="D19" i="119" s="1"/>
  <c r="D31" i="119"/>
  <c r="D29" i="119" s="1"/>
  <c r="C33" i="97"/>
  <c r="D36" i="118"/>
  <c r="D33" i="118" s="1"/>
  <c r="D39" i="127"/>
  <c r="D37" i="127" s="1"/>
  <c r="L37" i="97"/>
  <c r="D232" i="118"/>
  <c r="D231" i="118" s="1"/>
  <c r="C231" i="97"/>
  <c r="C295" i="97" s="1"/>
  <c r="O295" i="97" s="1"/>
  <c r="D236" i="117"/>
  <c r="C298" i="97"/>
  <c r="O298" i="97" s="1"/>
  <c r="D236" i="118"/>
  <c r="E9" i="118"/>
  <c r="E7" i="118" s="1"/>
  <c r="E14" i="118"/>
  <c r="E15" i="119"/>
  <c r="E15" i="117"/>
  <c r="E20" i="119"/>
  <c r="E23" i="118"/>
  <c r="E19" i="118" s="1"/>
  <c r="E23" i="117"/>
  <c r="E24" i="119"/>
  <c r="E24" i="117"/>
  <c r="E28" i="118"/>
  <c r="E25" i="118" s="1"/>
  <c r="E30" i="119"/>
  <c r="E29" i="119" s="1"/>
  <c r="D248" i="98"/>
  <c r="O248" i="98" s="1"/>
  <c r="E35" i="118"/>
  <c r="E33" i="118" s="1"/>
  <c r="E32" i="118" s="1"/>
  <c r="E8" i="125"/>
  <c r="E7" i="125" s="1"/>
  <c r="E6" i="125" s="1"/>
  <c r="J7" i="98"/>
  <c r="J33" i="98"/>
  <c r="E34" i="125"/>
  <c r="E33" i="125" s="1"/>
  <c r="E32" i="125" s="1"/>
  <c r="E229" i="117"/>
  <c r="E229" i="119"/>
  <c r="D293" i="98"/>
  <c r="O293" i="98" s="1"/>
  <c r="E233" i="118"/>
  <c r="E231" i="118" s="1"/>
  <c r="E233" i="117"/>
  <c r="E228" i="125"/>
  <c r="E226" i="125" s="1"/>
  <c r="J292" i="98"/>
  <c r="F9" i="119"/>
  <c r="F7" i="119" s="1"/>
  <c r="F13" i="118"/>
  <c r="F20" i="120"/>
  <c r="F19" i="120" s="1"/>
  <c r="F22" i="118"/>
  <c r="F19" i="118" s="1"/>
  <c r="F34" i="118"/>
  <c r="F33" i="118" s="1"/>
  <c r="C33" i="99"/>
  <c r="F36" i="120"/>
  <c r="F33" i="120" s="1"/>
  <c r="F32" i="120" s="1"/>
  <c r="F36" i="117"/>
  <c r="F43" i="118"/>
  <c r="F43" i="117"/>
  <c r="F12" i="126"/>
  <c r="F11" i="126" s="1"/>
  <c r="K11" i="99"/>
  <c r="F26" i="126"/>
  <c r="F25" i="126" s="1"/>
  <c r="K25" i="99"/>
  <c r="K247" i="99" s="1"/>
  <c r="F247" i="126" s="1"/>
  <c r="F35" i="127"/>
  <c r="F33" i="127" s="1"/>
  <c r="L33" i="99"/>
  <c r="F38" i="127"/>
  <c r="F37" i="127" s="1"/>
  <c r="L37" i="99"/>
  <c r="L251" i="99" s="1"/>
  <c r="F251" i="127" s="1"/>
  <c r="F228" i="119"/>
  <c r="F226" i="119" s="1"/>
  <c r="D292" i="99"/>
  <c r="O292" i="99" s="1"/>
  <c r="E293" i="99"/>
  <c r="O293" i="99" s="1"/>
  <c r="F229" i="120"/>
  <c r="F234" i="118"/>
  <c r="F234" i="117"/>
  <c r="C296" i="99"/>
  <c r="O296" i="99" s="1"/>
  <c r="G9" i="120"/>
  <c r="G7" i="120" s="1"/>
  <c r="G14" i="120"/>
  <c r="G18" i="120"/>
  <c r="G18" i="117"/>
  <c r="G22" i="119"/>
  <c r="G19" i="119" s="1"/>
  <c r="G23" i="120"/>
  <c r="G19" i="120" s="1"/>
  <c r="G35" i="120"/>
  <c r="G33" i="120" s="1"/>
  <c r="G32" i="120" s="1"/>
  <c r="E33" i="100"/>
  <c r="G39" i="119"/>
  <c r="G37" i="119" s="1"/>
  <c r="G32" i="119" s="1"/>
  <c r="G44" i="118"/>
  <c r="G44" i="117"/>
  <c r="L29" i="100"/>
  <c r="G30" i="127"/>
  <c r="G29" i="127" s="1"/>
  <c r="G6" i="127" s="1"/>
  <c r="G235" i="120"/>
  <c r="E297" i="100"/>
  <c r="O297" i="100" s="1"/>
  <c r="G235" i="117"/>
  <c r="H16" i="119"/>
  <c r="H21" i="119"/>
  <c r="H19" i="119" s="1"/>
  <c r="H22" i="120"/>
  <c r="H19" i="120" s="1"/>
  <c r="H22" i="117"/>
  <c r="H31" i="119"/>
  <c r="H29" i="119" s="1"/>
  <c r="C33" i="101"/>
  <c r="H36" i="118"/>
  <c r="H33" i="118" s="1"/>
  <c r="H38" i="119"/>
  <c r="H37" i="119" s="1"/>
  <c r="H32" i="119" s="1"/>
  <c r="H39" i="127"/>
  <c r="H37" i="127" s="1"/>
  <c r="H32" i="127" s="1"/>
  <c r="L37" i="101"/>
  <c r="C231" i="101"/>
  <c r="C295" i="101" s="1"/>
  <c r="O295" i="101" s="1"/>
  <c r="H232" i="118"/>
  <c r="H236" i="117"/>
  <c r="H236" i="118"/>
  <c r="C298" i="101"/>
  <c r="O298" i="101" s="1"/>
  <c r="I14" i="118"/>
  <c r="I15" i="119"/>
  <c r="I15" i="117"/>
  <c r="I20" i="119"/>
  <c r="I23" i="118"/>
  <c r="I19" i="118" s="1"/>
  <c r="I23" i="117"/>
  <c r="I24" i="119"/>
  <c r="I24" i="117"/>
  <c r="I28" i="118"/>
  <c r="I25" i="118" s="1"/>
  <c r="J7" i="102"/>
  <c r="I8" i="125"/>
  <c r="I7" i="125" s="1"/>
  <c r="I228" i="118"/>
  <c r="I226" i="118" s="1"/>
  <c r="C292" i="102"/>
  <c r="O292" i="102" s="1"/>
  <c r="I229" i="119"/>
  <c r="D293" i="102"/>
  <c r="O293" i="102" s="1"/>
  <c r="I233" i="118"/>
  <c r="I231" i="118" s="1"/>
  <c r="I228" i="125"/>
  <c r="I226" i="125" s="1"/>
  <c r="J292" i="102"/>
  <c r="J9" i="119"/>
  <c r="J7" i="119" s="1"/>
  <c r="J22" i="118"/>
  <c r="J19" i="118" s="1"/>
  <c r="J35" i="119"/>
  <c r="J33" i="119" s="1"/>
  <c r="D33" i="103"/>
  <c r="J36" i="120"/>
  <c r="J33" i="120" s="1"/>
  <c r="J32" i="120" s="1"/>
  <c r="C42" i="103"/>
  <c r="O42" i="103" s="1"/>
  <c r="J43" i="118"/>
  <c r="J35" i="127"/>
  <c r="J33" i="127" s="1"/>
  <c r="L33" i="103"/>
  <c r="J227" i="118"/>
  <c r="J226" i="118" s="1"/>
  <c r="C226" i="103"/>
  <c r="C291" i="103"/>
  <c r="O291" i="103" s="1"/>
  <c r="J234" i="118"/>
  <c r="J234" i="117"/>
  <c r="C296" i="103"/>
  <c r="O296" i="103" s="1"/>
  <c r="K14" i="120"/>
  <c r="K23" i="120"/>
  <c r="K19" i="120" s="1"/>
  <c r="K28" i="120"/>
  <c r="K25" i="120" s="1"/>
  <c r="K35" i="120"/>
  <c r="K33" i="120" s="1"/>
  <c r="K39" i="119"/>
  <c r="K37" i="119" s="1"/>
  <c r="K32" i="119" s="1"/>
  <c r="K41" i="118"/>
  <c r="K37" i="118" s="1"/>
  <c r="K32" i="118" s="1"/>
  <c r="K41" i="117"/>
  <c r="K44" i="117"/>
  <c r="K44" i="118"/>
  <c r="L19" i="104"/>
  <c r="K20" i="127"/>
  <c r="K19" i="127" s="1"/>
  <c r="K30" i="127"/>
  <c r="K29" i="127" s="1"/>
  <c r="L29" i="104"/>
  <c r="L248" i="104" s="1"/>
  <c r="K248" i="127" s="1"/>
  <c r="K235" i="117"/>
  <c r="E297" i="104"/>
  <c r="O297" i="104" s="1"/>
  <c r="L13" i="120"/>
  <c r="L17" i="120"/>
  <c r="L17" i="117"/>
  <c r="L22" i="120"/>
  <c r="L19" i="120" s="1"/>
  <c r="L27" i="120"/>
  <c r="L25" i="120" s="1"/>
  <c r="L31" i="119"/>
  <c r="L29" i="119" s="1"/>
  <c r="L37" i="105"/>
  <c r="L39" i="127"/>
  <c r="L37" i="127" s="1"/>
  <c r="L32" i="127" s="1"/>
  <c r="L232" i="118"/>
  <c r="C231" i="105"/>
  <c r="C295" i="105" s="1"/>
  <c r="O295" i="105" s="1"/>
  <c r="L236" i="117"/>
  <c r="L236" i="118"/>
  <c r="C298" i="105"/>
  <c r="O298" i="105" s="1"/>
  <c r="L228" i="128"/>
  <c r="L226" i="128" s="1"/>
  <c r="M292" i="105"/>
  <c r="M10" i="119"/>
  <c r="M7" i="119" s="1"/>
  <c r="M12" i="120"/>
  <c r="M14" i="118"/>
  <c r="M15" i="119"/>
  <c r="M15" i="117"/>
  <c r="M20" i="119"/>
  <c r="M19" i="119" s="1"/>
  <c r="M23" i="118"/>
  <c r="M19" i="118" s="1"/>
  <c r="M28" i="118"/>
  <c r="M25" i="118" s="1"/>
  <c r="M30" i="119"/>
  <c r="M29" i="119" s="1"/>
  <c r="D248" i="106"/>
  <c r="M35" i="118"/>
  <c r="M33" i="118" s="1"/>
  <c r="M32" i="118" s="1"/>
  <c r="J7" i="106"/>
  <c r="M8" i="125"/>
  <c r="M7" i="125" s="1"/>
  <c r="M6" i="125" s="1"/>
  <c r="M39" i="128"/>
  <c r="M37" i="128" s="1"/>
  <c r="M32" i="128" s="1"/>
  <c r="M37" i="106"/>
  <c r="M233" i="118"/>
  <c r="M231" i="118" s="1"/>
  <c r="J226" i="106"/>
  <c r="M227" i="125"/>
  <c r="M226" i="125" s="1"/>
  <c r="J291" i="106"/>
  <c r="N9" i="119"/>
  <c r="N7" i="119" s="1"/>
  <c r="N22" i="118"/>
  <c r="N19" i="118" s="1"/>
  <c r="N36" i="120"/>
  <c r="N33" i="120" s="1"/>
  <c r="N32" i="120" s="1"/>
  <c r="N43" i="118"/>
  <c r="N43" i="117"/>
  <c r="N12" i="126"/>
  <c r="N11" i="126" s="1"/>
  <c r="K11" i="107"/>
  <c r="N26" i="126"/>
  <c r="N25" i="126" s="1"/>
  <c r="K25" i="107"/>
  <c r="K247" i="107" s="1"/>
  <c r="N247" i="126" s="1"/>
  <c r="N35" i="127"/>
  <c r="N33" i="127" s="1"/>
  <c r="N32" i="127" s="1"/>
  <c r="L33" i="107"/>
  <c r="N228" i="119"/>
  <c r="N226" i="119" s="1"/>
  <c r="D292" i="107"/>
  <c r="O292" i="107" s="1"/>
  <c r="N229" i="120"/>
  <c r="E293" i="107"/>
  <c r="O293" i="107" s="1"/>
  <c r="N234" i="118"/>
  <c r="N234" i="117"/>
  <c r="C296" i="107"/>
  <c r="O296" i="107" s="1"/>
  <c r="O9" i="120"/>
  <c r="O7" i="120" s="1"/>
  <c r="O14" i="120"/>
  <c r="O23" i="120"/>
  <c r="O19" i="120" s="1"/>
  <c r="O28" i="120"/>
  <c r="O25" i="120" s="1"/>
  <c r="E247" i="108"/>
  <c r="O247" i="120" s="1"/>
  <c r="O39" i="119"/>
  <c r="O37" i="119" s="1"/>
  <c r="O32" i="119" s="1"/>
  <c r="O41" i="117"/>
  <c r="O41" i="118"/>
  <c r="O37" i="118" s="1"/>
  <c r="O32" i="118" s="1"/>
  <c r="L19" i="108"/>
  <c r="O20" i="127"/>
  <c r="O19" i="127" s="1"/>
  <c r="O235" i="120"/>
  <c r="E297" i="108"/>
  <c r="O297" i="108" s="1"/>
  <c r="O235" i="117"/>
  <c r="P13" i="120"/>
  <c r="P16" i="119"/>
  <c r="P16" i="117"/>
  <c r="P17" i="120"/>
  <c r="P17" i="117"/>
  <c r="P21" i="119"/>
  <c r="P19" i="119" s="1"/>
  <c r="P22" i="120"/>
  <c r="P19" i="120" s="1"/>
  <c r="P22" i="117"/>
  <c r="D37" i="109"/>
  <c r="P38" i="119"/>
  <c r="P37" i="119" s="1"/>
  <c r="P32" i="119" s="1"/>
  <c r="P39" i="127"/>
  <c r="P37" i="127" s="1"/>
  <c r="P32" i="127" s="1"/>
  <c r="L37" i="109"/>
  <c r="P232" i="118"/>
  <c r="P231" i="118" s="1"/>
  <c r="C231" i="109"/>
  <c r="C295" i="109" s="1"/>
  <c r="O295" i="109" s="1"/>
  <c r="P236" i="118"/>
  <c r="C298" i="109"/>
  <c r="O298" i="109" s="1"/>
  <c r="P236" i="117"/>
  <c r="Q9" i="118"/>
  <c r="Q7" i="118" s="1"/>
  <c r="Q10" i="119"/>
  <c r="Q7" i="119" s="1"/>
  <c r="Q10" i="117"/>
  <c r="Q18" i="118"/>
  <c r="Q23" i="118"/>
  <c r="Q19" i="118" s="1"/>
  <c r="Q24" i="119"/>
  <c r="Q19" i="119" s="1"/>
  <c r="Q24" i="117"/>
  <c r="Q30" i="119"/>
  <c r="Q29" i="119" s="1"/>
  <c r="Q41" i="120"/>
  <c r="Q37" i="120" s="1"/>
  <c r="Q32" i="120" s="1"/>
  <c r="J7" i="110"/>
  <c r="Q8" i="125"/>
  <c r="Q7" i="125" s="1"/>
  <c r="Q6" i="125" s="1"/>
  <c r="Q228" i="118"/>
  <c r="Q226" i="118" s="1"/>
  <c r="C292" i="110"/>
  <c r="O292" i="110" s="1"/>
  <c r="Q229" i="117"/>
  <c r="Q229" i="119"/>
  <c r="Q233" i="118"/>
  <c r="Q231" i="118" s="1"/>
  <c r="Q233" i="117"/>
  <c r="J226" i="110"/>
  <c r="Q227" i="125"/>
  <c r="Q226" i="125" s="1"/>
  <c r="R8" i="118"/>
  <c r="R7" i="118" s="1"/>
  <c r="R9" i="119"/>
  <c r="R7" i="119" s="1"/>
  <c r="R22" i="118"/>
  <c r="R19" i="118" s="1"/>
  <c r="R35" i="119"/>
  <c r="D33" i="111"/>
  <c r="R36" i="120"/>
  <c r="R33" i="120" s="1"/>
  <c r="R32" i="120" s="1"/>
  <c r="C42" i="111"/>
  <c r="O42" i="111" s="1"/>
  <c r="R43" i="118"/>
  <c r="R35" i="127"/>
  <c r="R33" i="127" s="1"/>
  <c r="R32" i="127" s="1"/>
  <c r="L33" i="111"/>
  <c r="R227" i="118"/>
  <c r="R226" i="118" s="1"/>
  <c r="C226" i="111"/>
  <c r="C291" i="111"/>
  <c r="O291" i="111" s="1"/>
  <c r="R228" i="119"/>
  <c r="R226" i="119" s="1"/>
  <c r="D292" i="111"/>
  <c r="O292" i="111" s="1"/>
  <c r="R234" i="117"/>
  <c r="R234" i="118"/>
  <c r="C296" i="111"/>
  <c r="O296" i="111" s="1"/>
  <c r="S9" i="120"/>
  <c r="S7" i="120" s="1"/>
  <c r="S13" i="119"/>
  <c r="S14" i="120"/>
  <c r="S18" i="120"/>
  <c r="S22" i="119"/>
  <c r="S19" i="119" s="1"/>
  <c r="D246" i="112"/>
  <c r="S27" i="119"/>
  <c r="S25" i="119" s="1"/>
  <c r="D247" i="112"/>
  <c r="O247" i="112" s="1"/>
  <c r="S28" i="120"/>
  <c r="S25" i="120" s="1"/>
  <c r="S35" i="120"/>
  <c r="S33" i="120" s="1"/>
  <c r="S32" i="120" s="1"/>
  <c r="E33" i="112"/>
  <c r="S41" i="118"/>
  <c r="S37" i="118" s="1"/>
  <c r="S32" i="118" s="1"/>
  <c r="S44" i="117"/>
  <c r="S44" i="118"/>
  <c r="S12" i="127"/>
  <c r="S11" i="127" s="1"/>
  <c r="L11" i="112"/>
  <c r="S26" i="127"/>
  <c r="S25" i="127" s="1"/>
  <c r="L25" i="112"/>
  <c r="L247" i="112" s="1"/>
  <c r="S247" i="127" s="1"/>
  <c r="L29" i="112"/>
  <c r="L248" i="112" s="1"/>
  <c r="S248" i="127" s="1"/>
  <c r="S30" i="127"/>
  <c r="S29" i="127" s="1"/>
  <c r="M37" i="112"/>
  <c r="S38" i="128"/>
  <c r="S37" i="128" s="1"/>
  <c r="S32" i="128" s="1"/>
  <c r="S5" i="128" s="1"/>
  <c r="S235" i="120"/>
  <c r="S235" i="117"/>
  <c r="E297" i="112"/>
  <c r="O297" i="112" s="1"/>
  <c r="S229" i="127"/>
  <c r="L293" i="112"/>
  <c r="S293" i="127" s="1"/>
  <c r="T13" i="120"/>
  <c r="T16" i="119"/>
  <c r="T16" i="117"/>
  <c r="T17" i="120"/>
  <c r="T17" i="117"/>
  <c r="T21" i="119"/>
  <c r="T19" i="119" s="1"/>
  <c r="T22" i="120"/>
  <c r="T19" i="120" s="1"/>
  <c r="T22" i="117"/>
  <c r="T27" i="120"/>
  <c r="T25" i="120" s="1"/>
  <c r="T31" i="119"/>
  <c r="T29" i="119" s="1"/>
  <c r="C33" i="113"/>
  <c r="T36" i="118"/>
  <c r="T33" i="118" s="1"/>
  <c r="T32" i="118" s="1"/>
  <c r="T38" i="119"/>
  <c r="T37" i="119" s="1"/>
  <c r="T32" i="119" s="1"/>
  <c r="D37" i="113"/>
  <c r="T20" i="128"/>
  <c r="T19" i="128" s="1"/>
  <c r="M19" i="113"/>
  <c r="T30" i="128"/>
  <c r="T29" i="128" s="1"/>
  <c r="M29" i="113"/>
  <c r="M248" i="113" s="1"/>
  <c r="T248" i="128" s="1"/>
  <c r="C231" i="113"/>
  <c r="C295" i="113" s="1"/>
  <c r="O295" i="113" s="1"/>
  <c r="T236" i="117"/>
  <c r="C298" i="113"/>
  <c r="O298" i="113" s="1"/>
  <c r="T228" i="128"/>
  <c r="T226" i="128" s="1"/>
  <c r="M292" i="113"/>
  <c r="U10" i="119"/>
  <c r="U15" i="119"/>
  <c r="U20" i="119"/>
  <c r="D246" i="114"/>
  <c r="U246" i="119" s="1"/>
  <c r="U23" i="117"/>
  <c r="U24" i="119"/>
  <c r="U24" i="117"/>
  <c r="U28" i="118"/>
  <c r="D248" i="114"/>
  <c r="O248" i="114" s="1"/>
  <c r="U35" i="118"/>
  <c r="U41" i="120"/>
  <c r="U39" i="128"/>
  <c r="M37" i="114"/>
  <c r="C292" i="114"/>
  <c r="O292" i="114" s="1"/>
  <c r="U233" i="118"/>
  <c r="U231" i="118" s="1"/>
  <c r="R33" i="119"/>
  <c r="R32" i="119" s="1"/>
  <c r="C19" i="119"/>
  <c r="L33" i="126"/>
  <c r="L32" i="126" s="1"/>
  <c r="N298" i="117"/>
  <c r="N298" i="118"/>
  <c r="I295" i="117"/>
  <c r="I295" i="118"/>
  <c r="L296" i="117"/>
  <c r="L296" i="118"/>
  <c r="T297" i="117"/>
  <c r="T297" i="120"/>
  <c r="E232" i="117"/>
  <c r="N208" i="125" l="1"/>
  <c r="N6" i="125"/>
  <c r="N5" i="125" s="1"/>
  <c r="F6" i="128"/>
  <c r="K6" i="128"/>
  <c r="K5" i="128" s="1"/>
  <c r="R6" i="125"/>
  <c r="R5" i="125" s="1"/>
  <c r="O32" i="120"/>
  <c r="R46" i="127"/>
  <c r="N6" i="128"/>
  <c r="S111" i="127"/>
  <c r="K5" i="112"/>
  <c r="U208" i="117"/>
  <c r="T111" i="120"/>
  <c r="D32" i="125"/>
  <c r="S6" i="126"/>
  <c r="R46" i="124"/>
  <c r="R4" i="124" s="1"/>
  <c r="E46" i="122"/>
  <c r="E4" i="122" s="1"/>
  <c r="Q46" i="120"/>
  <c r="S111" i="119"/>
  <c r="I46" i="123"/>
  <c r="I4" i="123" s="1"/>
  <c r="I239" i="123" s="1"/>
  <c r="R46" i="120"/>
  <c r="L239" i="123"/>
  <c r="K46" i="119"/>
  <c r="P46" i="128"/>
  <c r="K96" i="119"/>
  <c r="S46" i="123"/>
  <c r="S4" i="123" s="1"/>
  <c r="S239" i="123" s="1"/>
  <c r="J32" i="119"/>
  <c r="F46" i="128"/>
  <c r="H46" i="125"/>
  <c r="L96" i="117"/>
  <c r="R46" i="125"/>
  <c r="R4" i="125" s="1"/>
  <c r="R19" i="129" s="1"/>
  <c r="L32" i="120"/>
  <c r="I96" i="117"/>
  <c r="S96" i="117"/>
  <c r="M111" i="119"/>
  <c r="Q111" i="119"/>
  <c r="O5" i="125"/>
  <c r="J95" i="127"/>
  <c r="O46" i="126"/>
  <c r="Q111" i="117"/>
  <c r="J111" i="119"/>
  <c r="U46" i="125"/>
  <c r="J6" i="119"/>
  <c r="K95" i="127"/>
  <c r="F111" i="117"/>
  <c r="H46" i="120"/>
  <c r="K46" i="125"/>
  <c r="I6" i="127"/>
  <c r="D5" i="125"/>
  <c r="L5" i="125"/>
  <c r="E46" i="127"/>
  <c r="D46" i="125"/>
  <c r="N32" i="128"/>
  <c r="O6" i="126"/>
  <c r="O46" i="125"/>
  <c r="H96" i="119"/>
  <c r="F111" i="119"/>
  <c r="O157" i="126"/>
  <c r="F32" i="118"/>
  <c r="L32" i="118"/>
  <c r="Q32" i="118"/>
  <c r="R253" i="118"/>
  <c r="P208" i="118"/>
  <c r="L208" i="118"/>
  <c r="N46" i="118"/>
  <c r="F46" i="118"/>
  <c r="L231" i="118"/>
  <c r="J46" i="118"/>
  <c r="D32" i="118"/>
  <c r="O253" i="118"/>
  <c r="I46" i="118"/>
  <c r="K46" i="118"/>
  <c r="S253" i="118"/>
  <c r="H231" i="118"/>
  <c r="F253" i="118"/>
  <c r="E46" i="118"/>
  <c r="J282" i="118"/>
  <c r="P253" i="118"/>
  <c r="E32" i="120"/>
  <c r="I132" i="120"/>
  <c r="P157" i="120"/>
  <c r="I208" i="120"/>
  <c r="F46" i="120"/>
  <c r="K32" i="120"/>
  <c r="K157" i="120"/>
  <c r="Q46" i="123"/>
  <c r="Q4" i="123" s="1"/>
  <c r="Q239" i="123" s="1"/>
  <c r="F46" i="123"/>
  <c r="F4" i="123" s="1"/>
  <c r="F239" i="123" s="1"/>
  <c r="S157" i="125"/>
  <c r="X200" i="125"/>
  <c r="C198" i="125"/>
  <c r="X198" i="125" s="1"/>
  <c r="X192" i="125"/>
  <c r="C190" i="125"/>
  <c r="X190" i="125" s="1"/>
  <c r="G5" i="126"/>
  <c r="T6" i="127"/>
  <c r="M6" i="127"/>
  <c r="O95" i="127"/>
  <c r="I262" i="127"/>
  <c r="P111" i="127"/>
  <c r="C208" i="127"/>
  <c r="X208" i="127" s="1"/>
  <c r="N132" i="127"/>
  <c r="Q46" i="127"/>
  <c r="I95" i="127"/>
  <c r="H282" i="127"/>
  <c r="M32" i="127"/>
  <c r="O6" i="127"/>
  <c r="O5" i="127" s="1"/>
  <c r="G5" i="127"/>
  <c r="P46" i="127"/>
  <c r="U262" i="127"/>
  <c r="S95" i="127"/>
  <c r="X200" i="126"/>
  <c r="C198" i="126"/>
  <c r="X198" i="126" s="1"/>
  <c r="D6" i="126"/>
  <c r="S46" i="124"/>
  <c r="S4" i="124" s="1"/>
  <c r="E239" i="124"/>
  <c r="X192" i="120"/>
  <c r="C190" i="120"/>
  <c r="X190" i="120" s="1"/>
  <c r="Y200" i="119"/>
  <c r="C198" i="119"/>
  <c r="Y198" i="119" s="1"/>
  <c r="T208" i="117"/>
  <c r="S111" i="117"/>
  <c r="D132" i="117"/>
  <c r="L249" i="117"/>
  <c r="E208" i="117"/>
  <c r="O132" i="117"/>
  <c r="I32" i="117"/>
  <c r="N132" i="117"/>
  <c r="M132" i="117"/>
  <c r="U132" i="117"/>
  <c r="L262" i="112"/>
  <c r="L306" i="112" s="1"/>
  <c r="S264" i="127"/>
  <c r="S262" i="127" s="1"/>
  <c r="K5" i="103"/>
  <c r="H5" i="126"/>
  <c r="M5" i="125"/>
  <c r="T239" i="122"/>
  <c r="U96" i="119"/>
  <c r="J32" i="127"/>
  <c r="N239" i="123"/>
  <c r="E5" i="111"/>
  <c r="K262" i="118"/>
  <c r="L95" i="111"/>
  <c r="U46" i="124"/>
  <c r="F5" i="128"/>
  <c r="Q253" i="121"/>
  <c r="Q241" i="121" s="1"/>
  <c r="Q239" i="121" s="1"/>
  <c r="L95" i="112"/>
  <c r="E6" i="128"/>
  <c r="E5" i="128" s="1"/>
  <c r="K5" i="98"/>
  <c r="K4" i="98" s="1"/>
  <c r="C174" i="126"/>
  <c r="X174" i="126" s="1"/>
  <c r="N111" i="117"/>
  <c r="G208" i="119"/>
  <c r="Q157" i="120"/>
  <c r="R157" i="120"/>
  <c r="M157" i="126"/>
  <c r="M157" i="120"/>
  <c r="O157" i="120"/>
  <c r="D96" i="117"/>
  <c r="O266" i="96"/>
  <c r="C266" i="117" s="1"/>
  <c r="X266" i="117" s="1"/>
  <c r="Q157" i="126"/>
  <c r="J273" i="109"/>
  <c r="J307" i="109" s="1"/>
  <c r="P307" i="125" s="1"/>
  <c r="T157" i="119"/>
  <c r="O157" i="125"/>
  <c r="J273" i="99"/>
  <c r="J307" i="99" s="1"/>
  <c r="F307" i="125" s="1"/>
  <c r="E273" i="103"/>
  <c r="E307" i="103" s="1"/>
  <c r="J307" i="120" s="1"/>
  <c r="S157" i="126"/>
  <c r="P157" i="119"/>
  <c r="O275" i="103"/>
  <c r="J275" i="117" s="1"/>
  <c r="J273" i="117" s="1"/>
  <c r="D303" i="126"/>
  <c r="S157" i="120"/>
  <c r="C174" i="119"/>
  <c r="Y174" i="119" s="1"/>
  <c r="L157" i="126"/>
  <c r="O276" i="113"/>
  <c r="T276" i="117" s="1"/>
  <c r="K208" i="117"/>
  <c r="N208" i="117"/>
  <c r="I208" i="119"/>
  <c r="I111" i="119"/>
  <c r="G157" i="125"/>
  <c r="D95" i="104"/>
  <c r="E95" i="99"/>
  <c r="E111" i="120"/>
  <c r="O264" i="113"/>
  <c r="C166" i="120"/>
  <c r="X166" i="120" s="1"/>
  <c r="Q262" i="118"/>
  <c r="M111" i="120"/>
  <c r="M95" i="120" s="1"/>
  <c r="S282" i="119"/>
  <c r="F262" i="120"/>
  <c r="Q132" i="117"/>
  <c r="J273" i="97"/>
  <c r="J307" i="97" s="1"/>
  <c r="D307" i="125" s="1"/>
  <c r="D303" i="125" s="1"/>
  <c r="E262" i="99"/>
  <c r="E306" i="99" s="1"/>
  <c r="F306" i="120" s="1"/>
  <c r="R111" i="120"/>
  <c r="O269" i="110"/>
  <c r="Q269" i="117" s="1"/>
  <c r="O264" i="99"/>
  <c r="F264" i="117" s="1"/>
  <c r="F262" i="117" s="1"/>
  <c r="O264" i="108"/>
  <c r="O264" i="117" s="1"/>
  <c r="R157" i="126"/>
  <c r="R4" i="126" s="1"/>
  <c r="R20" i="129" s="1"/>
  <c r="O208" i="106"/>
  <c r="C262" i="110"/>
  <c r="C306" i="110" s="1"/>
  <c r="O262" i="118"/>
  <c r="O132" i="113"/>
  <c r="D95" i="108"/>
  <c r="D4" i="108" s="1"/>
  <c r="N132" i="120"/>
  <c r="N95" i="120" s="1"/>
  <c r="S157" i="119"/>
  <c r="N157" i="120"/>
  <c r="J157" i="119"/>
  <c r="T157" i="120"/>
  <c r="F111" i="120"/>
  <c r="F95" i="120" s="1"/>
  <c r="S262" i="118"/>
  <c r="K132" i="117"/>
  <c r="Q111" i="120"/>
  <c r="Q95" i="120" s="1"/>
  <c r="E157" i="119"/>
  <c r="J273" i="113"/>
  <c r="J307" i="113" s="1"/>
  <c r="T307" i="125" s="1"/>
  <c r="T157" i="126"/>
  <c r="J4" i="99"/>
  <c r="P157" i="125"/>
  <c r="H157" i="126"/>
  <c r="H4" i="126" s="1"/>
  <c r="H20" i="129" s="1"/>
  <c r="P157" i="126"/>
  <c r="J273" i="98"/>
  <c r="J307" i="98" s="1"/>
  <c r="E307" i="125" s="1"/>
  <c r="D157" i="119"/>
  <c r="L157" i="120"/>
  <c r="I157" i="119"/>
  <c r="F157" i="119"/>
  <c r="D157" i="120"/>
  <c r="K157" i="119"/>
  <c r="C7" i="120"/>
  <c r="X7" i="120" s="1"/>
  <c r="O157" i="113"/>
  <c r="F157" i="126"/>
  <c r="D157" i="126"/>
  <c r="J157" i="126"/>
  <c r="L157" i="119"/>
  <c r="F157" i="120"/>
  <c r="E157" i="125"/>
  <c r="G157" i="120"/>
  <c r="X168" i="125"/>
  <c r="C166" i="125"/>
  <c r="X166" i="125" s="1"/>
  <c r="E132" i="120"/>
  <c r="E262" i="96"/>
  <c r="E306" i="96" s="1"/>
  <c r="C306" i="120" s="1"/>
  <c r="X306" i="120" s="1"/>
  <c r="I157" i="126"/>
  <c r="R95" i="120"/>
  <c r="F208" i="117"/>
  <c r="O290" i="104"/>
  <c r="D273" i="97"/>
  <c r="D307" i="97" s="1"/>
  <c r="D307" i="119" s="1"/>
  <c r="H111" i="120"/>
  <c r="H111" i="117"/>
  <c r="D95" i="97"/>
  <c r="O264" i="114"/>
  <c r="U264" i="117" s="1"/>
  <c r="G262" i="118"/>
  <c r="N157" i="118"/>
  <c r="D273" i="119"/>
  <c r="O208" i="96"/>
  <c r="T111" i="117"/>
  <c r="M291" i="117"/>
  <c r="M290" i="117" s="1"/>
  <c r="K4" i="106"/>
  <c r="K4" i="103"/>
  <c r="C96" i="117"/>
  <c r="X96" i="117" s="1"/>
  <c r="L4" i="102"/>
  <c r="L111" i="119"/>
  <c r="F273" i="118"/>
  <c r="Q157" i="117"/>
  <c r="U157" i="125"/>
  <c r="R157" i="117"/>
  <c r="P132" i="117"/>
  <c r="J273" i="118"/>
  <c r="S96" i="119"/>
  <c r="U266" i="120"/>
  <c r="U262" i="120" s="1"/>
  <c r="O6" i="118"/>
  <c r="O5" i="118" s="1"/>
  <c r="U111" i="117"/>
  <c r="C190" i="118"/>
  <c r="X190" i="118" s="1"/>
  <c r="O276" i="109"/>
  <c r="P276" i="117" s="1"/>
  <c r="U96" i="117"/>
  <c r="Q96" i="119"/>
  <c r="C166" i="126"/>
  <c r="X166" i="126" s="1"/>
  <c r="D157" i="125"/>
  <c r="J157" i="120"/>
  <c r="R208" i="117"/>
  <c r="J282" i="119"/>
  <c r="F282" i="119"/>
  <c r="S6" i="118"/>
  <c r="K111" i="117"/>
  <c r="G266" i="120"/>
  <c r="S266" i="120"/>
  <c r="M96" i="119"/>
  <c r="D95" i="103"/>
  <c r="O111" i="120"/>
  <c r="P276" i="119"/>
  <c r="P273" i="119" s="1"/>
  <c r="E95" i="96"/>
  <c r="D263" i="104"/>
  <c r="O263" i="104" s="1"/>
  <c r="X160" i="117"/>
  <c r="F96" i="119"/>
  <c r="C264" i="120"/>
  <c r="X264" i="120" s="1"/>
  <c r="G157" i="119"/>
  <c r="K6" i="118"/>
  <c r="U157" i="118"/>
  <c r="R157" i="118"/>
  <c r="Q157" i="118"/>
  <c r="H157" i="119"/>
  <c r="E157" i="120"/>
  <c r="K157" i="125"/>
  <c r="Q241" i="126"/>
  <c r="J4" i="101"/>
  <c r="C95" i="125"/>
  <c r="X95" i="125" s="1"/>
  <c r="T282" i="119"/>
  <c r="F95" i="127"/>
  <c r="S290" i="118"/>
  <c r="J4" i="108"/>
  <c r="J96" i="117"/>
  <c r="T266" i="120"/>
  <c r="D242" i="108"/>
  <c r="D304" i="108" s="1"/>
  <c r="O264" i="104"/>
  <c r="K264" i="117" s="1"/>
  <c r="T157" i="118"/>
  <c r="S157" i="118"/>
  <c r="E95" i="112"/>
  <c r="C262" i="126"/>
  <c r="X262" i="126" s="1"/>
  <c r="O264" i="96"/>
  <c r="C264" i="117" s="1"/>
  <c r="X264" i="117" s="1"/>
  <c r="D262" i="107"/>
  <c r="D306" i="107" s="1"/>
  <c r="N306" i="119" s="1"/>
  <c r="N111" i="119"/>
  <c r="N95" i="119" s="1"/>
  <c r="O276" i="108"/>
  <c r="O276" i="117" s="1"/>
  <c r="E95" i="113"/>
  <c r="K291" i="117"/>
  <c r="K290" i="117" s="1"/>
  <c r="O276" i="120"/>
  <c r="O273" i="120" s="1"/>
  <c r="D273" i="125"/>
  <c r="I111" i="117"/>
  <c r="O308" i="110"/>
  <c r="Q308" i="117" s="1"/>
  <c r="Q30" i="129" s="1"/>
  <c r="N262" i="118"/>
  <c r="J132" i="120"/>
  <c r="G132" i="120"/>
  <c r="G95" i="120" s="1"/>
  <c r="P111" i="117"/>
  <c r="J96" i="119"/>
  <c r="J95" i="119" s="1"/>
  <c r="G4" i="126"/>
  <c r="G20" i="129" s="1"/>
  <c r="E242" i="101"/>
  <c r="E304" i="101" s="1"/>
  <c r="O208" i="107"/>
  <c r="F6" i="120"/>
  <c r="H290" i="118"/>
  <c r="K4" i="96"/>
  <c r="O282" i="119"/>
  <c r="L6" i="119"/>
  <c r="L5" i="119" s="1"/>
  <c r="M5" i="126"/>
  <c r="Q5" i="126"/>
  <c r="P5" i="125"/>
  <c r="D5" i="126"/>
  <c r="J242" i="101"/>
  <c r="J304" i="101" s="1"/>
  <c r="O95" i="109"/>
  <c r="U111" i="120"/>
  <c r="M157" i="118"/>
  <c r="J6" i="125"/>
  <c r="J5" i="125" s="1"/>
  <c r="J5" i="126"/>
  <c r="L5" i="128"/>
  <c r="G6" i="128"/>
  <c r="G5" i="128" s="1"/>
  <c r="G4" i="128" s="1"/>
  <c r="G22" i="129" s="1"/>
  <c r="J5" i="104"/>
  <c r="E242" i="128"/>
  <c r="F253" i="96"/>
  <c r="M4" i="108"/>
  <c r="J4" i="97"/>
  <c r="F4" i="128"/>
  <c r="F22" i="129" s="1"/>
  <c r="E4" i="128"/>
  <c r="E22" i="129" s="1"/>
  <c r="Q5" i="125"/>
  <c r="S5" i="126"/>
  <c r="J5" i="128"/>
  <c r="J4" i="128" s="1"/>
  <c r="J22" i="129" s="1"/>
  <c r="U6" i="127"/>
  <c r="D6" i="118"/>
  <c r="J5" i="105"/>
  <c r="D249" i="125"/>
  <c r="I5" i="126"/>
  <c r="O252" i="102"/>
  <c r="I252" i="117" s="1"/>
  <c r="I252" i="118"/>
  <c r="K5" i="102"/>
  <c r="K4" i="102" s="1"/>
  <c r="J249" i="97"/>
  <c r="F252" i="118"/>
  <c r="I242" i="128"/>
  <c r="I241" i="128" s="1"/>
  <c r="I6" i="125"/>
  <c r="I5" i="125" s="1"/>
  <c r="P6" i="126"/>
  <c r="P5" i="126" s="1"/>
  <c r="M4" i="98"/>
  <c r="M249" i="98"/>
  <c r="M242" i="98" s="1"/>
  <c r="M304" i="98" s="1"/>
  <c r="Q32" i="128"/>
  <c r="D32" i="127"/>
  <c r="D5" i="127" s="1"/>
  <c r="L6" i="127"/>
  <c r="L5" i="127" s="1"/>
  <c r="L4" i="127" s="1"/>
  <c r="L21" i="129" s="1"/>
  <c r="O5" i="126"/>
  <c r="J5" i="111"/>
  <c r="J5" i="96"/>
  <c r="F6" i="127"/>
  <c r="G249" i="127"/>
  <c r="K5" i="100"/>
  <c r="N6" i="118"/>
  <c r="N5" i="118" s="1"/>
  <c r="M5" i="109"/>
  <c r="M4" i="109" s="1"/>
  <c r="K243" i="118"/>
  <c r="K242" i="118" s="1"/>
  <c r="I5" i="127"/>
  <c r="K242" i="128"/>
  <c r="K241" i="128" s="1"/>
  <c r="K301" i="128" s="1"/>
  <c r="O252" i="108"/>
  <c r="O252" i="117" s="1"/>
  <c r="O252" i="118"/>
  <c r="L249" i="98"/>
  <c r="E250" i="127"/>
  <c r="E249" i="127" s="1"/>
  <c r="C46" i="123"/>
  <c r="C4" i="123" s="1"/>
  <c r="G32" i="125"/>
  <c r="I242" i="120"/>
  <c r="K242" i="106"/>
  <c r="K304" i="106" s="1"/>
  <c r="R5" i="127"/>
  <c r="J243" i="120"/>
  <c r="J242" i="120" s="1"/>
  <c r="T5" i="127"/>
  <c r="O46" i="102"/>
  <c r="K46" i="117"/>
  <c r="I253" i="118"/>
  <c r="G239" i="123"/>
  <c r="P6" i="118"/>
  <c r="P5" i="118" s="1"/>
  <c r="O157" i="118"/>
  <c r="F305" i="98"/>
  <c r="F303" i="98" s="1"/>
  <c r="F241" i="98"/>
  <c r="F239" i="98" s="1"/>
  <c r="L243" i="109"/>
  <c r="G243" i="126"/>
  <c r="G242" i="126" s="1"/>
  <c r="D95" i="127"/>
  <c r="M266" i="120"/>
  <c r="M239" i="121"/>
  <c r="F264" i="127"/>
  <c r="F262" i="127" s="1"/>
  <c r="O257" i="100"/>
  <c r="G257" i="117" s="1"/>
  <c r="G96" i="117"/>
  <c r="D262" i="118"/>
  <c r="M262" i="118"/>
  <c r="D249" i="96"/>
  <c r="P111" i="120"/>
  <c r="F282" i="118"/>
  <c r="L243" i="101"/>
  <c r="O276" i="100"/>
  <c r="G276" i="117" s="1"/>
  <c r="F268" i="125"/>
  <c r="F262" i="125" s="1"/>
  <c r="F241" i="125" s="1"/>
  <c r="J262" i="99"/>
  <c r="J306" i="99" s="1"/>
  <c r="F306" i="125" s="1"/>
  <c r="F303" i="125" s="1"/>
  <c r="O252" i="114"/>
  <c r="U252" i="117" s="1"/>
  <c r="U252" i="118"/>
  <c r="K243" i="102"/>
  <c r="K242" i="102" s="1"/>
  <c r="K304" i="102" s="1"/>
  <c r="L4" i="98"/>
  <c r="O241" i="128"/>
  <c r="O301" i="128" s="1"/>
  <c r="G253" i="118"/>
  <c r="K282" i="117"/>
  <c r="L95" i="105"/>
  <c r="O46" i="107"/>
  <c r="M303" i="96"/>
  <c r="M301" i="96" s="1"/>
  <c r="H305" i="98"/>
  <c r="H303" i="98" s="1"/>
  <c r="D242" i="126"/>
  <c r="C95" i="118"/>
  <c r="X95" i="118" s="1"/>
  <c r="I243" i="126"/>
  <c r="I242" i="126" s="1"/>
  <c r="O6" i="128"/>
  <c r="O5" i="128" s="1"/>
  <c r="T6" i="126"/>
  <c r="T5" i="126" s="1"/>
  <c r="K262" i="106"/>
  <c r="K306" i="106" s="1"/>
  <c r="M306" i="126" s="1"/>
  <c r="M256" i="127"/>
  <c r="M253" i="127" s="1"/>
  <c r="L253" i="106"/>
  <c r="L305" i="106" s="1"/>
  <c r="F305" i="104"/>
  <c r="F303" i="104" s="1"/>
  <c r="F241" i="104"/>
  <c r="H32" i="118"/>
  <c r="M46" i="122"/>
  <c r="M4" i="122" s="1"/>
  <c r="C6" i="125"/>
  <c r="X6" i="125" s="1"/>
  <c r="O46" i="122"/>
  <c r="O4" i="122" s="1"/>
  <c r="O239" i="122" s="1"/>
  <c r="R239" i="123"/>
  <c r="M253" i="118"/>
  <c r="K253" i="118"/>
  <c r="K241" i="118" s="1"/>
  <c r="L262" i="106"/>
  <c r="L306" i="106" s="1"/>
  <c r="I258" i="122"/>
  <c r="I253" i="122" s="1"/>
  <c r="I241" i="122" s="1"/>
  <c r="I301" i="122" s="1"/>
  <c r="G253" i="102"/>
  <c r="C249" i="96"/>
  <c r="C250" i="118"/>
  <c r="L208" i="117"/>
  <c r="M208" i="117"/>
  <c r="I157" i="120"/>
  <c r="P157" i="118"/>
  <c r="J4" i="114"/>
  <c r="R111" i="117"/>
  <c r="J4" i="100"/>
  <c r="N96" i="117"/>
  <c r="O111" i="117"/>
  <c r="O95" i="117" s="1"/>
  <c r="K241" i="108"/>
  <c r="M262" i="119"/>
  <c r="C273" i="118"/>
  <c r="X273" i="118" s="1"/>
  <c r="O276" i="97"/>
  <c r="D276" i="117" s="1"/>
  <c r="Y168" i="119"/>
  <c r="C166" i="119"/>
  <c r="Y166" i="119" s="1"/>
  <c r="N6" i="119"/>
  <c r="N5" i="119" s="1"/>
  <c r="E282" i="119"/>
  <c r="D290" i="118"/>
  <c r="I273" i="118"/>
  <c r="K4" i="109"/>
  <c r="E6" i="120"/>
  <c r="J262" i="118"/>
  <c r="K4" i="104"/>
  <c r="K4" i="97"/>
  <c r="E95" i="109"/>
  <c r="E4" i="109" s="1"/>
  <c r="E262" i="118"/>
  <c r="O275" i="114"/>
  <c r="U275" i="117" s="1"/>
  <c r="U273" i="117" s="1"/>
  <c r="X176" i="120"/>
  <c r="C174" i="120"/>
  <c r="I208" i="117"/>
  <c r="O308" i="98"/>
  <c r="E308" i="117" s="1"/>
  <c r="E30" i="129" s="1"/>
  <c r="E308" i="119"/>
  <c r="O308" i="97"/>
  <c r="D308" i="117" s="1"/>
  <c r="D30" i="129" s="1"/>
  <c r="D308" i="119"/>
  <c r="O308" i="112"/>
  <c r="S308" i="117" s="1"/>
  <c r="S30" i="129" s="1"/>
  <c r="S308" i="119"/>
  <c r="O308" i="106"/>
  <c r="M308" i="117" s="1"/>
  <c r="M30" i="129" s="1"/>
  <c r="M308" i="119"/>
  <c r="O208" i="110"/>
  <c r="O308" i="96"/>
  <c r="C308" i="117" s="1"/>
  <c r="X308" i="117" s="1"/>
  <c r="C308" i="120"/>
  <c r="X308" i="120" s="1"/>
  <c r="N308" i="119"/>
  <c r="H46" i="122"/>
  <c r="H4" i="122" s="1"/>
  <c r="H239" i="122" s="1"/>
  <c r="F46" i="117"/>
  <c r="E290" i="119"/>
  <c r="O208" i="109"/>
  <c r="Q208" i="117"/>
  <c r="O308" i="105"/>
  <c r="L308" i="117" s="1"/>
  <c r="L30" i="129" s="1"/>
  <c r="L308" i="119"/>
  <c r="S95" i="119"/>
  <c r="T111" i="119"/>
  <c r="T95" i="119" s="1"/>
  <c r="E95" i="106"/>
  <c r="D95" i="101"/>
  <c r="N283" i="118"/>
  <c r="N282" i="118" s="1"/>
  <c r="C282" i="107"/>
  <c r="C308" i="107" s="1"/>
  <c r="O308" i="102"/>
  <c r="I308" i="117" s="1"/>
  <c r="I30" i="129" s="1"/>
  <c r="K273" i="98"/>
  <c r="K307" i="98" s="1"/>
  <c r="E307" i="126" s="1"/>
  <c r="E303" i="126" s="1"/>
  <c r="L273" i="105"/>
  <c r="L307" i="105" s="1"/>
  <c r="L275" i="127"/>
  <c r="L273" i="127" s="1"/>
  <c r="C157" i="127"/>
  <c r="X157" i="127" s="1"/>
  <c r="X174" i="125"/>
  <c r="R277" i="126"/>
  <c r="R273" i="126" s="1"/>
  <c r="K273" i="111"/>
  <c r="K307" i="111" s="1"/>
  <c r="R307" i="126" s="1"/>
  <c r="P276" i="120"/>
  <c r="P273" i="120" s="1"/>
  <c r="E273" i="109"/>
  <c r="E307" i="109" s="1"/>
  <c r="P307" i="120" s="1"/>
  <c r="L273" i="114"/>
  <c r="L307" i="114" s="1"/>
  <c r="U274" i="127"/>
  <c r="U273" i="127" s="1"/>
  <c r="L273" i="108"/>
  <c r="L307" i="108" s="1"/>
  <c r="O274" i="127"/>
  <c r="O273" i="127" s="1"/>
  <c r="D273" i="106"/>
  <c r="D307" i="106" s="1"/>
  <c r="M307" i="119" s="1"/>
  <c r="M274" i="119"/>
  <c r="M273" i="119" s="1"/>
  <c r="E273" i="112"/>
  <c r="E307" i="112" s="1"/>
  <c r="S307" i="120" s="1"/>
  <c r="S274" i="120"/>
  <c r="S273" i="120" s="1"/>
  <c r="E273" i="113"/>
  <c r="E307" i="113" s="1"/>
  <c r="T307" i="120" s="1"/>
  <c r="T276" i="120"/>
  <c r="T273" i="120" s="1"/>
  <c r="M278" i="125"/>
  <c r="M273" i="125" s="1"/>
  <c r="J273" i="106"/>
  <c r="J307" i="106" s="1"/>
  <c r="M307" i="125" s="1"/>
  <c r="L273" i="110"/>
  <c r="Q275" i="127"/>
  <c r="Q273" i="127" s="1"/>
  <c r="L273" i="101"/>
  <c r="L307" i="101" s="1"/>
  <c r="H275" i="127"/>
  <c r="H273" i="127" s="1"/>
  <c r="L273" i="103"/>
  <c r="L307" i="103" s="1"/>
  <c r="J279" i="127"/>
  <c r="J273" i="127" s="1"/>
  <c r="J4" i="126"/>
  <c r="J20" i="129" s="1"/>
  <c r="I132" i="117"/>
  <c r="F262" i="118"/>
  <c r="O95" i="105"/>
  <c r="M132" i="127"/>
  <c r="M95" i="127" s="1"/>
  <c r="M96" i="117"/>
  <c r="D262" i="99"/>
  <c r="D306" i="99" s="1"/>
  <c r="F306" i="119" s="1"/>
  <c r="J306" i="125"/>
  <c r="C306" i="126"/>
  <c r="X306" i="126" s="1"/>
  <c r="F264" i="119"/>
  <c r="F262" i="119" s="1"/>
  <c r="T306" i="125"/>
  <c r="T303" i="125" s="1"/>
  <c r="E95" i="127"/>
  <c r="O306" i="126"/>
  <c r="O303" i="126" s="1"/>
  <c r="U132" i="120"/>
  <c r="U95" i="120" s="1"/>
  <c r="T95" i="127"/>
  <c r="T4" i="127" s="1"/>
  <c r="C306" i="125"/>
  <c r="X306" i="125" s="1"/>
  <c r="O269" i="105"/>
  <c r="L269" i="117" s="1"/>
  <c r="L269" i="118"/>
  <c r="L262" i="118" s="1"/>
  <c r="J4" i="104"/>
  <c r="R95" i="127"/>
  <c r="L306" i="126"/>
  <c r="P95" i="119"/>
  <c r="L111" i="117"/>
  <c r="K273" i="114"/>
  <c r="K307" i="114" s="1"/>
  <c r="U307" i="126" s="1"/>
  <c r="U303" i="126" s="1"/>
  <c r="E273" i="114"/>
  <c r="E307" i="114" s="1"/>
  <c r="U307" i="120" s="1"/>
  <c r="O275" i="111"/>
  <c r="R275" i="117" s="1"/>
  <c r="R275" i="118"/>
  <c r="R273" i="118" s="1"/>
  <c r="K303" i="110"/>
  <c r="J273" i="110"/>
  <c r="J307" i="110" s="1"/>
  <c r="Q307" i="125" s="1"/>
  <c r="P273" i="118"/>
  <c r="C273" i="109"/>
  <c r="C307" i="109" s="1"/>
  <c r="J273" i="107"/>
  <c r="J307" i="107" s="1"/>
  <c r="N307" i="125" s="1"/>
  <c r="K273" i="109"/>
  <c r="K307" i="109" s="1"/>
  <c r="P307" i="126" s="1"/>
  <c r="P275" i="126"/>
  <c r="P273" i="126" s="1"/>
  <c r="K4" i="112"/>
  <c r="Q273" i="125"/>
  <c r="J273" i="114"/>
  <c r="J307" i="114" s="1"/>
  <c r="U307" i="125" s="1"/>
  <c r="U275" i="125"/>
  <c r="U273" i="125" s="1"/>
  <c r="M157" i="117"/>
  <c r="E273" i="106"/>
  <c r="E307" i="106" s="1"/>
  <c r="M307" i="120" s="1"/>
  <c r="M275" i="120"/>
  <c r="M273" i="120" s="1"/>
  <c r="O275" i="106"/>
  <c r="M275" i="117" s="1"/>
  <c r="E273" i="110"/>
  <c r="E307" i="110" s="1"/>
  <c r="Q307" i="120" s="1"/>
  <c r="Q275" i="120"/>
  <c r="Q273" i="120" s="1"/>
  <c r="D273" i="113"/>
  <c r="D307" i="113" s="1"/>
  <c r="T307" i="119" s="1"/>
  <c r="T275" i="119"/>
  <c r="T273" i="119" s="1"/>
  <c r="Q275" i="119"/>
  <c r="Q273" i="119" s="1"/>
  <c r="D273" i="110"/>
  <c r="D307" i="110" s="1"/>
  <c r="Q307" i="119" s="1"/>
  <c r="S157" i="117"/>
  <c r="O307" i="111"/>
  <c r="R307" i="117" s="1"/>
  <c r="R29" i="129" s="1"/>
  <c r="O157" i="117"/>
  <c r="C273" i="113"/>
  <c r="C307" i="113" s="1"/>
  <c r="T276" i="118"/>
  <c r="T273" i="118" s="1"/>
  <c r="O275" i="110"/>
  <c r="Q275" i="117" s="1"/>
  <c r="Q275" i="118"/>
  <c r="Q273" i="118" s="1"/>
  <c r="C273" i="114"/>
  <c r="C307" i="114" s="1"/>
  <c r="U274" i="118"/>
  <c r="U273" i="118" s="1"/>
  <c r="O274" i="112"/>
  <c r="S274" i="117" s="1"/>
  <c r="C273" i="112"/>
  <c r="C307" i="112" s="1"/>
  <c r="S307" i="118" s="1"/>
  <c r="S274" i="118"/>
  <c r="S273" i="118" s="1"/>
  <c r="C273" i="108"/>
  <c r="C307" i="108" s="1"/>
  <c r="O274" i="118"/>
  <c r="O273" i="118" s="1"/>
  <c r="C273" i="107"/>
  <c r="C307" i="107" s="1"/>
  <c r="N274" i="118"/>
  <c r="N273" i="118" s="1"/>
  <c r="O274" i="106"/>
  <c r="M274" i="117" s="1"/>
  <c r="C273" i="106"/>
  <c r="C307" i="106" s="1"/>
  <c r="M274" i="118"/>
  <c r="M273" i="118" s="1"/>
  <c r="L157" i="118"/>
  <c r="K273" i="117"/>
  <c r="J273" i="125"/>
  <c r="J273" i="103"/>
  <c r="J307" i="103" s="1"/>
  <c r="J307" i="125" s="1"/>
  <c r="O157" i="103"/>
  <c r="J273" i="101"/>
  <c r="J307" i="101" s="1"/>
  <c r="H307" i="125" s="1"/>
  <c r="H157" i="120"/>
  <c r="O157" i="98"/>
  <c r="E275" i="120"/>
  <c r="E273" i="120" s="1"/>
  <c r="E273" i="98"/>
  <c r="E307" i="98" s="1"/>
  <c r="E307" i="120" s="1"/>
  <c r="K273" i="99"/>
  <c r="K307" i="99" s="1"/>
  <c r="F307" i="126" s="1"/>
  <c r="K273" i="102"/>
  <c r="K307" i="102" s="1"/>
  <c r="I275" i="126"/>
  <c r="I273" i="126" s="1"/>
  <c r="K273" i="105"/>
  <c r="K307" i="105" s="1"/>
  <c r="L307" i="126" s="1"/>
  <c r="L275" i="126"/>
  <c r="L273" i="126" s="1"/>
  <c r="J273" i="100"/>
  <c r="J273" i="96"/>
  <c r="J307" i="96" s="1"/>
  <c r="C307" i="125" s="1"/>
  <c r="X307" i="125" s="1"/>
  <c r="C275" i="125"/>
  <c r="K273" i="101"/>
  <c r="K307" i="101" s="1"/>
  <c r="H307" i="126" s="1"/>
  <c r="H303" i="126" s="1"/>
  <c r="H274" i="126"/>
  <c r="H273" i="126" s="1"/>
  <c r="K274" i="126"/>
  <c r="K273" i="126" s="1"/>
  <c r="K273" i="104"/>
  <c r="K307" i="104" s="1"/>
  <c r="K307" i="126" s="1"/>
  <c r="X274" i="126"/>
  <c r="C273" i="126"/>
  <c r="X273" i="126" s="1"/>
  <c r="C174" i="117"/>
  <c r="X174" i="117" s="1"/>
  <c r="E273" i="100"/>
  <c r="E307" i="100" s="1"/>
  <c r="O307" i="103"/>
  <c r="J307" i="117" s="1"/>
  <c r="J29" i="129" s="1"/>
  <c r="O307" i="99"/>
  <c r="F307" i="117" s="1"/>
  <c r="F29" i="129" s="1"/>
  <c r="F273" i="117"/>
  <c r="E157" i="117"/>
  <c r="O307" i="105"/>
  <c r="L307" i="117" s="1"/>
  <c r="L29" i="129" s="1"/>
  <c r="O273" i="104"/>
  <c r="K275" i="120"/>
  <c r="K273" i="120" s="1"/>
  <c r="E273" i="104"/>
  <c r="E307" i="104" s="1"/>
  <c r="D157" i="118"/>
  <c r="H157" i="117"/>
  <c r="L307" i="118"/>
  <c r="F307" i="118"/>
  <c r="O307" i="101"/>
  <c r="H307" i="117" s="1"/>
  <c r="H29" i="129" s="1"/>
  <c r="X275" i="120"/>
  <c r="C273" i="120"/>
  <c r="X273" i="120" s="1"/>
  <c r="E273" i="102"/>
  <c r="E307" i="102" s="1"/>
  <c r="I275" i="120"/>
  <c r="I273" i="120" s="1"/>
  <c r="G157" i="118"/>
  <c r="J157" i="118"/>
  <c r="O273" i="99"/>
  <c r="H157" i="118"/>
  <c r="K157" i="118"/>
  <c r="I157" i="118"/>
  <c r="L273" i="118"/>
  <c r="E157" i="118"/>
  <c r="F157" i="118"/>
  <c r="P95" i="127"/>
  <c r="E266" i="120"/>
  <c r="E95" i="100"/>
  <c r="E95" i="108"/>
  <c r="E262" i="98"/>
  <c r="E306" i="98" s="1"/>
  <c r="E306" i="120" s="1"/>
  <c r="O95" i="97"/>
  <c r="I262" i="118"/>
  <c r="O266" i="120"/>
  <c r="R95" i="119"/>
  <c r="M264" i="120"/>
  <c r="G95" i="127"/>
  <c r="G4" i="127" s="1"/>
  <c r="G21" i="129" s="1"/>
  <c r="D95" i="113"/>
  <c r="U111" i="119"/>
  <c r="C4" i="106"/>
  <c r="L132" i="120"/>
  <c r="L95" i="120" s="1"/>
  <c r="E95" i="98"/>
  <c r="L95" i="96"/>
  <c r="L262" i="104"/>
  <c r="L306" i="104" s="1"/>
  <c r="K264" i="127"/>
  <c r="K262" i="127" s="1"/>
  <c r="J111" i="120"/>
  <c r="J95" i="120" s="1"/>
  <c r="E95" i="110"/>
  <c r="E4" i="110" s="1"/>
  <c r="K96" i="117"/>
  <c r="E95" i="107"/>
  <c r="E4" i="107" s="1"/>
  <c r="O266" i="107"/>
  <c r="N266" i="117" s="1"/>
  <c r="R46" i="122"/>
  <c r="R4" i="122" s="1"/>
  <c r="R239" i="122" s="1"/>
  <c r="G46" i="118"/>
  <c r="K46" i="121"/>
  <c r="K4" i="121" s="1"/>
  <c r="K239" i="121" s="1"/>
  <c r="D46" i="128"/>
  <c r="D4" i="128" s="1"/>
  <c r="D22" i="129" s="1"/>
  <c r="M46" i="118"/>
  <c r="C46" i="128"/>
  <c r="X46" i="128" s="1"/>
  <c r="S46" i="120"/>
  <c r="T46" i="124"/>
  <c r="T4" i="124" s="1"/>
  <c r="Q46" i="124"/>
  <c r="Q4" i="124" s="1"/>
  <c r="Q239" i="124" s="1"/>
  <c r="C46" i="120"/>
  <c r="X46" i="120" s="1"/>
  <c r="T46" i="118"/>
  <c r="Q4" i="125"/>
  <c r="Q19" i="129" s="1"/>
  <c r="R46" i="118"/>
  <c r="F46" i="127"/>
  <c r="F46" i="119"/>
  <c r="R46" i="128"/>
  <c r="O46" i="127"/>
  <c r="O4" i="127" s="1"/>
  <c r="O21" i="129" s="1"/>
  <c r="E95" i="114"/>
  <c r="E4" i="114" s="1"/>
  <c r="E264" i="110"/>
  <c r="Q95" i="119"/>
  <c r="J241" i="109"/>
  <c r="P132" i="120"/>
  <c r="O264" i="109"/>
  <c r="P264" i="117" s="1"/>
  <c r="O95" i="120"/>
  <c r="N268" i="126"/>
  <c r="N262" i="126" s="1"/>
  <c r="K262" i="107"/>
  <c r="K306" i="107" s="1"/>
  <c r="N306" i="126" s="1"/>
  <c r="E262" i="114"/>
  <c r="E306" i="114" s="1"/>
  <c r="U306" i="120" s="1"/>
  <c r="P268" i="126"/>
  <c r="P262" i="126" s="1"/>
  <c r="K262" i="109"/>
  <c r="K306" i="109" s="1"/>
  <c r="P306" i="126" s="1"/>
  <c r="K111" i="120"/>
  <c r="K95" i="120" s="1"/>
  <c r="L96" i="119"/>
  <c r="D111" i="117"/>
  <c r="D95" i="117" s="1"/>
  <c r="E290" i="117"/>
  <c r="D111" i="119"/>
  <c r="D95" i="119" s="1"/>
  <c r="O6" i="119"/>
  <c r="O5" i="119" s="1"/>
  <c r="L4" i="125"/>
  <c r="L19" i="129" s="1"/>
  <c r="D95" i="114"/>
  <c r="J4" i="125"/>
  <c r="J19" i="129" s="1"/>
  <c r="E4" i="126"/>
  <c r="E20" i="129" s="1"/>
  <c r="O95" i="108"/>
  <c r="G262" i="120"/>
  <c r="K268" i="126"/>
  <c r="K262" i="126" s="1"/>
  <c r="K262" i="104"/>
  <c r="K306" i="104" s="1"/>
  <c r="C132" i="117"/>
  <c r="X132" i="117" s="1"/>
  <c r="T95" i="120"/>
  <c r="E262" i="100"/>
  <c r="E306" i="100" s="1"/>
  <c r="G306" i="120" s="1"/>
  <c r="K95" i="119"/>
  <c r="F6" i="119"/>
  <c r="F5" i="119" s="1"/>
  <c r="K303" i="112"/>
  <c r="K6" i="119"/>
  <c r="K5" i="119" s="1"/>
  <c r="U263" i="119"/>
  <c r="U262" i="119" s="1"/>
  <c r="D262" i="114"/>
  <c r="D306" i="114" s="1"/>
  <c r="U306" i="119" s="1"/>
  <c r="P290" i="118"/>
  <c r="H243" i="118"/>
  <c r="S95" i="120"/>
  <c r="L6" i="118"/>
  <c r="L5" i="118" s="1"/>
  <c r="R6" i="120"/>
  <c r="R5" i="120" s="1"/>
  <c r="R4" i="120" s="1"/>
  <c r="H95" i="119"/>
  <c r="P262" i="118"/>
  <c r="O264" i="100"/>
  <c r="G264" i="117" s="1"/>
  <c r="F290" i="118"/>
  <c r="O269" i="113"/>
  <c r="T269" i="117" s="1"/>
  <c r="C262" i="113"/>
  <c r="C306" i="113" s="1"/>
  <c r="T306" i="118" s="1"/>
  <c r="T269" i="118"/>
  <c r="T262" i="118" s="1"/>
  <c r="S241" i="126"/>
  <c r="M241" i="126"/>
  <c r="J262" i="108"/>
  <c r="J306" i="108" s="1"/>
  <c r="O306" i="125" s="1"/>
  <c r="O268" i="125"/>
  <c r="O262" i="125" s="1"/>
  <c r="O241" i="125" s="1"/>
  <c r="O95" i="112"/>
  <c r="E262" i="106"/>
  <c r="E306" i="106" s="1"/>
  <c r="P264" i="120"/>
  <c r="P262" i="120" s="1"/>
  <c r="E262" i="109"/>
  <c r="E306" i="109" s="1"/>
  <c r="P306" i="120" s="1"/>
  <c r="O95" i="110"/>
  <c r="E262" i="108"/>
  <c r="E306" i="108" s="1"/>
  <c r="O306" i="120" s="1"/>
  <c r="O264" i="120"/>
  <c r="E262" i="107"/>
  <c r="E306" i="107" s="1"/>
  <c r="N264" i="120"/>
  <c r="N262" i="120" s="1"/>
  <c r="O95" i="106"/>
  <c r="M95" i="119"/>
  <c r="D95" i="107"/>
  <c r="T96" i="117"/>
  <c r="O263" i="107"/>
  <c r="O262" i="107" s="1"/>
  <c r="N263" i="119"/>
  <c r="N262" i="119" s="1"/>
  <c r="D95" i="105"/>
  <c r="D4" i="105" s="1"/>
  <c r="J111" i="117"/>
  <c r="I95" i="119"/>
  <c r="I95" i="120"/>
  <c r="H132" i="120"/>
  <c r="O96" i="101"/>
  <c r="O95" i="101" s="1"/>
  <c r="G132" i="117"/>
  <c r="G111" i="117"/>
  <c r="G95" i="119"/>
  <c r="F95" i="119"/>
  <c r="E132" i="117"/>
  <c r="E95" i="117" s="1"/>
  <c r="E95" i="119"/>
  <c r="D273" i="118"/>
  <c r="E264" i="97"/>
  <c r="O264" i="97" s="1"/>
  <c r="D264" i="117" s="1"/>
  <c r="O307" i="96"/>
  <c r="C307" i="117" s="1"/>
  <c r="X307" i="117" s="1"/>
  <c r="O273" i="101"/>
  <c r="X168" i="118"/>
  <c r="C166" i="118"/>
  <c r="X166" i="118" s="1"/>
  <c r="E273" i="118"/>
  <c r="X160" i="118"/>
  <c r="C158" i="118"/>
  <c r="X200" i="118"/>
  <c r="C198" i="118"/>
  <c r="X198" i="118" s="1"/>
  <c r="X184" i="117"/>
  <c r="C182" i="117"/>
  <c r="X182" i="117" s="1"/>
  <c r="J307" i="118"/>
  <c r="G282" i="118"/>
  <c r="X176" i="118"/>
  <c r="C174" i="118"/>
  <c r="X174" i="118" s="1"/>
  <c r="G241" i="125"/>
  <c r="E4" i="97"/>
  <c r="D95" i="120"/>
  <c r="O95" i="98"/>
  <c r="E95" i="102"/>
  <c r="E4" i="102" s="1"/>
  <c r="L95" i="117"/>
  <c r="C264" i="119"/>
  <c r="Y264" i="119" s="1"/>
  <c r="D95" i="96"/>
  <c r="D262" i="102"/>
  <c r="D306" i="102" s="1"/>
  <c r="I306" i="119" s="1"/>
  <c r="D95" i="102"/>
  <c r="I263" i="119"/>
  <c r="O263" i="105"/>
  <c r="L263" i="117" s="1"/>
  <c r="D262" i="105"/>
  <c r="D306" i="105" s="1"/>
  <c r="L306" i="119" s="1"/>
  <c r="L263" i="119"/>
  <c r="L262" i="119" s="1"/>
  <c r="L241" i="119" s="1"/>
  <c r="M303" i="97"/>
  <c r="F303" i="111"/>
  <c r="R305" i="121"/>
  <c r="D239" i="123"/>
  <c r="F303" i="113"/>
  <c r="T305" i="121"/>
  <c r="T303" i="121" s="1"/>
  <c r="O46" i="108"/>
  <c r="H241" i="96"/>
  <c r="H301" i="96" s="1"/>
  <c r="T257" i="118"/>
  <c r="T253" i="118" s="1"/>
  <c r="K241" i="97"/>
  <c r="H239" i="106"/>
  <c r="E46" i="117"/>
  <c r="N259" i="121"/>
  <c r="N253" i="121" s="1"/>
  <c r="N241" i="121" s="1"/>
  <c r="H253" i="118"/>
  <c r="O46" i="114"/>
  <c r="N257" i="127"/>
  <c r="N253" i="127" s="1"/>
  <c r="L253" i="107"/>
  <c r="L305" i="107" s="1"/>
  <c r="M4" i="110"/>
  <c r="E253" i="118"/>
  <c r="O46" i="98"/>
  <c r="F253" i="107"/>
  <c r="F305" i="107" s="1"/>
  <c r="F303" i="107" s="1"/>
  <c r="M46" i="117"/>
  <c r="L260" i="120"/>
  <c r="L253" i="120" s="1"/>
  <c r="M4" i="107"/>
  <c r="O46" i="118"/>
  <c r="P46" i="122"/>
  <c r="P4" i="122" s="1"/>
  <c r="P239" i="122" s="1"/>
  <c r="M241" i="111"/>
  <c r="M303" i="111"/>
  <c r="Q253" i="118"/>
  <c r="P253" i="123"/>
  <c r="P241" i="123" s="1"/>
  <c r="P301" i="123" s="1"/>
  <c r="O259" i="97"/>
  <c r="D259" i="117" s="1"/>
  <c r="Q243" i="118"/>
  <c r="K5" i="118"/>
  <c r="V36" i="129"/>
  <c r="C6" i="118"/>
  <c r="X6" i="118" s="1"/>
  <c r="V35" i="129"/>
  <c r="C243" i="96"/>
  <c r="C242" i="96" s="1"/>
  <c r="C304" i="96" s="1"/>
  <c r="C304" i="118" s="1"/>
  <c r="J6" i="118"/>
  <c r="T46" i="117"/>
  <c r="O46" i="113"/>
  <c r="F241" i="113"/>
  <c r="F301" i="113" s="1"/>
  <c r="Q46" i="117"/>
  <c r="S46" i="118"/>
  <c r="O46" i="104"/>
  <c r="O46" i="97"/>
  <c r="K5" i="101"/>
  <c r="M242" i="104"/>
  <c r="M304" i="104" s="1"/>
  <c r="I6" i="128"/>
  <c r="I5" i="128" s="1"/>
  <c r="I4" i="128" s="1"/>
  <c r="K6" i="125"/>
  <c r="K6" i="126"/>
  <c r="K5" i="126" s="1"/>
  <c r="Y19" i="119"/>
  <c r="S6" i="127"/>
  <c r="S5" i="127" s="1"/>
  <c r="S4" i="127" s="1"/>
  <c r="K6" i="127"/>
  <c r="K5" i="127" s="1"/>
  <c r="K4" i="127" s="1"/>
  <c r="F32" i="127"/>
  <c r="F6" i="126"/>
  <c r="F5" i="126" s="1"/>
  <c r="C29" i="127"/>
  <c r="X29" i="127" s="1"/>
  <c r="X30" i="127"/>
  <c r="C19" i="127"/>
  <c r="X20" i="127"/>
  <c r="C37" i="119"/>
  <c r="Y39" i="119"/>
  <c r="C33" i="120"/>
  <c r="X35" i="120"/>
  <c r="C25" i="120"/>
  <c r="X25" i="120" s="1"/>
  <c r="X28" i="120"/>
  <c r="C25" i="119"/>
  <c r="Y27" i="119"/>
  <c r="C19" i="120"/>
  <c r="X19" i="120" s="1"/>
  <c r="X23" i="120"/>
  <c r="N304" i="120"/>
  <c r="J304" i="120"/>
  <c r="C231" i="118"/>
  <c r="X231" i="118" s="1"/>
  <c r="X232" i="118"/>
  <c r="C6" i="128"/>
  <c r="X11" i="128"/>
  <c r="C243" i="126"/>
  <c r="X243" i="126" s="1"/>
  <c r="X244" i="126"/>
  <c r="O304" i="119"/>
  <c r="D304" i="120"/>
  <c r="C290" i="119"/>
  <c r="Y290" i="119" s="1"/>
  <c r="Y291" i="119"/>
  <c r="M239" i="108"/>
  <c r="H304" i="120"/>
  <c r="C46" i="125"/>
  <c r="X53" i="125"/>
  <c r="C46" i="127"/>
  <c r="X46" i="127" s="1"/>
  <c r="X53" i="127"/>
  <c r="G260" i="124"/>
  <c r="G253" i="124" s="1"/>
  <c r="G241" i="124" s="1"/>
  <c r="O260" i="100"/>
  <c r="C253" i="120"/>
  <c r="X253" i="120" s="1"/>
  <c r="X260" i="120"/>
  <c r="C12" i="129"/>
  <c r="X12" i="129" s="1"/>
  <c r="X303" i="123"/>
  <c r="D305" i="118"/>
  <c r="Q305" i="118"/>
  <c r="L305" i="118"/>
  <c r="U305" i="118"/>
  <c r="O305" i="118"/>
  <c r="H305" i="118"/>
  <c r="C190" i="117"/>
  <c r="X190" i="117" s="1"/>
  <c r="X192" i="117"/>
  <c r="P46" i="124"/>
  <c r="P4" i="124" s="1"/>
  <c r="P239" i="124" s="1"/>
  <c r="C166" i="117"/>
  <c r="X166" i="117" s="1"/>
  <c r="X168" i="117"/>
  <c r="C46" i="122"/>
  <c r="X64" i="122"/>
  <c r="O307" i="97"/>
  <c r="D307" i="117" s="1"/>
  <c r="D29" i="129" s="1"/>
  <c r="D307" i="118"/>
  <c r="C273" i="119"/>
  <c r="Y273" i="119" s="1"/>
  <c r="Y277" i="119"/>
  <c r="C208" i="126"/>
  <c r="X208" i="126" s="1"/>
  <c r="X209" i="126"/>
  <c r="C4" i="124"/>
  <c r="X4" i="124" s="1"/>
  <c r="X46" i="124"/>
  <c r="M303" i="102"/>
  <c r="C282" i="125"/>
  <c r="X282" i="125" s="1"/>
  <c r="X283" i="125"/>
  <c r="C208" i="119"/>
  <c r="Y208" i="119" s="1"/>
  <c r="Y219" i="119"/>
  <c r="C213" i="117"/>
  <c r="X213" i="117" s="1"/>
  <c r="X214" i="117"/>
  <c r="C132" i="127"/>
  <c r="X132" i="127" s="1"/>
  <c r="X133" i="127"/>
  <c r="G208" i="117"/>
  <c r="C282" i="126"/>
  <c r="X282" i="126" s="1"/>
  <c r="X283" i="126"/>
  <c r="O308" i="103"/>
  <c r="J308" i="117" s="1"/>
  <c r="J30" i="129" s="1"/>
  <c r="J308" i="118"/>
  <c r="O308" i="109"/>
  <c r="P308" i="117" s="1"/>
  <c r="P30" i="129" s="1"/>
  <c r="P308" i="118"/>
  <c r="D241" i="126"/>
  <c r="O308" i="99"/>
  <c r="F308" i="117" s="1"/>
  <c r="F30" i="129" s="1"/>
  <c r="F308" i="118"/>
  <c r="O308" i="113"/>
  <c r="T308" i="117" s="1"/>
  <c r="T30" i="129" s="1"/>
  <c r="C282" i="120"/>
  <c r="X282" i="120" s="1"/>
  <c r="X285" i="120"/>
  <c r="O308" i="108"/>
  <c r="O308" i="117" s="1"/>
  <c r="O30" i="129" s="1"/>
  <c r="L4" i="113"/>
  <c r="U306" i="118"/>
  <c r="C46" i="119"/>
  <c r="Y46" i="119" s="1"/>
  <c r="Y72" i="119"/>
  <c r="K46" i="126"/>
  <c r="O308" i="101"/>
  <c r="H308" i="117" s="1"/>
  <c r="H30" i="129" s="1"/>
  <c r="H308" i="118"/>
  <c r="C46" i="126"/>
  <c r="X46" i="126" s="1"/>
  <c r="X64" i="126"/>
  <c r="G306" i="118"/>
  <c r="L4" i="114"/>
  <c r="F258" i="122"/>
  <c r="F253" i="122" s="1"/>
  <c r="F241" i="122" s="1"/>
  <c r="F239" i="122" s="1"/>
  <c r="O258" i="99"/>
  <c r="M305" i="104"/>
  <c r="O257" i="109"/>
  <c r="P257" i="117" s="1"/>
  <c r="I305" i="118"/>
  <c r="C32" i="118"/>
  <c r="X37" i="118"/>
  <c r="M303" i="108"/>
  <c r="M301" i="108" s="1"/>
  <c r="C242" i="128"/>
  <c r="X243" i="128"/>
  <c r="C262" i="127"/>
  <c r="X262" i="127" s="1"/>
  <c r="X266" i="127"/>
  <c r="C262" i="118"/>
  <c r="X262" i="118" s="1"/>
  <c r="X269" i="118"/>
  <c r="O306" i="99"/>
  <c r="F306" i="117" s="1"/>
  <c r="F28" i="129" s="1"/>
  <c r="I46" i="121"/>
  <c r="I4" i="121" s="1"/>
  <c r="K4" i="110"/>
  <c r="M239" i="111"/>
  <c r="K303" i="97"/>
  <c r="D46" i="118"/>
  <c r="C253" i="107"/>
  <c r="C305" i="107" s="1"/>
  <c r="O254" i="107"/>
  <c r="O259" i="110"/>
  <c r="Q259" i="117" s="1"/>
  <c r="H301" i="101"/>
  <c r="H241" i="108"/>
  <c r="H305" i="108"/>
  <c r="H303" i="108" s="1"/>
  <c r="T305" i="118"/>
  <c r="O305" i="111"/>
  <c r="R305" i="117" s="1"/>
  <c r="R305" i="118"/>
  <c r="C46" i="121"/>
  <c r="X82" i="121"/>
  <c r="F253" i="105"/>
  <c r="O259" i="105"/>
  <c r="F241" i="96"/>
  <c r="F305" i="96"/>
  <c r="F303" i="96" s="1"/>
  <c r="U5" i="127"/>
  <c r="C32" i="125"/>
  <c r="X37" i="125"/>
  <c r="R5" i="128"/>
  <c r="C6" i="126"/>
  <c r="X19" i="126"/>
  <c r="P306" i="118"/>
  <c r="J306" i="118"/>
  <c r="P46" i="119"/>
  <c r="L258" i="122"/>
  <c r="L253" i="122" s="1"/>
  <c r="L241" i="122" s="1"/>
  <c r="L239" i="122" s="1"/>
  <c r="O258" i="105"/>
  <c r="H258" i="121"/>
  <c r="O258" i="101"/>
  <c r="H241" i="99"/>
  <c r="H239" i="99" s="1"/>
  <c r="H305" i="99"/>
  <c r="H303" i="99" s="1"/>
  <c r="H241" i="102"/>
  <c r="H305" i="102"/>
  <c r="H303" i="102" s="1"/>
  <c r="Q6" i="128"/>
  <c r="Q5" i="128" s="1"/>
  <c r="I306" i="118"/>
  <c r="E306" i="118"/>
  <c r="H241" i="113"/>
  <c r="H305" i="113"/>
  <c r="H303" i="113" s="1"/>
  <c r="K4" i="105"/>
  <c r="T256" i="120"/>
  <c r="T253" i="120" s="1"/>
  <c r="O256" i="113"/>
  <c r="T256" i="117" s="1"/>
  <c r="D253" i="109"/>
  <c r="D305" i="109" s="1"/>
  <c r="O256" i="109"/>
  <c r="P256" i="117" s="1"/>
  <c r="P260" i="120"/>
  <c r="P253" i="120" s="1"/>
  <c r="O260" i="109"/>
  <c r="P260" i="117" s="1"/>
  <c r="P241" i="125"/>
  <c r="J303" i="109"/>
  <c r="J4" i="109"/>
  <c r="J4" i="105"/>
  <c r="K4" i="113"/>
  <c r="K4" i="111"/>
  <c r="K303" i="108"/>
  <c r="F241" i="108"/>
  <c r="F305" i="108"/>
  <c r="F241" i="100"/>
  <c r="F239" i="100" s="1"/>
  <c r="F305" i="100"/>
  <c r="F303" i="100" s="1"/>
  <c r="H241" i="107"/>
  <c r="H305" i="107"/>
  <c r="H303" i="107" s="1"/>
  <c r="H241" i="103"/>
  <c r="H305" i="103"/>
  <c r="H303" i="103" s="1"/>
  <c r="K255" i="120"/>
  <c r="K253" i="120" s="1"/>
  <c r="O255" i="104"/>
  <c r="K255" i="117" s="1"/>
  <c r="F305" i="118"/>
  <c r="J305" i="118"/>
  <c r="O259" i="121"/>
  <c r="O253" i="121" s="1"/>
  <c r="O241" i="121" s="1"/>
  <c r="O259" i="108"/>
  <c r="F241" i="114"/>
  <c r="F305" i="114"/>
  <c r="U305" i="121" s="1"/>
  <c r="U303" i="121" s="1"/>
  <c r="U10" i="129" s="1"/>
  <c r="O250" i="108"/>
  <c r="O250" i="117" s="1"/>
  <c r="P304" i="120"/>
  <c r="J4" i="112"/>
  <c r="N256" i="119"/>
  <c r="N253" i="119" s="1"/>
  <c r="O256" i="107"/>
  <c r="N256" i="117" s="1"/>
  <c r="D253" i="118"/>
  <c r="D4" i="104"/>
  <c r="O251" i="119"/>
  <c r="O249" i="119" s="1"/>
  <c r="O242" i="119" s="1"/>
  <c r="O251" i="108"/>
  <c r="H241" i="97"/>
  <c r="H239" i="97" s="1"/>
  <c r="H305" i="97"/>
  <c r="H303" i="97" s="1"/>
  <c r="F241" i="110"/>
  <c r="F305" i="110"/>
  <c r="C253" i="128"/>
  <c r="X253" i="128" s="1"/>
  <c r="X254" i="128"/>
  <c r="H241" i="114"/>
  <c r="H305" i="114"/>
  <c r="H303" i="114" s="1"/>
  <c r="K305" i="118"/>
  <c r="C253" i="118"/>
  <c r="X253" i="118" s="1"/>
  <c r="X254" i="118"/>
  <c r="E305" i="118"/>
  <c r="C305" i="118"/>
  <c r="X305" i="118" s="1"/>
  <c r="K242" i="125"/>
  <c r="C29" i="117"/>
  <c r="X29" i="117" s="1"/>
  <c r="X31" i="117"/>
  <c r="C290" i="128"/>
  <c r="X290" i="128" s="1"/>
  <c r="X292" i="128"/>
  <c r="Q241" i="127"/>
  <c r="S305" i="118"/>
  <c r="I304" i="120"/>
  <c r="X210" i="117"/>
  <c r="C111" i="117"/>
  <c r="X117" i="117"/>
  <c r="O273" i="105"/>
  <c r="L280" i="117"/>
  <c r="L273" i="117" s="1"/>
  <c r="R274" i="117"/>
  <c r="R273" i="117" s="1"/>
  <c r="O273" i="111"/>
  <c r="H273" i="117"/>
  <c r="O273" i="103"/>
  <c r="O273" i="113"/>
  <c r="T274" i="117"/>
  <c r="T273" i="117" s="1"/>
  <c r="P275" i="117"/>
  <c r="N274" i="117"/>
  <c r="N273" i="117" s="1"/>
  <c r="O273" i="107"/>
  <c r="O274" i="117"/>
  <c r="O273" i="117" s="1"/>
  <c r="Q274" i="117"/>
  <c r="Q307" i="118"/>
  <c r="O273" i="102"/>
  <c r="I274" i="117"/>
  <c r="I273" i="117" s="1"/>
  <c r="I307" i="118"/>
  <c r="Y190" i="119"/>
  <c r="C208" i="128"/>
  <c r="X208" i="128" s="1"/>
  <c r="X216" i="128"/>
  <c r="X213" i="120"/>
  <c r="C208" i="120"/>
  <c r="X208" i="120" s="1"/>
  <c r="I282" i="118"/>
  <c r="O308" i="111"/>
  <c r="R308" i="117" s="1"/>
  <c r="R30" i="129" s="1"/>
  <c r="R308" i="118"/>
  <c r="O308" i="104"/>
  <c r="K308" i="117" s="1"/>
  <c r="K30" i="129" s="1"/>
  <c r="K308" i="118"/>
  <c r="O308" i="100"/>
  <c r="G308" i="117" s="1"/>
  <c r="G30" i="129" s="1"/>
  <c r="G308" i="118"/>
  <c r="C111" i="119"/>
  <c r="Y111" i="119" s="1"/>
  <c r="Y112" i="119"/>
  <c r="X112" i="120"/>
  <c r="C111" i="120"/>
  <c r="E264" i="120"/>
  <c r="O264" i="98"/>
  <c r="E264" i="117" s="1"/>
  <c r="E262" i="102"/>
  <c r="E306" i="102" s="1"/>
  <c r="I306" i="120" s="1"/>
  <c r="I264" i="120"/>
  <c r="I262" i="120" s="1"/>
  <c r="O264" i="102"/>
  <c r="I264" i="117" s="1"/>
  <c r="E95" i="103"/>
  <c r="E4" i="103" s="1"/>
  <c r="E264" i="103"/>
  <c r="X141" i="120"/>
  <c r="C132" i="120"/>
  <c r="X132" i="120" s="1"/>
  <c r="C95" i="126"/>
  <c r="X95" i="126" s="1"/>
  <c r="X145" i="126"/>
  <c r="E266" i="104"/>
  <c r="E95" i="104"/>
  <c r="O266" i="105"/>
  <c r="L266" i="117" s="1"/>
  <c r="L266" i="120"/>
  <c r="E264" i="101"/>
  <c r="E95" i="101"/>
  <c r="E4" i="101" s="1"/>
  <c r="Y102" i="119"/>
  <c r="C96" i="119"/>
  <c r="Q306" i="118"/>
  <c r="L306" i="118"/>
  <c r="S306" i="118"/>
  <c r="M306" i="118"/>
  <c r="O95" i="119"/>
  <c r="U262" i="118"/>
  <c r="R306" i="118"/>
  <c r="C258" i="121"/>
  <c r="X258" i="121" s="1"/>
  <c r="O258" i="96"/>
  <c r="C258" i="117" s="1"/>
  <c r="X258" i="117" s="1"/>
  <c r="O258" i="100"/>
  <c r="G258" i="117" s="1"/>
  <c r="G258" i="121"/>
  <c r="G253" i="121" s="1"/>
  <c r="G241" i="121" s="1"/>
  <c r="O258" i="102"/>
  <c r="I258" i="117" s="1"/>
  <c r="I258" i="121"/>
  <c r="I253" i="121" s="1"/>
  <c r="I241" i="121" s="1"/>
  <c r="O258" i="109"/>
  <c r="P258" i="117" s="1"/>
  <c r="P258" i="121"/>
  <c r="O258" i="112"/>
  <c r="S258" i="117" s="1"/>
  <c r="O258" i="114"/>
  <c r="U258" i="117" s="1"/>
  <c r="U258" i="121"/>
  <c r="U253" i="121" s="1"/>
  <c r="O258" i="97"/>
  <c r="D258" i="117" s="1"/>
  <c r="D258" i="121"/>
  <c r="G241" i="114"/>
  <c r="G305" i="114"/>
  <c r="G303" i="114" s="1"/>
  <c r="G241" i="113"/>
  <c r="G305" i="113"/>
  <c r="G305" i="108"/>
  <c r="G303" i="108" s="1"/>
  <c r="G241" i="108"/>
  <c r="X47" i="118"/>
  <c r="C46" i="118"/>
  <c r="X46" i="118" s="1"/>
  <c r="G301" i="107"/>
  <c r="C241" i="123"/>
  <c r="X241" i="123" s="1"/>
  <c r="X253" i="123"/>
  <c r="H301" i="98"/>
  <c r="F239" i="106"/>
  <c r="F301" i="106"/>
  <c r="U6" i="128"/>
  <c r="X292" i="118"/>
  <c r="C290" i="118"/>
  <c r="X290" i="118" s="1"/>
  <c r="X33" i="126"/>
  <c r="C32" i="126"/>
  <c r="X32" i="126" s="1"/>
  <c r="C32" i="127"/>
  <c r="X32" i="127" s="1"/>
  <c r="X33" i="127"/>
  <c r="C32" i="128"/>
  <c r="X32" i="128" s="1"/>
  <c r="X37" i="128"/>
  <c r="O247" i="108"/>
  <c r="O247" i="117" s="1"/>
  <c r="N6" i="120"/>
  <c r="N5" i="120" s="1"/>
  <c r="O248" i="106"/>
  <c r="M248" i="117" s="1"/>
  <c r="I157" i="117"/>
  <c r="H95" i="117"/>
  <c r="O95" i="102"/>
  <c r="H46" i="117"/>
  <c r="O46" i="117"/>
  <c r="C46" i="117"/>
  <c r="X46" i="117" s="1"/>
  <c r="O46" i="110"/>
  <c r="O46" i="109"/>
  <c r="L46" i="117"/>
  <c r="N46" i="117"/>
  <c r="P46" i="117"/>
  <c r="O157" i="104"/>
  <c r="O208" i="113"/>
  <c r="F95" i="117"/>
  <c r="O111" i="100"/>
  <c r="O95" i="100" s="1"/>
  <c r="O111" i="113"/>
  <c r="O95" i="113" s="1"/>
  <c r="S95" i="117"/>
  <c r="D46" i="117"/>
  <c r="I46" i="117"/>
  <c r="O157" i="107"/>
  <c r="O95" i="104"/>
  <c r="O208" i="103"/>
  <c r="O95" i="111"/>
  <c r="O290" i="98"/>
  <c r="D6" i="120"/>
  <c r="D5" i="120" s="1"/>
  <c r="G6" i="119"/>
  <c r="G5" i="119" s="1"/>
  <c r="M6" i="120"/>
  <c r="M5" i="120" s="1"/>
  <c r="R6" i="119"/>
  <c r="R5" i="119" s="1"/>
  <c r="R4" i="119" s="1"/>
  <c r="I6" i="120"/>
  <c r="I5" i="120" s="1"/>
  <c r="U6" i="120"/>
  <c r="D243" i="120"/>
  <c r="D242" i="120" s="1"/>
  <c r="Q6" i="120"/>
  <c r="Q5" i="120" s="1"/>
  <c r="S6" i="119"/>
  <c r="S5" i="119" s="1"/>
  <c r="J6" i="120"/>
  <c r="J5" i="120" s="1"/>
  <c r="H6" i="120"/>
  <c r="H5" i="120" s="1"/>
  <c r="T6" i="118"/>
  <c r="T5" i="118" s="1"/>
  <c r="D304" i="105"/>
  <c r="K304" i="118"/>
  <c r="C303" i="104"/>
  <c r="E231" i="117"/>
  <c r="I233" i="117"/>
  <c r="I231" i="117" s="1"/>
  <c r="O231" i="102"/>
  <c r="Q231" i="117"/>
  <c r="U233" i="117"/>
  <c r="U231" i="117" s="1"/>
  <c r="O231" i="114"/>
  <c r="M233" i="117"/>
  <c r="M231" i="117" s="1"/>
  <c r="O231" i="106"/>
  <c r="O231" i="98"/>
  <c r="O231" i="110"/>
  <c r="Q228" i="117"/>
  <c r="Q226" i="117" s="1"/>
  <c r="O226" i="110"/>
  <c r="U228" i="117"/>
  <c r="U226" i="117" s="1"/>
  <c r="O226" i="114"/>
  <c r="K241" i="125"/>
  <c r="P5" i="127"/>
  <c r="M5" i="128"/>
  <c r="M4" i="128" s="1"/>
  <c r="D5" i="118"/>
  <c r="E5" i="127"/>
  <c r="G46" i="117"/>
  <c r="O46" i="124"/>
  <c r="O4" i="124" s="1"/>
  <c r="N157" i="117"/>
  <c r="K4" i="128"/>
  <c r="L273" i="104"/>
  <c r="L307" i="104" s="1"/>
  <c r="K278" i="127"/>
  <c r="K273" i="127" s="1"/>
  <c r="C277" i="117"/>
  <c r="O273" i="96"/>
  <c r="E279" i="117"/>
  <c r="E279" i="119"/>
  <c r="D273" i="98"/>
  <c r="D307" i="98" s="1"/>
  <c r="Q208" i="127"/>
  <c r="E278" i="117"/>
  <c r="O273" i="98"/>
  <c r="L284" i="117"/>
  <c r="O282" i="105"/>
  <c r="K282" i="127"/>
  <c r="O282" i="109"/>
  <c r="P283" i="117"/>
  <c r="P282" i="117" s="1"/>
  <c r="O208" i="97"/>
  <c r="G282" i="117"/>
  <c r="Q284" i="125"/>
  <c r="Q282" i="125" s="1"/>
  <c r="J282" i="110"/>
  <c r="J308" i="110" s="1"/>
  <c r="U282" i="119"/>
  <c r="J282" i="101"/>
  <c r="J308" i="101" s="1"/>
  <c r="H284" i="125"/>
  <c r="H282" i="125" s="1"/>
  <c r="O282" i="104"/>
  <c r="O282" i="106"/>
  <c r="H95" i="127"/>
  <c r="O282" i="96"/>
  <c r="M282" i="117"/>
  <c r="U268" i="125"/>
  <c r="U262" i="125" s="1"/>
  <c r="J262" i="114"/>
  <c r="J306" i="114" s="1"/>
  <c r="U306" i="125" s="1"/>
  <c r="L46" i="128"/>
  <c r="H46" i="128"/>
  <c r="H4" i="128" s="1"/>
  <c r="O282" i="112"/>
  <c r="Q95" i="127"/>
  <c r="H269" i="118"/>
  <c r="H262" i="118" s="1"/>
  <c r="H269" i="117"/>
  <c r="C262" i="101"/>
  <c r="C306" i="101" s="1"/>
  <c r="H46" i="127"/>
  <c r="D262" i="103"/>
  <c r="D306" i="103" s="1"/>
  <c r="J306" i="119" s="1"/>
  <c r="J264" i="119"/>
  <c r="J262" i="119" s="1"/>
  <c r="E263" i="119"/>
  <c r="E262" i="119" s="1"/>
  <c r="D262" i="98"/>
  <c r="D306" i="98" s="1"/>
  <c r="Q46" i="118"/>
  <c r="O46" i="121"/>
  <c r="O4" i="121" s="1"/>
  <c r="G46" i="121"/>
  <c r="G4" i="121" s="1"/>
  <c r="D262" i="113"/>
  <c r="D306" i="113" s="1"/>
  <c r="T306" i="119" s="1"/>
  <c r="T263" i="119"/>
  <c r="T262" i="119" s="1"/>
  <c r="Q263" i="119"/>
  <c r="Q262" i="119" s="1"/>
  <c r="D262" i="110"/>
  <c r="D306" i="110" s="1"/>
  <c r="Q306" i="119" s="1"/>
  <c r="L253" i="114"/>
  <c r="L305" i="114" s="1"/>
  <c r="M4" i="97"/>
  <c r="D263" i="119"/>
  <c r="D262" i="119" s="1"/>
  <c r="D262" i="97"/>
  <c r="D306" i="97" s="1"/>
  <c r="D306" i="119" s="1"/>
  <c r="D262" i="96"/>
  <c r="D306" i="96" s="1"/>
  <c r="C263" i="119"/>
  <c r="M263" i="117"/>
  <c r="M262" i="117" s="1"/>
  <c r="O262" i="106"/>
  <c r="E256" i="128"/>
  <c r="E253" i="128" s="1"/>
  <c r="E241" i="128" s="1"/>
  <c r="M253" i="98"/>
  <c r="M305" i="98" s="1"/>
  <c r="M303" i="98" s="1"/>
  <c r="T256" i="125"/>
  <c r="T253" i="125" s="1"/>
  <c r="J253" i="113"/>
  <c r="J305" i="113" s="1"/>
  <c r="D253" i="102"/>
  <c r="D305" i="102" s="1"/>
  <c r="I255" i="119"/>
  <c r="I253" i="119" s="1"/>
  <c r="U244" i="128"/>
  <c r="U243" i="128" s="1"/>
  <c r="M243" i="114"/>
  <c r="D247" i="119"/>
  <c r="D243" i="119" s="1"/>
  <c r="D242" i="119" s="1"/>
  <c r="D247" i="117"/>
  <c r="D243" i="97"/>
  <c r="D242" i="97" s="1"/>
  <c r="L251" i="125"/>
  <c r="L249" i="125" s="1"/>
  <c r="L242" i="125" s="1"/>
  <c r="J249" i="105"/>
  <c r="K249" i="111"/>
  <c r="K242" i="111" s="1"/>
  <c r="K304" i="111" s="1"/>
  <c r="R250" i="126"/>
  <c r="R249" i="126" s="1"/>
  <c r="R242" i="126" s="1"/>
  <c r="Q251" i="120"/>
  <c r="Q249" i="120" s="1"/>
  <c r="Q242" i="120" s="1"/>
  <c r="Q251" i="117"/>
  <c r="E249" i="110"/>
  <c r="E242" i="110" s="1"/>
  <c r="E304" i="110" s="1"/>
  <c r="F239" i="96"/>
  <c r="H243" i="126"/>
  <c r="L242" i="126"/>
  <c r="E253" i="104"/>
  <c r="E305" i="104" s="1"/>
  <c r="O305" i="104" s="1"/>
  <c r="K305" i="117" s="1"/>
  <c r="R247" i="120"/>
  <c r="R243" i="120" s="1"/>
  <c r="E243" i="111"/>
  <c r="C250" i="120"/>
  <c r="E249" i="96"/>
  <c r="M243" i="101"/>
  <c r="M242" i="101" s="1"/>
  <c r="H244" i="128"/>
  <c r="H243" i="128" s="1"/>
  <c r="H242" i="128" s="1"/>
  <c r="H241" i="128" s="1"/>
  <c r="H301" i="128" s="1"/>
  <c r="C251" i="119"/>
  <c r="C251" i="117"/>
  <c r="X251" i="117" s="1"/>
  <c r="J242" i="97"/>
  <c r="M4" i="125"/>
  <c r="M19" i="129" s="1"/>
  <c r="D4" i="126"/>
  <c r="S46" i="117"/>
  <c r="S276" i="119"/>
  <c r="S273" i="119" s="1"/>
  <c r="D273" i="112"/>
  <c r="D307" i="112" s="1"/>
  <c r="S307" i="119" s="1"/>
  <c r="S274" i="127"/>
  <c r="S273" i="127" s="1"/>
  <c r="L273" i="112"/>
  <c r="L307" i="112" s="1"/>
  <c r="C274" i="127"/>
  <c r="L273" i="96"/>
  <c r="L307" i="96" s="1"/>
  <c r="E273" i="119"/>
  <c r="L282" i="103"/>
  <c r="L308" i="103" s="1"/>
  <c r="M283" i="127"/>
  <c r="M282" i="127" s="1"/>
  <c r="L282" i="106"/>
  <c r="L308" i="106" s="1"/>
  <c r="O282" i="110"/>
  <c r="Q284" i="117"/>
  <c r="Q282" i="117" s="1"/>
  <c r="H283" i="117"/>
  <c r="H282" i="117" s="1"/>
  <c r="O282" i="101"/>
  <c r="E283" i="117"/>
  <c r="E282" i="117" s="1"/>
  <c r="O282" i="98"/>
  <c r="L282" i="117"/>
  <c r="K282" i="100"/>
  <c r="K308" i="100" s="1"/>
  <c r="K303" i="100" s="1"/>
  <c r="G283" i="126"/>
  <c r="G282" i="126" s="1"/>
  <c r="L282" i="102"/>
  <c r="L308" i="102" s="1"/>
  <c r="L303" i="102" s="1"/>
  <c r="T284" i="126"/>
  <c r="T282" i="126" s="1"/>
  <c r="K282" i="113"/>
  <c r="K308" i="113" s="1"/>
  <c r="N95" i="127"/>
  <c r="E264" i="105"/>
  <c r="O264" i="105" s="1"/>
  <c r="E95" i="105"/>
  <c r="C282" i="117"/>
  <c r="X282" i="117" s="1"/>
  <c r="N282" i="119"/>
  <c r="E264" i="111"/>
  <c r="O264" i="111" s="1"/>
  <c r="E95" i="111"/>
  <c r="E4" i="111" s="1"/>
  <c r="E268" i="125"/>
  <c r="E262" i="125" s="1"/>
  <c r="J262" i="98"/>
  <c r="J306" i="98" s="1"/>
  <c r="E306" i="125" s="1"/>
  <c r="Q95" i="117"/>
  <c r="S282" i="117"/>
  <c r="T132" i="117"/>
  <c r="D262" i="100"/>
  <c r="D306" i="100" s="1"/>
  <c r="G263" i="119"/>
  <c r="G262" i="119" s="1"/>
  <c r="G253" i="97"/>
  <c r="G305" i="97" s="1"/>
  <c r="G303" i="97" s="1"/>
  <c r="D259" i="122"/>
  <c r="D253" i="122" s="1"/>
  <c r="D241" i="122" s="1"/>
  <c r="D239" i="122" s="1"/>
  <c r="H46" i="121"/>
  <c r="H4" i="121" s="1"/>
  <c r="S46" i="121"/>
  <c r="S4" i="121" s="1"/>
  <c r="T4" i="126"/>
  <c r="S263" i="119"/>
  <c r="S262" i="119" s="1"/>
  <c r="D262" i="112"/>
  <c r="D306" i="112" s="1"/>
  <c r="S306" i="119" s="1"/>
  <c r="O262" i="99"/>
  <c r="E256" i="125"/>
  <c r="E253" i="125" s="1"/>
  <c r="J253" i="98"/>
  <c r="J305" i="98" s="1"/>
  <c r="U46" i="118"/>
  <c r="I268" i="117"/>
  <c r="I268" i="119"/>
  <c r="I262" i="119" s="1"/>
  <c r="R132" i="117"/>
  <c r="R95" i="117" s="1"/>
  <c r="U263" i="117"/>
  <c r="O262" i="114"/>
  <c r="M258" i="122"/>
  <c r="M258" i="117"/>
  <c r="E46" i="121"/>
  <c r="E4" i="121" s="1"/>
  <c r="E239" i="121" s="1"/>
  <c r="H6" i="127"/>
  <c r="H5" i="127" s="1"/>
  <c r="O95" i="107"/>
  <c r="K253" i="103"/>
  <c r="K305" i="103" s="1"/>
  <c r="O46" i="96"/>
  <c r="L243" i="103"/>
  <c r="J244" i="127"/>
  <c r="J243" i="127" s="1"/>
  <c r="K4" i="101"/>
  <c r="M244" i="128"/>
  <c r="M243" i="128" s="1"/>
  <c r="M243" i="106"/>
  <c r="H291" i="117"/>
  <c r="H290" i="117" s="1"/>
  <c r="O290" i="101"/>
  <c r="U250" i="119"/>
  <c r="U249" i="119" s="1"/>
  <c r="D249" i="114"/>
  <c r="U250" i="117"/>
  <c r="U241" i="126"/>
  <c r="O241" i="126"/>
  <c r="S303" i="122"/>
  <c r="G241" i="112"/>
  <c r="O32" i="105"/>
  <c r="O291" i="117"/>
  <c r="O290" i="117" s="1"/>
  <c r="O290" i="108"/>
  <c r="E245" i="126"/>
  <c r="E243" i="126" s="1"/>
  <c r="K243" i="98"/>
  <c r="J4" i="111"/>
  <c r="M243" i="112"/>
  <c r="M4" i="103"/>
  <c r="K243" i="101"/>
  <c r="K242" i="105"/>
  <c r="F258" i="117"/>
  <c r="I255" i="117"/>
  <c r="G253" i="98"/>
  <c r="E259" i="117"/>
  <c r="E259" i="122"/>
  <c r="E253" i="122" s="1"/>
  <c r="E241" i="122" s="1"/>
  <c r="E239" i="122" s="1"/>
  <c r="L243" i="97"/>
  <c r="D244" i="127"/>
  <c r="D243" i="127" s="1"/>
  <c r="D249" i="106"/>
  <c r="M250" i="119"/>
  <c r="M249" i="119" s="1"/>
  <c r="O249" i="105"/>
  <c r="J255" i="119"/>
  <c r="J253" i="119" s="1"/>
  <c r="D253" i="103"/>
  <c r="D305" i="103" s="1"/>
  <c r="J255" i="117"/>
  <c r="G253" i="96"/>
  <c r="C259" i="122"/>
  <c r="J303" i="122"/>
  <c r="G241" i="103"/>
  <c r="F239" i="114"/>
  <c r="J242" i="104"/>
  <c r="C4" i="96"/>
  <c r="L249" i="96"/>
  <c r="C250" i="127"/>
  <c r="G5" i="125"/>
  <c r="J250" i="125"/>
  <c r="J249" i="125" s="1"/>
  <c r="J249" i="103"/>
  <c r="L249" i="100"/>
  <c r="Q6" i="119"/>
  <c r="Q5" i="119" s="1"/>
  <c r="F5" i="127"/>
  <c r="M4" i="126"/>
  <c r="U4" i="127"/>
  <c r="U21" i="129" s="1"/>
  <c r="O4" i="128"/>
  <c r="O22" i="129" s="1"/>
  <c r="I4" i="127"/>
  <c r="I21" i="129" s="1"/>
  <c r="M277" i="117"/>
  <c r="G278" i="117"/>
  <c r="G273" i="117" s="1"/>
  <c r="O273" i="100"/>
  <c r="D275" i="117"/>
  <c r="J282" i="127"/>
  <c r="O284" i="117"/>
  <c r="O282" i="117" s="1"/>
  <c r="O282" i="108"/>
  <c r="T283" i="117"/>
  <c r="T282" i="117" s="1"/>
  <c r="O282" i="113"/>
  <c r="R282" i="117"/>
  <c r="P284" i="126"/>
  <c r="P282" i="126" s="1"/>
  <c r="P241" i="126" s="1"/>
  <c r="K282" i="109"/>
  <c r="F283" i="117"/>
  <c r="F282" i="117" s="1"/>
  <c r="O282" i="99"/>
  <c r="I282" i="127"/>
  <c r="O282" i="100"/>
  <c r="O282" i="111"/>
  <c r="O282" i="103"/>
  <c r="J283" i="117"/>
  <c r="J282" i="117" s="1"/>
  <c r="G282" i="119"/>
  <c r="Q46" i="128"/>
  <c r="Q4" i="128" s="1"/>
  <c r="Q22" i="129" s="1"/>
  <c r="S268" i="125"/>
  <c r="S262" i="125" s="1"/>
  <c r="J262" i="112"/>
  <c r="J306" i="112" s="1"/>
  <c r="S306" i="125" s="1"/>
  <c r="N46" i="125"/>
  <c r="N4" i="125" s="1"/>
  <c r="N19" i="129" s="1"/>
  <c r="H263" i="119"/>
  <c r="H262" i="119" s="1"/>
  <c r="D262" i="101"/>
  <c r="D306" i="101" s="1"/>
  <c r="H306" i="119" s="1"/>
  <c r="D262" i="111"/>
  <c r="D306" i="111" s="1"/>
  <c r="R306" i="119" s="1"/>
  <c r="R263" i="119"/>
  <c r="R262" i="119" s="1"/>
  <c r="O46" i="99"/>
  <c r="R46" i="121"/>
  <c r="R4" i="121" s="1"/>
  <c r="R239" i="121" s="1"/>
  <c r="L32" i="117"/>
  <c r="G6" i="118"/>
  <c r="G5" i="118" s="1"/>
  <c r="L262" i="103"/>
  <c r="L306" i="103" s="1"/>
  <c r="S259" i="117"/>
  <c r="S259" i="121"/>
  <c r="S253" i="121" s="1"/>
  <c r="S241" i="121" s="1"/>
  <c r="G291" i="117"/>
  <c r="G290" i="117" s="1"/>
  <c r="O290" i="100"/>
  <c r="K4" i="114"/>
  <c r="P266" i="127"/>
  <c r="P262" i="127" s="1"/>
  <c r="L262" i="109"/>
  <c r="L306" i="109" s="1"/>
  <c r="G266" i="127"/>
  <c r="G262" i="127" s="1"/>
  <c r="L262" i="100"/>
  <c r="L306" i="100" s="1"/>
  <c r="L262" i="98"/>
  <c r="L306" i="98" s="1"/>
  <c r="D262" i="108"/>
  <c r="D306" i="108" s="1"/>
  <c r="O306" i="119" s="1"/>
  <c r="O263" i="119"/>
  <c r="O262" i="119" s="1"/>
  <c r="G253" i="105"/>
  <c r="L262" i="96"/>
  <c r="L306" i="96" s="1"/>
  <c r="T264" i="120"/>
  <c r="E262" i="113"/>
  <c r="E306" i="113" s="1"/>
  <c r="T306" i="120" s="1"/>
  <c r="T264" i="117"/>
  <c r="L262" i="108"/>
  <c r="L306" i="108" s="1"/>
  <c r="J253" i="126"/>
  <c r="O46" i="112"/>
  <c r="S291" i="117"/>
  <c r="S290" i="117" s="1"/>
  <c r="O290" i="112"/>
  <c r="O290" i="109"/>
  <c r="P291" i="117"/>
  <c r="P290" i="117" s="1"/>
  <c r="K249" i="101"/>
  <c r="H250" i="126"/>
  <c r="H249" i="126" s="1"/>
  <c r="H242" i="126" s="1"/>
  <c r="J4" i="96"/>
  <c r="E256" i="117"/>
  <c r="E256" i="119"/>
  <c r="E253" i="119" s="1"/>
  <c r="F253" i="103"/>
  <c r="J259" i="117"/>
  <c r="J259" i="121"/>
  <c r="J253" i="121" s="1"/>
  <c r="J241" i="121" s="1"/>
  <c r="D4" i="125"/>
  <c r="C251" i="126"/>
  <c r="K249" i="96"/>
  <c r="K242" i="96" s="1"/>
  <c r="P246" i="119"/>
  <c r="P243" i="119" s="1"/>
  <c r="D243" i="109"/>
  <c r="R251" i="125"/>
  <c r="R249" i="125" s="1"/>
  <c r="R242" i="125" s="1"/>
  <c r="R241" i="125" s="1"/>
  <c r="J249" i="111"/>
  <c r="J242" i="111" s="1"/>
  <c r="J304" i="111" s="1"/>
  <c r="J303" i="111" s="1"/>
  <c r="S251" i="125"/>
  <c r="S249" i="125" s="1"/>
  <c r="S242" i="125" s="1"/>
  <c r="J249" i="112"/>
  <c r="J242" i="112" s="1"/>
  <c r="J304" i="112" s="1"/>
  <c r="K249" i="113"/>
  <c r="K242" i="113" s="1"/>
  <c r="J250" i="128"/>
  <c r="J249" i="128" s="1"/>
  <c r="M249" i="103"/>
  <c r="Q260" i="120"/>
  <c r="Q253" i="120" s="1"/>
  <c r="E253" i="110"/>
  <c r="E305" i="110" s="1"/>
  <c r="D4" i="101"/>
  <c r="T251" i="120"/>
  <c r="T249" i="120" s="1"/>
  <c r="E249" i="113"/>
  <c r="K4" i="108"/>
  <c r="J4" i="103"/>
  <c r="F256" i="119"/>
  <c r="F253" i="119" s="1"/>
  <c r="F256" i="117"/>
  <c r="D253" i="99"/>
  <c r="D305" i="99" s="1"/>
  <c r="O305" i="99" s="1"/>
  <c r="F305" i="117" s="1"/>
  <c r="C253" i="109"/>
  <c r="C305" i="109" s="1"/>
  <c r="D253" i="98"/>
  <c r="D305" i="98" s="1"/>
  <c r="O260" i="120"/>
  <c r="O253" i="120" s="1"/>
  <c r="E253" i="108"/>
  <c r="E305" i="108" s="1"/>
  <c r="J4" i="113"/>
  <c r="E250" i="126"/>
  <c r="E249" i="126" s="1"/>
  <c r="K249" i="98"/>
  <c r="C245" i="117"/>
  <c r="X245" i="117" s="1"/>
  <c r="C245" i="118"/>
  <c r="L5" i="126"/>
  <c r="L4" i="126" s="1"/>
  <c r="N5" i="127"/>
  <c r="J5" i="127"/>
  <c r="J4" i="127" s="1"/>
  <c r="J21" i="129" s="1"/>
  <c r="P4" i="128"/>
  <c r="P22" i="129" s="1"/>
  <c r="J242" i="105"/>
  <c r="J304" i="105" s="1"/>
  <c r="N5" i="128"/>
  <c r="N4" i="128" s="1"/>
  <c r="N22" i="129" s="1"/>
  <c r="H5" i="125"/>
  <c r="H4" i="125" s="1"/>
  <c r="H19" i="129" s="1"/>
  <c r="I95" i="117"/>
  <c r="R239" i="124"/>
  <c r="S5" i="125"/>
  <c r="S4" i="125" s="1"/>
  <c r="T4" i="125"/>
  <c r="T19" i="129" s="1"/>
  <c r="J273" i="105"/>
  <c r="J307" i="105" s="1"/>
  <c r="L307" i="125" s="1"/>
  <c r="L276" i="125"/>
  <c r="L273" i="125" s="1"/>
  <c r="L273" i="98"/>
  <c r="L307" i="98" s="1"/>
  <c r="E275" i="127"/>
  <c r="E273" i="127" s="1"/>
  <c r="M285" i="125"/>
  <c r="M282" i="125" s="1"/>
  <c r="J282" i="106"/>
  <c r="J308" i="106" s="1"/>
  <c r="M282" i="105"/>
  <c r="M308" i="105" s="1"/>
  <c r="L285" i="128"/>
  <c r="L282" i="128" s="1"/>
  <c r="K282" i="101"/>
  <c r="K308" i="101" s="1"/>
  <c r="H283" i="126"/>
  <c r="H282" i="126" s="1"/>
  <c r="D284" i="117"/>
  <c r="D282" i="117" s="1"/>
  <c r="O282" i="97"/>
  <c r="S285" i="128"/>
  <c r="S282" i="128" s="1"/>
  <c r="M282" i="112"/>
  <c r="M308" i="112" s="1"/>
  <c r="L282" i="104"/>
  <c r="L308" i="104" s="1"/>
  <c r="N284" i="117"/>
  <c r="N282" i="117" s="1"/>
  <c r="O282" i="107"/>
  <c r="O282" i="102"/>
  <c r="I283" i="117"/>
  <c r="I282" i="117" s="1"/>
  <c r="U285" i="120"/>
  <c r="U282" i="120" s="1"/>
  <c r="E282" i="114"/>
  <c r="E308" i="114" s="1"/>
  <c r="U285" i="117"/>
  <c r="U282" i="117" s="1"/>
  <c r="U283" i="127"/>
  <c r="U282" i="127" s="1"/>
  <c r="U241" i="127" s="1"/>
  <c r="L282" i="114"/>
  <c r="L308" i="114" s="1"/>
  <c r="L282" i="96"/>
  <c r="L308" i="96" s="1"/>
  <c r="C283" i="127"/>
  <c r="L282" i="111"/>
  <c r="L308" i="111" s="1"/>
  <c r="R283" i="127"/>
  <c r="R282" i="127" s="1"/>
  <c r="J282" i="114"/>
  <c r="J308" i="114" s="1"/>
  <c r="O208" i="98"/>
  <c r="O95" i="96"/>
  <c r="N46" i="127"/>
  <c r="O95" i="103"/>
  <c r="I46" i="125"/>
  <c r="I4" i="125" s="1"/>
  <c r="I19" i="129" s="1"/>
  <c r="S46" i="128"/>
  <c r="S4" i="128" s="1"/>
  <c r="S22" i="129" s="1"/>
  <c r="L262" i="105"/>
  <c r="L306" i="105" s="1"/>
  <c r="L264" i="127"/>
  <c r="L262" i="127" s="1"/>
  <c r="I263" i="117"/>
  <c r="K95" i="117"/>
  <c r="J256" i="127"/>
  <c r="J253" i="127" s="1"/>
  <c r="L253" i="103"/>
  <c r="L305" i="103" s="1"/>
  <c r="P46" i="121"/>
  <c r="P4" i="121" s="1"/>
  <c r="K5" i="125"/>
  <c r="H6" i="118"/>
  <c r="H5" i="118" s="1"/>
  <c r="L262" i="101"/>
  <c r="L306" i="101" s="1"/>
  <c r="H264" i="127"/>
  <c r="H262" i="127" s="1"/>
  <c r="E262" i="112"/>
  <c r="E306" i="112" s="1"/>
  <c r="S306" i="120" s="1"/>
  <c r="S264" i="120"/>
  <c r="O95" i="114"/>
  <c r="N254" i="117"/>
  <c r="N254" i="118"/>
  <c r="N253" i="118" s="1"/>
  <c r="Q259" i="122"/>
  <c r="Q253" i="122" s="1"/>
  <c r="Q241" i="122" s="1"/>
  <c r="Q239" i="122" s="1"/>
  <c r="G253" i="110"/>
  <c r="L259" i="117"/>
  <c r="L259" i="121"/>
  <c r="L253" i="121" s="1"/>
  <c r="L241" i="121" s="1"/>
  <c r="L301" i="121" s="1"/>
  <c r="F6" i="125"/>
  <c r="F5" i="125" s="1"/>
  <c r="F4" i="125" s="1"/>
  <c r="F253" i="112"/>
  <c r="D262" i="109"/>
  <c r="D306" i="109" s="1"/>
  <c r="P263" i="119"/>
  <c r="P262" i="119" s="1"/>
  <c r="O262" i="127"/>
  <c r="G255" i="119"/>
  <c r="G253" i="119" s="1"/>
  <c r="D253" i="100"/>
  <c r="D305" i="100" s="1"/>
  <c r="O305" i="100" s="1"/>
  <c r="G305" i="117" s="1"/>
  <c r="G27" i="129" s="1"/>
  <c r="D4" i="97"/>
  <c r="M4" i="96"/>
  <c r="M239" i="96" s="1"/>
  <c r="K241" i="114"/>
  <c r="C259" i="121"/>
  <c r="C259" i="117"/>
  <c r="X259" i="117" s="1"/>
  <c r="F239" i="108"/>
  <c r="E251" i="119"/>
  <c r="E249" i="119" s="1"/>
  <c r="D249" i="98"/>
  <c r="I251" i="119"/>
  <c r="I249" i="119" s="1"/>
  <c r="O249" i="106"/>
  <c r="M250" i="117"/>
  <c r="M249" i="117" s="1"/>
  <c r="T249" i="126"/>
  <c r="T242" i="126" s="1"/>
  <c r="T241" i="126" s="1"/>
  <c r="O46" i="106"/>
  <c r="J243" i="96"/>
  <c r="J242" i="96" s="1"/>
  <c r="C244" i="125"/>
  <c r="D249" i="101"/>
  <c r="D242" i="101" s="1"/>
  <c r="H250" i="119"/>
  <c r="H249" i="119" s="1"/>
  <c r="H242" i="119" s="1"/>
  <c r="K251" i="119"/>
  <c r="K249" i="119" s="1"/>
  <c r="K242" i="119" s="1"/>
  <c r="D249" i="104"/>
  <c r="D242" i="104" s="1"/>
  <c r="O290" i="113"/>
  <c r="T292" i="117"/>
  <c r="T290" i="117" s="1"/>
  <c r="G252" i="118"/>
  <c r="G252" i="117"/>
  <c r="J247" i="125"/>
  <c r="J243" i="125" s="1"/>
  <c r="J243" i="103"/>
  <c r="J242" i="103" s="1"/>
  <c r="R251" i="120"/>
  <c r="R249" i="120" s="1"/>
  <c r="E249" i="111"/>
  <c r="T257" i="127"/>
  <c r="T253" i="127" s="1"/>
  <c r="T241" i="127" s="1"/>
  <c r="T301" i="127" s="1"/>
  <c r="L253" i="113"/>
  <c r="L305" i="113" s="1"/>
  <c r="L303" i="113" s="1"/>
  <c r="T246" i="125"/>
  <c r="T243" i="125" s="1"/>
  <c r="T242" i="125" s="1"/>
  <c r="T241" i="125" s="1"/>
  <c r="J243" i="113"/>
  <c r="J242" i="113" s="1"/>
  <c r="D242" i="125"/>
  <c r="K4" i="100"/>
  <c r="M251" i="127"/>
  <c r="M249" i="127" s="1"/>
  <c r="M242" i="127" s="1"/>
  <c r="L249" i="106"/>
  <c r="L242" i="106" s="1"/>
  <c r="H242" i="125"/>
  <c r="L157" i="117"/>
  <c r="E6" i="118"/>
  <c r="E5" i="118" s="1"/>
  <c r="U4" i="122"/>
  <c r="D157" i="117"/>
  <c r="U190" i="117"/>
  <c r="F157" i="117"/>
  <c r="H46" i="118"/>
  <c r="U4" i="126"/>
  <c r="I242" i="127"/>
  <c r="I241" i="127" s="1"/>
  <c r="N95" i="117"/>
  <c r="U4" i="123"/>
  <c r="R4" i="128"/>
  <c r="G157" i="117"/>
  <c r="T157" i="117"/>
  <c r="P157" i="117"/>
  <c r="K157" i="117"/>
  <c r="K22" i="129"/>
  <c r="K239" i="128"/>
  <c r="J46" i="117"/>
  <c r="J157" i="117"/>
  <c r="S255" i="117"/>
  <c r="O253" i="112"/>
  <c r="I241" i="103"/>
  <c r="I301" i="103" s="1"/>
  <c r="I241" i="106"/>
  <c r="I301" i="106" s="1"/>
  <c r="I253" i="96"/>
  <c r="I305" i="96" s="1"/>
  <c r="I303" i="96" s="1"/>
  <c r="C256" i="124"/>
  <c r="I241" i="111"/>
  <c r="I301" i="111" s="1"/>
  <c r="I241" i="114"/>
  <c r="I301" i="114" s="1"/>
  <c r="H258" i="124"/>
  <c r="H253" i="124" s="1"/>
  <c r="H241" i="124" s="1"/>
  <c r="N255" i="117"/>
  <c r="O253" i="107"/>
  <c r="H241" i="111"/>
  <c r="H301" i="111" s="1"/>
  <c r="R257" i="117"/>
  <c r="R253" i="117" s="1"/>
  <c r="O253" i="111"/>
  <c r="U253" i="118"/>
  <c r="O46" i="103"/>
  <c r="E260" i="117"/>
  <c r="E253" i="117" s="1"/>
  <c r="O253" i="98"/>
  <c r="K260" i="117"/>
  <c r="R82" i="117"/>
  <c r="O46" i="111"/>
  <c r="Q257" i="117"/>
  <c r="O253" i="110"/>
  <c r="P259" i="121"/>
  <c r="P253" i="121" s="1"/>
  <c r="P241" i="121" s="1"/>
  <c r="F253" i="109"/>
  <c r="F305" i="109" s="1"/>
  <c r="P259" i="117"/>
  <c r="M301" i="123"/>
  <c r="H239" i="100"/>
  <c r="H239" i="101"/>
  <c r="I241" i="105"/>
  <c r="I301" i="105" s="1"/>
  <c r="I241" i="97"/>
  <c r="I301" i="97" s="1"/>
  <c r="I241" i="98"/>
  <c r="I301" i="98" s="1"/>
  <c r="U4" i="124"/>
  <c r="I241" i="104"/>
  <c r="I301" i="104" s="1"/>
  <c r="I260" i="124"/>
  <c r="I253" i="124" s="1"/>
  <c r="I241" i="124" s="1"/>
  <c r="I253" i="102"/>
  <c r="I305" i="102" s="1"/>
  <c r="I303" i="102" s="1"/>
  <c r="I260" i="117"/>
  <c r="Q303" i="122"/>
  <c r="E303" i="122"/>
  <c r="E303" i="123"/>
  <c r="G241" i="111"/>
  <c r="G301" i="111" s="1"/>
  <c r="H239" i="112"/>
  <c r="H241" i="110"/>
  <c r="H301" i="110" s="1"/>
  <c r="O303" i="123"/>
  <c r="U255" i="117"/>
  <c r="L256" i="117"/>
  <c r="M259" i="122"/>
  <c r="G253" i="106"/>
  <c r="G305" i="106" s="1"/>
  <c r="G260" i="117"/>
  <c r="H241" i="104"/>
  <c r="H301" i="104" s="1"/>
  <c r="D259" i="121"/>
  <c r="D253" i="121" s="1"/>
  <c r="D241" i="121" s="1"/>
  <c r="F253" i="97"/>
  <c r="F305" i="97" s="1"/>
  <c r="L303" i="122"/>
  <c r="H303" i="123"/>
  <c r="G301" i="123"/>
  <c r="H259" i="121"/>
  <c r="H253" i="121" s="1"/>
  <c r="H241" i="121" s="1"/>
  <c r="F253" i="101"/>
  <c r="F305" i="101" s="1"/>
  <c r="H259" i="117"/>
  <c r="M301" i="121"/>
  <c r="N239" i="121"/>
  <c r="I253" i="108"/>
  <c r="I305" i="108" s="1"/>
  <c r="I303" i="108" s="1"/>
  <c r="O259" i="124"/>
  <c r="O253" i="124" s="1"/>
  <c r="O241" i="124" s="1"/>
  <c r="O259" i="117"/>
  <c r="I241" i="107"/>
  <c r="I301" i="107" s="1"/>
  <c r="I253" i="112"/>
  <c r="I305" i="112" s="1"/>
  <c r="I303" i="112" s="1"/>
  <c r="S255" i="124"/>
  <c r="S253" i="124" s="1"/>
  <c r="S241" i="124" s="1"/>
  <c r="S239" i="124" s="1"/>
  <c r="I241" i="109"/>
  <c r="I301" i="109" s="1"/>
  <c r="R46" i="117"/>
  <c r="J260" i="117"/>
  <c r="O253" i="103"/>
  <c r="K239" i="122"/>
  <c r="G241" i="100"/>
  <c r="G301" i="100" s="1"/>
  <c r="S303" i="123"/>
  <c r="G255" i="117"/>
  <c r="O253" i="100"/>
  <c r="P239" i="123"/>
  <c r="C301" i="123"/>
  <c r="F241" i="107"/>
  <c r="F301" i="107" s="1"/>
  <c r="G303" i="121"/>
  <c r="J12" i="129"/>
  <c r="J301" i="123"/>
  <c r="D257" i="117"/>
  <c r="I241" i="110"/>
  <c r="I301" i="110" s="1"/>
  <c r="I241" i="101"/>
  <c r="I301" i="101" s="1"/>
  <c r="I241" i="99"/>
  <c r="I301" i="99" s="1"/>
  <c r="L258" i="124"/>
  <c r="L253" i="124" s="1"/>
  <c r="L241" i="124" s="1"/>
  <c r="L258" i="117"/>
  <c r="K239" i="124"/>
  <c r="I253" i="113"/>
  <c r="I305" i="113" s="1"/>
  <c r="I303" i="113" s="1"/>
  <c r="T255" i="124"/>
  <c r="T253" i="124" s="1"/>
  <c r="T241" i="124" s="1"/>
  <c r="I241" i="100"/>
  <c r="U253" i="124"/>
  <c r="U46" i="117"/>
  <c r="G241" i="104"/>
  <c r="G301" i="104" s="1"/>
  <c r="H239" i="96"/>
  <c r="G241" i="109"/>
  <c r="G301" i="109" s="1"/>
  <c r="F254" i="117"/>
  <c r="O253" i="99"/>
  <c r="G241" i="99"/>
  <c r="G301" i="99" s="1"/>
  <c r="O255" i="117"/>
  <c r="K239" i="123"/>
  <c r="O46" i="105"/>
  <c r="F241" i="102"/>
  <c r="F301" i="102" s="1"/>
  <c r="H241" i="105"/>
  <c r="H301" i="105" s="1"/>
  <c r="O46" i="101"/>
  <c r="I257" i="117"/>
  <c r="O253" i="102"/>
  <c r="F241" i="99"/>
  <c r="F301" i="99" s="1"/>
  <c r="I239" i="121"/>
  <c r="U241" i="121"/>
  <c r="R27" i="129"/>
  <c r="F241" i="111"/>
  <c r="F301" i="111" s="1"/>
  <c r="C246" i="112"/>
  <c r="O246" i="112" s="1"/>
  <c r="S246" i="117" s="1"/>
  <c r="C6" i="112"/>
  <c r="C5" i="112" s="1"/>
  <c r="C4" i="112" s="1"/>
  <c r="C250" i="110"/>
  <c r="O250" i="110" s="1"/>
  <c r="C32" i="110"/>
  <c r="C5" i="110" s="1"/>
  <c r="C4" i="110" s="1"/>
  <c r="C245" i="109"/>
  <c r="O245" i="109" s="1"/>
  <c r="C6" i="109"/>
  <c r="C5" i="109" s="1"/>
  <c r="C4" i="109" s="1"/>
  <c r="C251" i="107"/>
  <c r="O251" i="107" s="1"/>
  <c r="C32" i="107"/>
  <c r="J247" i="118"/>
  <c r="J247" i="117"/>
  <c r="I9" i="117"/>
  <c r="I7" i="117" s="1"/>
  <c r="O7" i="102"/>
  <c r="U296" i="117"/>
  <c r="U296" i="118"/>
  <c r="S295" i="117"/>
  <c r="S295" i="118"/>
  <c r="O298" i="117"/>
  <c r="O298" i="118"/>
  <c r="M296" i="117"/>
  <c r="M296" i="118"/>
  <c r="J297" i="120"/>
  <c r="J297" i="117"/>
  <c r="I296" i="117"/>
  <c r="I296" i="118"/>
  <c r="G295" i="117"/>
  <c r="G295" i="118"/>
  <c r="E296" i="117"/>
  <c r="E296" i="118"/>
  <c r="J241" i="101"/>
  <c r="C303" i="128"/>
  <c r="M249" i="107"/>
  <c r="M242" i="107" s="1"/>
  <c r="M304" i="107" s="1"/>
  <c r="M303" i="107" s="1"/>
  <c r="N250" i="128"/>
  <c r="N249" i="128" s="1"/>
  <c r="N242" i="128" s="1"/>
  <c r="N241" i="128" s="1"/>
  <c r="F246" i="128"/>
  <c r="F243" i="128" s="1"/>
  <c r="F242" i="128" s="1"/>
  <c r="F241" i="128" s="1"/>
  <c r="M243" i="99"/>
  <c r="M242" i="99" s="1"/>
  <c r="M304" i="99" s="1"/>
  <c r="M303" i="99" s="1"/>
  <c r="F6" i="118"/>
  <c r="F5" i="118" s="1"/>
  <c r="T245" i="118"/>
  <c r="T245" i="117"/>
  <c r="D246" i="110"/>
  <c r="O246" i="110" s="1"/>
  <c r="D6" i="110"/>
  <c r="D5" i="110" s="1"/>
  <c r="D4" i="110" s="1"/>
  <c r="C245" i="103"/>
  <c r="O245" i="103" s="1"/>
  <c r="C6" i="103"/>
  <c r="G227" i="117"/>
  <c r="G226" i="117" s="1"/>
  <c r="O226" i="100"/>
  <c r="F247" i="118"/>
  <c r="F247" i="117"/>
  <c r="O25" i="97"/>
  <c r="D26" i="117"/>
  <c r="D25" i="117" s="1"/>
  <c r="S298" i="118"/>
  <c r="S298" i="117"/>
  <c r="O231" i="104"/>
  <c r="K232" i="117"/>
  <c r="K231" i="117" s="1"/>
  <c r="O290" i="105"/>
  <c r="L291" i="117"/>
  <c r="L290" i="117" s="1"/>
  <c r="U290" i="125"/>
  <c r="J248" i="128"/>
  <c r="J243" i="128" s="1"/>
  <c r="M243" i="103"/>
  <c r="M242" i="103" s="1"/>
  <c r="M304" i="103" s="1"/>
  <c r="M303" i="103" s="1"/>
  <c r="U243" i="120"/>
  <c r="M248" i="118"/>
  <c r="M243" i="118" s="1"/>
  <c r="M242" i="118" s="1"/>
  <c r="C243" i="106"/>
  <c r="C242" i="106" s="1"/>
  <c r="C304" i="106" s="1"/>
  <c r="U251" i="120"/>
  <c r="E249" i="114"/>
  <c r="T6" i="120"/>
  <c r="T5" i="120" s="1"/>
  <c r="N6" i="126"/>
  <c r="N5" i="126" s="1"/>
  <c r="N4" i="126" s="1"/>
  <c r="N20" i="129" s="1"/>
  <c r="N242" i="120"/>
  <c r="C6" i="113"/>
  <c r="C244" i="113"/>
  <c r="O244" i="113" s="1"/>
  <c r="C251" i="111"/>
  <c r="O251" i="111" s="1"/>
  <c r="C32" i="111"/>
  <c r="P36" i="117"/>
  <c r="P33" i="117" s="1"/>
  <c r="O33" i="109"/>
  <c r="N247" i="117"/>
  <c r="N247" i="118"/>
  <c r="C245" i="105"/>
  <c r="O245" i="105" s="1"/>
  <c r="C6" i="105"/>
  <c r="C5" i="105" s="1"/>
  <c r="C4" i="105" s="1"/>
  <c r="H26" i="117"/>
  <c r="H25" i="117" s="1"/>
  <c r="O25" i="101"/>
  <c r="C248" i="100"/>
  <c r="O248" i="100" s="1"/>
  <c r="C6" i="100"/>
  <c r="C5" i="100" s="1"/>
  <c r="C4" i="100" s="1"/>
  <c r="C245" i="97"/>
  <c r="O245" i="97" s="1"/>
  <c r="C6" i="97"/>
  <c r="O232" i="117"/>
  <c r="O231" i="117" s="1"/>
  <c r="O231" i="108"/>
  <c r="N297" i="117"/>
  <c r="N297" i="120"/>
  <c r="K295" i="117"/>
  <c r="K295" i="118"/>
  <c r="F297" i="120"/>
  <c r="F297" i="117"/>
  <c r="C232" i="117"/>
  <c r="O231" i="96"/>
  <c r="L241" i="102"/>
  <c r="L301" i="102" s="1"/>
  <c r="M243" i="100"/>
  <c r="M242" i="100" s="1"/>
  <c r="M304" i="100" s="1"/>
  <c r="M303" i="100" s="1"/>
  <c r="G244" i="128"/>
  <c r="G243" i="128" s="1"/>
  <c r="G242" i="128" s="1"/>
  <c r="G241" i="128" s="1"/>
  <c r="K243" i="103"/>
  <c r="J244" i="126"/>
  <c r="J243" i="126" s="1"/>
  <c r="C241" i="104"/>
  <c r="C239" i="104" s="1"/>
  <c r="S5" i="118"/>
  <c r="S248" i="118"/>
  <c r="S248" i="117"/>
  <c r="R247" i="117"/>
  <c r="R247" i="118"/>
  <c r="P26" i="117"/>
  <c r="P25" i="117" s="1"/>
  <c r="O25" i="109"/>
  <c r="C246" i="108"/>
  <c r="O246" i="108" s="1"/>
  <c r="C6" i="108"/>
  <c r="C5" i="108" s="1"/>
  <c r="C4" i="108" s="1"/>
  <c r="C245" i="107"/>
  <c r="O245" i="107" s="1"/>
  <c r="C6" i="107"/>
  <c r="C251" i="103"/>
  <c r="O251" i="103" s="1"/>
  <c r="C32" i="103"/>
  <c r="E245" i="98"/>
  <c r="O245" i="98" s="1"/>
  <c r="E6" i="98"/>
  <c r="E5" i="98" s="1"/>
  <c r="E4" i="98" s="1"/>
  <c r="G298" i="117"/>
  <c r="G298" i="118"/>
  <c r="Q296" i="117"/>
  <c r="Q296" i="118"/>
  <c r="O295" i="117"/>
  <c r="O295" i="118"/>
  <c r="K298" i="118"/>
  <c r="K298" i="117"/>
  <c r="G232" i="117"/>
  <c r="G231" i="117" s="1"/>
  <c r="O231" i="100"/>
  <c r="C298" i="117"/>
  <c r="X298" i="117" s="1"/>
  <c r="C298" i="118"/>
  <c r="X298" i="118" s="1"/>
  <c r="C295" i="117"/>
  <c r="X295" i="117" s="1"/>
  <c r="C295" i="118"/>
  <c r="X295" i="118" s="1"/>
  <c r="P246" i="128"/>
  <c r="P243" i="128" s="1"/>
  <c r="P242" i="128" s="1"/>
  <c r="P241" i="128" s="1"/>
  <c r="M243" i="109"/>
  <c r="M242" i="109" s="1"/>
  <c r="M304" i="109" s="1"/>
  <c r="M303" i="109" s="1"/>
  <c r="D292" i="117"/>
  <c r="D290" i="117" s="1"/>
  <c r="O290" i="97"/>
  <c r="E245" i="127"/>
  <c r="E243" i="127" s="1"/>
  <c r="E242" i="127" s="1"/>
  <c r="L243" i="98"/>
  <c r="L242" i="98" s="1"/>
  <c r="L304" i="98" s="1"/>
  <c r="J241" i="111"/>
  <c r="C291" i="117"/>
  <c r="O290" i="96"/>
  <c r="E242" i="114"/>
  <c r="E304" i="114" s="1"/>
  <c r="Q244" i="128"/>
  <c r="Q243" i="128" s="1"/>
  <c r="Q242" i="128" s="1"/>
  <c r="Q241" i="128" s="1"/>
  <c r="M243" i="110"/>
  <c r="M242" i="110" s="1"/>
  <c r="M304" i="110" s="1"/>
  <c r="M303" i="110" s="1"/>
  <c r="E303" i="128"/>
  <c r="E301" i="128" s="1"/>
  <c r="O251" i="120"/>
  <c r="O249" i="120" s="1"/>
  <c r="E249" i="108"/>
  <c r="N245" i="125"/>
  <c r="N243" i="125" s="1"/>
  <c r="N242" i="125" s="1"/>
  <c r="N241" i="125" s="1"/>
  <c r="J243" i="107"/>
  <c r="J242" i="107" s="1"/>
  <c r="J304" i="107" s="1"/>
  <c r="D6" i="119"/>
  <c r="D5" i="119" s="1"/>
  <c r="M6" i="118"/>
  <c r="M5" i="118" s="1"/>
  <c r="C290" i="114"/>
  <c r="U292" i="118"/>
  <c r="U37" i="120"/>
  <c r="U30" i="117"/>
  <c r="O29" i="114"/>
  <c r="U19" i="119"/>
  <c r="T232" i="117"/>
  <c r="T231" i="117" s="1"/>
  <c r="O231" i="113"/>
  <c r="T6" i="128"/>
  <c r="T5" i="128" s="1"/>
  <c r="T4" i="128" s="1"/>
  <c r="T36" i="117"/>
  <c r="T33" i="117" s="1"/>
  <c r="O33" i="113"/>
  <c r="E246" i="113"/>
  <c r="O246" i="113" s="1"/>
  <c r="E6" i="113"/>
  <c r="E5" i="113" s="1"/>
  <c r="E4" i="113" s="1"/>
  <c r="T13" i="117"/>
  <c r="S297" i="117"/>
  <c r="S297" i="120"/>
  <c r="M251" i="112"/>
  <c r="M32" i="112"/>
  <c r="M5" i="112" s="1"/>
  <c r="M4" i="112" s="1"/>
  <c r="S35" i="117"/>
  <c r="S33" i="117" s="1"/>
  <c r="O33" i="112"/>
  <c r="S247" i="119"/>
  <c r="S247" i="117"/>
  <c r="S18" i="117"/>
  <c r="D245" i="112"/>
  <c r="D6" i="112"/>
  <c r="D5" i="112" s="1"/>
  <c r="D4" i="112" s="1"/>
  <c r="R296" i="117"/>
  <c r="R296" i="118"/>
  <c r="R227" i="117"/>
  <c r="R226" i="117" s="1"/>
  <c r="O226" i="111"/>
  <c r="R42" i="118"/>
  <c r="C252" i="111"/>
  <c r="O252" i="111" s="1"/>
  <c r="R42" i="117"/>
  <c r="Q6" i="118"/>
  <c r="Q5" i="118" s="1"/>
  <c r="O231" i="109"/>
  <c r="P232" i="117"/>
  <c r="P231" i="117" s="1"/>
  <c r="P13" i="117"/>
  <c r="O14" i="117"/>
  <c r="O6" i="120"/>
  <c r="O5" i="120" s="1"/>
  <c r="O4" i="120" s="1"/>
  <c r="N293" i="120"/>
  <c r="N293" i="117"/>
  <c r="L250" i="107"/>
  <c r="L32" i="107"/>
  <c r="L5" i="107" s="1"/>
  <c r="L4" i="107" s="1"/>
  <c r="K245" i="107"/>
  <c r="K6" i="107"/>
  <c r="K5" i="107" s="1"/>
  <c r="K4" i="107" s="1"/>
  <c r="N36" i="117"/>
  <c r="N33" i="117" s="1"/>
  <c r="N32" i="117" s="1"/>
  <c r="O33" i="107"/>
  <c r="O32" i="107" s="1"/>
  <c r="D6" i="107"/>
  <c r="D5" i="107" s="1"/>
  <c r="D4" i="107" s="1"/>
  <c r="D244" i="107"/>
  <c r="O244" i="107" s="1"/>
  <c r="M22" i="129"/>
  <c r="D246" i="106"/>
  <c r="O246" i="106" s="1"/>
  <c r="D6" i="106"/>
  <c r="D5" i="106" s="1"/>
  <c r="D4" i="106" s="1"/>
  <c r="M6" i="119"/>
  <c r="M5" i="119" s="1"/>
  <c r="L22" i="117"/>
  <c r="L19" i="117" s="1"/>
  <c r="O19" i="105"/>
  <c r="L13" i="117"/>
  <c r="K39" i="117"/>
  <c r="K37" i="117" s="1"/>
  <c r="O37" i="104"/>
  <c r="K28" i="117"/>
  <c r="K25" i="117" s="1"/>
  <c r="O25" i="104"/>
  <c r="D250" i="103"/>
  <c r="O250" i="103" s="1"/>
  <c r="D32" i="103"/>
  <c r="D6" i="103"/>
  <c r="D244" i="103"/>
  <c r="O244" i="103" s="1"/>
  <c r="I292" i="118"/>
  <c r="I290" i="118" s="1"/>
  <c r="C290" i="102"/>
  <c r="I28" i="117"/>
  <c r="I25" i="117" s="1"/>
  <c r="O25" i="102"/>
  <c r="D246" i="102"/>
  <c r="D6" i="102"/>
  <c r="D5" i="102" s="1"/>
  <c r="I14" i="117"/>
  <c r="L251" i="101"/>
  <c r="L32" i="101"/>
  <c r="L5" i="101" s="1"/>
  <c r="L4" i="101" s="1"/>
  <c r="H16" i="117"/>
  <c r="E245" i="100"/>
  <c r="O245" i="100" s="1"/>
  <c r="E6" i="100"/>
  <c r="F296" i="117"/>
  <c r="F296" i="118"/>
  <c r="F293" i="120"/>
  <c r="F293" i="117"/>
  <c r="C32" i="99"/>
  <c r="C250" i="99"/>
  <c r="O250" i="99" s="1"/>
  <c r="F5" i="120"/>
  <c r="J244" i="98"/>
  <c r="J6" i="98"/>
  <c r="E248" i="119"/>
  <c r="E248" i="117"/>
  <c r="E20" i="117"/>
  <c r="E19" i="117" s="1"/>
  <c r="O19" i="98"/>
  <c r="D298" i="118"/>
  <c r="D298" i="117"/>
  <c r="D21" i="117"/>
  <c r="D19" i="117" s="1"/>
  <c r="O19" i="97"/>
  <c r="L246" i="96"/>
  <c r="L6" i="96"/>
  <c r="L5" i="96" s="1"/>
  <c r="D247" i="96"/>
  <c r="O247" i="96" s="1"/>
  <c r="D6" i="96"/>
  <c r="D5" i="96" s="1"/>
  <c r="C9" i="117"/>
  <c r="O7" i="96"/>
  <c r="U32" i="125"/>
  <c r="H246" i="117"/>
  <c r="H243" i="117" s="1"/>
  <c r="O243" i="101"/>
  <c r="M241" i="97"/>
  <c r="M301" i="97" s="1"/>
  <c r="K241" i="100"/>
  <c r="M251" i="114"/>
  <c r="M32" i="114"/>
  <c r="M5" i="114" s="1"/>
  <c r="M4" i="114" s="1"/>
  <c r="U35" i="117"/>
  <c r="O33" i="114"/>
  <c r="U28" i="117"/>
  <c r="O25" i="114"/>
  <c r="U20" i="117"/>
  <c r="O19" i="114"/>
  <c r="U10" i="117"/>
  <c r="O7" i="114"/>
  <c r="T298" i="118"/>
  <c r="T298" i="117"/>
  <c r="D251" i="113"/>
  <c r="O251" i="113" s="1"/>
  <c r="D32" i="113"/>
  <c r="D5" i="113" s="1"/>
  <c r="T27" i="117"/>
  <c r="T25" i="117" s="1"/>
  <c r="O25" i="113"/>
  <c r="L245" i="112"/>
  <c r="L6" i="112"/>
  <c r="L5" i="112" s="1"/>
  <c r="L4" i="112" s="1"/>
  <c r="S41" i="117"/>
  <c r="S37" i="117" s="1"/>
  <c r="O37" i="112"/>
  <c r="C290" i="111"/>
  <c r="R291" i="118"/>
  <c r="R290" i="118" s="1"/>
  <c r="L250" i="111"/>
  <c r="L32" i="111"/>
  <c r="L5" i="111" s="1"/>
  <c r="L4" i="111" s="1"/>
  <c r="R36" i="117"/>
  <c r="R33" i="117" s="1"/>
  <c r="R32" i="117" s="1"/>
  <c r="O33" i="111"/>
  <c r="O32" i="111" s="1"/>
  <c r="R6" i="118"/>
  <c r="Q23" i="117"/>
  <c r="Q19" i="117" s="1"/>
  <c r="O19" i="110"/>
  <c r="P295" i="118"/>
  <c r="P295" i="117"/>
  <c r="P6" i="120"/>
  <c r="P5" i="120" s="1"/>
  <c r="O39" i="117"/>
  <c r="O37" i="117" s="1"/>
  <c r="O32" i="117" s="1"/>
  <c r="O37" i="108"/>
  <c r="O32" i="108" s="1"/>
  <c r="E245" i="108"/>
  <c r="O245" i="108" s="1"/>
  <c r="E6" i="108"/>
  <c r="E5" i="108" s="1"/>
  <c r="N296" i="117"/>
  <c r="N296" i="118"/>
  <c r="M248" i="119"/>
  <c r="M23" i="117"/>
  <c r="M19" i="117" s="1"/>
  <c r="O19" i="106"/>
  <c r="L292" i="128"/>
  <c r="L290" i="128" s="1"/>
  <c r="M290" i="105"/>
  <c r="L27" i="117"/>
  <c r="L25" i="117" s="1"/>
  <c r="O25" i="105"/>
  <c r="L6" i="120"/>
  <c r="L5" i="120" s="1"/>
  <c r="E247" i="104"/>
  <c r="O247" i="104" s="1"/>
  <c r="E6" i="104"/>
  <c r="E5" i="104" s="1"/>
  <c r="K14" i="117"/>
  <c r="J42" i="117"/>
  <c r="C252" i="103"/>
  <c r="O252" i="103" s="1"/>
  <c r="J42" i="118"/>
  <c r="J5" i="119"/>
  <c r="O19" i="102"/>
  <c r="I20" i="117"/>
  <c r="I19" i="117" s="1"/>
  <c r="I6" i="118"/>
  <c r="I5" i="118" s="1"/>
  <c r="H232" i="117"/>
  <c r="H231" i="117" s="1"/>
  <c r="O231" i="101"/>
  <c r="C250" i="101"/>
  <c r="O250" i="101" s="1"/>
  <c r="C32" i="101"/>
  <c r="C5" i="101" s="1"/>
  <c r="C4" i="101" s="1"/>
  <c r="H6" i="119"/>
  <c r="H5" i="119" s="1"/>
  <c r="G39" i="117"/>
  <c r="G37" i="117" s="1"/>
  <c r="G32" i="117" s="1"/>
  <c r="O37" i="100"/>
  <c r="O32" i="100" s="1"/>
  <c r="G23" i="117"/>
  <c r="G19" i="117" s="1"/>
  <c r="O19" i="100"/>
  <c r="F292" i="119"/>
  <c r="F290" i="119" s="1"/>
  <c r="D290" i="99"/>
  <c r="L250" i="99"/>
  <c r="L32" i="99"/>
  <c r="L5" i="99" s="1"/>
  <c r="L4" i="99" s="1"/>
  <c r="K245" i="99"/>
  <c r="K6" i="99"/>
  <c r="K5" i="99" s="1"/>
  <c r="K4" i="99" s="1"/>
  <c r="E246" i="99"/>
  <c r="O246" i="99" s="1"/>
  <c r="E6" i="99"/>
  <c r="E5" i="99" s="1"/>
  <c r="E4" i="99" s="1"/>
  <c r="D6" i="99"/>
  <c r="D5" i="99" s="1"/>
  <c r="D4" i="99" s="1"/>
  <c r="D244" i="99"/>
  <c r="O244" i="99" s="1"/>
  <c r="E5" i="125"/>
  <c r="C246" i="98"/>
  <c r="C6" i="98"/>
  <c r="C5" i="98" s="1"/>
  <c r="C4" i="98" s="1"/>
  <c r="E9" i="117"/>
  <c r="E7" i="117" s="1"/>
  <c r="O7" i="98"/>
  <c r="L251" i="97"/>
  <c r="L32" i="97"/>
  <c r="L5" i="97" s="1"/>
  <c r="L4" i="97" s="1"/>
  <c r="C250" i="97"/>
  <c r="O250" i="97" s="1"/>
  <c r="C32" i="97"/>
  <c r="C39" i="117"/>
  <c r="O37" i="96"/>
  <c r="C28" i="117"/>
  <c r="O25" i="96"/>
  <c r="E244" i="96"/>
  <c r="O244" i="96" s="1"/>
  <c r="E6" i="96"/>
  <c r="E5" i="96" s="1"/>
  <c r="E4" i="96" s="1"/>
  <c r="U7" i="119"/>
  <c r="M244" i="117"/>
  <c r="M241" i="102"/>
  <c r="K303" i="125"/>
  <c r="Q303" i="127"/>
  <c r="Q301" i="127" s="1"/>
  <c r="L20" i="129"/>
  <c r="U37" i="128"/>
  <c r="U33" i="118"/>
  <c r="U25" i="118"/>
  <c r="C246" i="114"/>
  <c r="O246" i="114" s="1"/>
  <c r="C6" i="114"/>
  <c r="C5" i="114" s="1"/>
  <c r="C4" i="114" s="1"/>
  <c r="U15" i="117"/>
  <c r="C250" i="113"/>
  <c r="O250" i="113" s="1"/>
  <c r="C32" i="113"/>
  <c r="T21" i="117"/>
  <c r="T19" i="117" s="1"/>
  <c r="O19" i="113"/>
  <c r="S21" i="129"/>
  <c r="S28" i="117"/>
  <c r="S25" i="117" s="1"/>
  <c r="O25" i="112"/>
  <c r="S246" i="119"/>
  <c r="E245" i="112"/>
  <c r="E6" i="112"/>
  <c r="S9" i="117"/>
  <c r="S7" i="117" s="1"/>
  <c r="O7" i="112"/>
  <c r="R22" i="117"/>
  <c r="R19" i="117" s="1"/>
  <c r="O19" i="111"/>
  <c r="C244" i="111"/>
  <c r="C6" i="111"/>
  <c r="C5" i="111" s="1"/>
  <c r="C4" i="111" s="1"/>
  <c r="J244" i="110"/>
  <c r="J6" i="110"/>
  <c r="J5" i="110" s="1"/>
  <c r="J4" i="110" s="1"/>
  <c r="Q30" i="117"/>
  <c r="Q29" i="117" s="1"/>
  <c r="O29" i="110"/>
  <c r="P298" i="118"/>
  <c r="P298" i="117"/>
  <c r="D251" i="109"/>
  <c r="O251" i="109" s="1"/>
  <c r="D32" i="109"/>
  <c r="D5" i="109" s="1"/>
  <c r="D4" i="109" s="1"/>
  <c r="P21" i="117"/>
  <c r="P19" i="117" s="1"/>
  <c r="O19" i="109"/>
  <c r="L246" i="108"/>
  <c r="L6" i="108"/>
  <c r="L5" i="108" s="1"/>
  <c r="L4" i="108" s="1"/>
  <c r="O23" i="117"/>
  <c r="O19" i="117" s="1"/>
  <c r="O19" i="108"/>
  <c r="D290" i="107"/>
  <c r="N292" i="119"/>
  <c r="N290" i="119" s="1"/>
  <c r="N22" i="117"/>
  <c r="N19" i="117" s="1"/>
  <c r="N6" i="117" s="1"/>
  <c r="O19" i="107"/>
  <c r="O6" i="107" s="1"/>
  <c r="O5" i="107" s="1"/>
  <c r="J290" i="106"/>
  <c r="M291" i="125"/>
  <c r="M290" i="125" s="1"/>
  <c r="J244" i="106"/>
  <c r="J6" i="106"/>
  <c r="J5" i="106" s="1"/>
  <c r="J4" i="106" s="1"/>
  <c r="E245" i="106"/>
  <c r="O245" i="106" s="1"/>
  <c r="E6" i="106"/>
  <c r="E5" i="106" s="1"/>
  <c r="L232" i="117"/>
  <c r="L231" i="117" s="1"/>
  <c r="O231" i="105"/>
  <c r="L251" i="105"/>
  <c r="L32" i="105"/>
  <c r="L5" i="105" s="1"/>
  <c r="L4" i="105" s="1"/>
  <c r="K297" i="117"/>
  <c r="K297" i="120"/>
  <c r="K21" i="129"/>
  <c r="K35" i="117"/>
  <c r="K33" i="117" s="1"/>
  <c r="O33" i="104"/>
  <c r="K6" i="120"/>
  <c r="K5" i="120" s="1"/>
  <c r="J227" i="117"/>
  <c r="J226" i="117" s="1"/>
  <c r="O226" i="103"/>
  <c r="L32" i="103"/>
  <c r="L5" i="103" s="1"/>
  <c r="L4" i="103" s="1"/>
  <c r="L250" i="103"/>
  <c r="J36" i="117"/>
  <c r="J33" i="117" s="1"/>
  <c r="J32" i="117" s="1"/>
  <c r="O33" i="103"/>
  <c r="O32" i="103" s="1"/>
  <c r="J22" i="117"/>
  <c r="J19" i="117" s="1"/>
  <c r="J6" i="117" s="1"/>
  <c r="O19" i="103"/>
  <c r="O6" i="103" s="1"/>
  <c r="O5" i="103" s="1"/>
  <c r="I292" i="125"/>
  <c r="I290" i="125" s="1"/>
  <c r="J290" i="102"/>
  <c r="I293" i="119"/>
  <c r="I293" i="117"/>
  <c r="C246" i="102"/>
  <c r="C6" i="102"/>
  <c r="C5" i="102" s="1"/>
  <c r="C4" i="102" s="1"/>
  <c r="H298" i="117"/>
  <c r="H298" i="118"/>
  <c r="H31" i="117"/>
  <c r="H29" i="117" s="1"/>
  <c r="O29" i="101"/>
  <c r="H21" i="117"/>
  <c r="H19" i="117" s="1"/>
  <c r="O19" i="101"/>
  <c r="L248" i="100"/>
  <c r="L6" i="100"/>
  <c r="L5" i="100" s="1"/>
  <c r="L4" i="100" s="1"/>
  <c r="G9" i="117"/>
  <c r="G7" i="117" s="1"/>
  <c r="O7" i="100"/>
  <c r="F22" i="117"/>
  <c r="F19" i="117" s="1"/>
  <c r="O19" i="99"/>
  <c r="C245" i="99"/>
  <c r="O245" i="99" s="1"/>
  <c r="C6" i="99"/>
  <c r="C5" i="99" s="1"/>
  <c r="C4" i="99" s="1"/>
  <c r="O29" i="98"/>
  <c r="E30" i="117"/>
  <c r="E29" i="117" s="1"/>
  <c r="E19" i="119"/>
  <c r="E6" i="119" s="1"/>
  <c r="E5" i="119" s="1"/>
  <c r="O231" i="97"/>
  <c r="D232" i="117"/>
  <c r="D231" i="117" s="1"/>
  <c r="D31" i="117"/>
  <c r="D29" i="117" s="1"/>
  <c r="O29" i="97"/>
  <c r="D16" i="117"/>
  <c r="C23" i="117"/>
  <c r="O19" i="96"/>
  <c r="C14" i="117"/>
  <c r="X14" i="117" s="1"/>
  <c r="U248" i="125"/>
  <c r="J243" i="114"/>
  <c r="J242" i="114" s="1"/>
  <c r="J304" i="114" s="1"/>
  <c r="C250" i="117"/>
  <c r="O249" i="96"/>
  <c r="K251" i="117"/>
  <c r="K249" i="117" s="1"/>
  <c r="O249" i="104"/>
  <c r="K249" i="103"/>
  <c r="K242" i="103" s="1"/>
  <c r="K304" i="103" s="1"/>
  <c r="K303" i="103" s="1"/>
  <c r="J250" i="126"/>
  <c r="J249" i="126" s="1"/>
  <c r="J242" i="126" s="1"/>
  <c r="J241" i="126" s="1"/>
  <c r="T303" i="126"/>
  <c r="P303" i="125"/>
  <c r="U41" i="117"/>
  <c r="O37" i="114"/>
  <c r="U248" i="119"/>
  <c r="U248" i="117"/>
  <c r="D245" i="114"/>
  <c r="O245" i="114" s="1"/>
  <c r="D6" i="114"/>
  <c r="D5" i="114" s="1"/>
  <c r="T292" i="128"/>
  <c r="T290" i="128" s="1"/>
  <c r="M290" i="113"/>
  <c r="T295" i="118"/>
  <c r="T295" i="117"/>
  <c r="M246" i="113"/>
  <c r="M6" i="113"/>
  <c r="M5" i="113" s="1"/>
  <c r="M4" i="113" s="1"/>
  <c r="T38" i="117"/>
  <c r="T37" i="117" s="1"/>
  <c r="O37" i="113"/>
  <c r="T31" i="117"/>
  <c r="T29" i="117" s="1"/>
  <c r="O29" i="113"/>
  <c r="T6" i="119"/>
  <c r="T5" i="119" s="1"/>
  <c r="E250" i="112"/>
  <c r="O250" i="112" s="1"/>
  <c r="E32" i="112"/>
  <c r="S6" i="120"/>
  <c r="S5" i="120" s="1"/>
  <c r="R292" i="119"/>
  <c r="R290" i="119" s="1"/>
  <c r="D290" i="111"/>
  <c r="R292" i="117"/>
  <c r="D250" i="111"/>
  <c r="O250" i="111" s="1"/>
  <c r="D32" i="111"/>
  <c r="D244" i="111"/>
  <c r="D6" i="111"/>
  <c r="O7" i="111"/>
  <c r="R8" i="117"/>
  <c r="R7" i="117" s="1"/>
  <c r="Q292" i="118"/>
  <c r="Q290" i="118" s="1"/>
  <c r="C290" i="110"/>
  <c r="Q41" i="117"/>
  <c r="Q37" i="117" s="1"/>
  <c r="Q32" i="117" s="1"/>
  <c r="O37" i="110"/>
  <c r="O32" i="110" s="1"/>
  <c r="Q18" i="117"/>
  <c r="Q9" i="117"/>
  <c r="Q7" i="117" s="1"/>
  <c r="O7" i="110"/>
  <c r="L251" i="109"/>
  <c r="L32" i="109"/>
  <c r="L5" i="109" s="1"/>
  <c r="L4" i="109" s="1"/>
  <c r="P38" i="117"/>
  <c r="P37" i="117" s="1"/>
  <c r="O37" i="109"/>
  <c r="O32" i="109" s="1"/>
  <c r="P6" i="119"/>
  <c r="P5" i="119" s="1"/>
  <c r="O297" i="117"/>
  <c r="O297" i="120"/>
  <c r="O28" i="117"/>
  <c r="O25" i="117" s="1"/>
  <c r="O25" i="108"/>
  <c r="O9" i="117"/>
  <c r="O7" i="117" s="1"/>
  <c r="O7" i="108"/>
  <c r="M251" i="106"/>
  <c r="M32" i="106"/>
  <c r="M5" i="106" s="1"/>
  <c r="M4" i="106" s="1"/>
  <c r="M35" i="117"/>
  <c r="M33" i="117" s="1"/>
  <c r="M32" i="117" s="1"/>
  <c r="O33" i="106"/>
  <c r="O32" i="106" s="1"/>
  <c r="M28" i="117"/>
  <c r="M25" i="117" s="1"/>
  <c r="O25" i="106"/>
  <c r="M14" i="117"/>
  <c r="M10" i="117"/>
  <c r="M7" i="117" s="1"/>
  <c r="O7" i="106"/>
  <c r="L298" i="118"/>
  <c r="L298" i="117"/>
  <c r="L295" i="117"/>
  <c r="L295" i="118"/>
  <c r="L31" i="117"/>
  <c r="L29" i="117" s="1"/>
  <c r="O29" i="105"/>
  <c r="E246" i="105"/>
  <c r="O246" i="105" s="1"/>
  <c r="E6" i="105"/>
  <c r="E5" i="105" s="1"/>
  <c r="L246" i="104"/>
  <c r="L6" i="104"/>
  <c r="L5" i="104" s="1"/>
  <c r="L4" i="104" s="1"/>
  <c r="K23" i="117"/>
  <c r="K19" i="117" s="1"/>
  <c r="O19" i="104"/>
  <c r="J296" i="117"/>
  <c r="J296" i="118"/>
  <c r="C290" i="103"/>
  <c r="J291" i="118"/>
  <c r="J290" i="118" s="1"/>
  <c r="J6" i="102"/>
  <c r="J5" i="102" s="1"/>
  <c r="J4" i="102" s="1"/>
  <c r="J244" i="102"/>
  <c r="I19" i="119"/>
  <c r="I6" i="119" s="1"/>
  <c r="I5" i="119" s="1"/>
  <c r="H295" i="117"/>
  <c r="H295" i="118"/>
  <c r="O37" i="101"/>
  <c r="O32" i="101" s="1"/>
  <c r="H38" i="117"/>
  <c r="H37" i="117" s="1"/>
  <c r="H32" i="117" s="1"/>
  <c r="G297" i="117"/>
  <c r="G297" i="120"/>
  <c r="E250" i="100"/>
  <c r="O250" i="100" s="1"/>
  <c r="E32" i="100"/>
  <c r="D246" i="100"/>
  <c r="O246" i="100" s="1"/>
  <c r="D6" i="100"/>
  <c r="D5" i="100" s="1"/>
  <c r="D4" i="100" s="1"/>
  <c r="G14" i="117"/>
  <c r="G6" i="120"/>
  <c r="G5" i="120" s="1"/>
  <c r="O33" i="99"/>
  <c r="O32" i="99" s="1"/>
  <c r="F34" i="117"/>
  <c r="F33" i="117" s="1"/>
  <c r="F32" i="117" s="1"/>
  <c r="F13" i="117"/>
  <c r="E292" i="125"/>
  <c r="E290" i="125" s="1"/>
  <c r="J290" i="98"/>
  <c r="E293" i="117"/>
  <c r="E293" i="119"/>
  <c r="J32" i="98"/>
  <c r="J250" i="98"/>
  <c r="E35" i="117"/>
  <c r="E33" i="117" s="1"/>
  <c r="E32" i="117" s="1"/>
  <c r="O33" i="98"/>
  <c r="O32" i="98" s="1"/>
  <c r="E28" i="117"/>
  <c r="E25" i="117" s="1"/>
  <c r="O25" i="98"/>
  <c r="D246" i="98"/>
  <c r="D6" i="98"/>
  <c r="D5" i="98" s="1"/>
  <c r="D4" i="98" s="1"/>
  <c r="E14" i="117"/>
  <c r="D295" i="118"/>
  <c r="D295" i="117"/>
  <c r="D36" i="117"/>
  <c r="D33" i="117" s="1"/>
  <c r="D32" i="117" s="1"/>
  <c r="O33" i="97"/>
  <c r="O32" i="97" s="1"/>
  <c r="C297" i="117"/>
  <c r="X297" i="117" s="1"/>
  <c r="C297" i="120"/>
  <c r="X297" i="120" s="1"/>
  <c r="C35" i="117"/>
  <c r="O33" i="96"/>
  <c r="S244" i="117"/>
  <c r="K241" i="110"/>
  <c r="L250" i="128"/>
  <c r="L249" i="128" s="1"/>
  <c r="L242" i="128" s="1"/>
  <c r="L241" i="128" s="1"/>
  <c r="M249" i="105"/>
  <c r="M242" i="105" s="1"/>
  <c r="M304" i="105" s="1"/>
  <c r="M303" i="105" s="1"/>
  <c r="K241" i="112"/>
  <c r="K301" i="112" s="1"/>
  <c r="R303" i="128"/>
  <c r="R301" i="128" s="1"/>
  <c r="K4" i="126" l="1"/>
  <c r="O4" i="125"/>
  <c r="O19" i="129" s="1"/>
  <c r="O4" i="126"/>
  <c r="O20" i="129" s="1"/>
  <c r="E239" i="128"/>
  <c r="P4" i="127"/>
  <c r="P21" i="129" s="1"/>
  <c r="C95" i="127"/>
  <c r="X95" i="127" s="1"/>
  <c r="L4" i="128"/>
  <c r="L22" i="129" s="1"/>
  <c r="E5" i="120"/>
  <c r="M5" i="127"/>
  <c r="C262" i="120"/>
  <c r="X262" i="120" s="1"/>
  <c r="P95" i="120"/>
  <c r="E95" i="120"/>
  <c r="M253" i="122"/>
  <c r="M241" i="122" s="1"/>
  <c r="G4" i="125"/>
  <c r="G19" i="129" s="1"/>
  <c r="G241" i="126"/>
  <c r="G239" i="128"/>
  <c r="M4" i="127"/>
  <c r="M21" i="129" s="1"/>
  <c r="X46" i="123"/>
  <c r="T262" i="120"/>
  <c r="M95" i="117"/>
  <c r="C30" i="129"/>
  <c r="N253" i="117"/>
  <c r="J242" i="125"/>
  <c r="U95" i="119"/>
  <c r="O239" i="128"/>
  <c r="G253" i="117"/>
  <c r="D4" i="127"/>
  <c r="D21" i="129" s="1"/>
  <c r="P303" i="126"/>
  <c r="P4" i="126"/>
  <c r="P20" i="129" s="1"/>
  <c r="P4" i="125"/>
  <c r="P19" i="129" s="1"/>
  <c r="S4" i="126"/>
  <c r="S20" i="129" s="1"/>
  <c r="Q4" i="126"/>
  <c r="Q20" i="129" s="1"/>
  <c r="O273" i="106"/>
  <c r="M273" i="117"/>
  <c r="J303" i="101"/>
  <c r="J301" i="101" s="1"/>
  <c r="K239" i="108"/>
  <c r="K303" i="111"/>
  <c r="K303" i="104"/>
  <c r="E4" i="119"/>
  <c r="L4" i="96"/>
  <c r="J95" i="117"/>
  <c r="O273" i="97"/>
  <c r="D273" i="117"/>
  <c r="K4" i="125"/>
  <c r="I4" i="119"/>
  <c r="X30" i="129"/>
  <c r="O273" i="110"/>
  <c r="C157" i="125"/>
  <c r="X157" i="125" s="1"/>
  <c r="D301" i="126"/>
  <c r="K301" i="108"/>
  <c r="E4" i="125"/>
  <c r="E19" i="129" s="1"/>
  <c r="R241" i="126"/>
  <c r="T301" i="126"/>
  <c r="J241" i="125"/>
  <c r="J239" i="125" s="1"/>
  <c r="Q273" i="117"/>
  <c r="F4" i="126"/>
  <c r="F20" i="129" s="1"/>
  <c r="J239" i="111"/>
  <c r="L4" i="118"/>
  <c r="I4" i="126"/>
  <c r="I20" i="129" s="1"/>
  <c r="K303" i="114"/>
  <c r="K301" i="114" s="1"/>
  <c r="O262" i="120"/>
  <c r="C157" i="126"/>
  <c r="X157" i="126" s="1"/>
  <c r="N4" i="118"/>
  <c r="F4" i="120"/>
  <c r="H95" i="120"/>
  <c r="H4" i="120" s="1"/>
  <c r="L95" i="119"/>
  <c r="L4" i="119" s="1"/>
  <c r="L239" i="119" s="1"/>
  <c r="P4" i="118"/>
  <c r="K241" i="126"/>
  <c r="K239" i="126" s="1"/>
  <c r="D241" i="125"/>
  <c r="D301" i="125" s="1"/>
  <c r="O273" i="109"/>
  <c r="P273" i="117"/>
  <c r="K239" i="97"/>
  <c r="C303" i="125"/>
  <c r="X303" i="125" s="1"/>
  <c r="S4" i="118"/>
  <c r="O273" i="108"/>
  <c r="U95" i="117"/>
  <c r="P95" i="117"/>
  <c r="S262" i="120"/>
  <c r="U262" i="117"/>
  <c r="O307" i="109"/>
  <c r="P307" i="117" s="1"/>
  <c r="P29" i="129" s="1"/>
  <c r="L303" i="126"/>
  <c r="D4" i="119"/>
  <c r="C303" i="96"/>
  <c r="O273" i="114"/>
  <c r="N4" i="119"/>
  <c r="C241" i="96"/>
  <c r="C239" i="96" s="1"/>
  <c r="L241" i="126"/>
  <c r="N241" i="120"/>
  <c r="E262" i="120"/>
  <c r="O241" i="119"/>
  <c r="G239" i="126"/>
  <c r="D262" i="104"/>
  <c r="D306" i="104" s="1"/>
  <c r="K306" i="119" s="1"/>
  <c r="K303" i="106"/>
  <c r="K241" i="104"/>
  <c r="K239" i="104" s="1"/>
  <c r="K263" i="119"/>
  <c r="K262" i="119" s="1"/>
  <c r="K241" i="119" s="1"/>
  <c r="M4" i="120"/>
  <c r="Q4" i="118"/>
  <c r="K241" i="106"/>
  <c r="K239" i="106" s="1"/>
  <c r="T4" i="118"/>
  <c r="J303" i="99"/>
  <c r="E4" i="104"/>
  <c r="J241" i="99"/>
  <c r="J239" i="99" s="1"/>
  <c r="G4" i="120"/>
  <c r="K241" i="102"/>
  <c r="K239" i="102" s="1"/>
  <c r="T301" i="125"/>
  <c r="F4" i="127"/>
  <c r="F21" i="129" s="1"/>
  <c r="E303" i="109"/>
  <c r="E241" i="109"/>
  <c r="E239" i="109" s="1"/>
  <c r="J239" i="109"/>
  <c r="J301" i="109"/>
  <c r="D241" i="108"/>
  <c r="D239" i="108" s="1"/>
  <c r="M262" i="120"/>
  <c r="O246" i="102"/>
  <c r="C6" i="120"/>
  <c r="X6" i="120" s="1"/>
  <c r="Q4" i="127"/>
  <c r="I239" i="105"/>
  <c r="P241" i="120"/>
  <c r="U239" i="127"/>
  <c r="R4" i="127"/>
  <c r="R21" i="129" s="1"/>
  <c r="M241" i="104"/>
  <c r="M239" i="104" s="1"/>
  <c r="O4" i="118"/>
  <c r="C5" i="103"/>
  <c r="C4" i="103" s="1"/>
  <c r="M241" i="127"/>
  <c r="M301" i="127" s="1"/>
  <c r="H301" i="97"/>
  <c r="J5" i="118"/>
  <c r="J4" i="118" s="1"/>
  <c r="E4" i="108"/>
  <c r="J242" i="128"/>
  <c r="J241" i="128" s="1"/>
  <c r="J239" i="128" s="1"/>
  <c r="O253" i="114"/>
  <c r="N263" i="117"/>
  <c r="N262" i="117" s="1"/>
  <c r="C157" i="119"/>
  <c r="Y157" i="119" s="1"/>
  <c r="E241" i="127"/>
  <c r="P4" i="119"/>
  <c r="F301" i="125"/>
  <c r="P239" i="128"/>
  <c r="M4" i="118"/>
  <c r="O253" i="117"/>
  <c r="D264" i="120"/>
  <c r="D262" i="120" s="1"/>
  <c r="D241" i="120" s="1"/>
  <c r="I241" i="126"/>
  <c r="C249" i="118"/>
  <c r="X249" i="118" s="1"/>
  <c r="X250" i="118"/>
  <c r="F301" i="104"/>
  <c r="F239" i="104"/>
  <c r="F301" i="98"/>
  <c r="O253" i="104"/>
  <c r="E262" i="97"/>
  <c r="E306" i="97" s="1"/>
  <c r="O306" i="97" s="1"/>
  <c r="D306" i="117" s="1"/>
  <c r="D28" i="129" s="1"/>
  <c r="I239" i="122"/>
  <c r="P32" i="117"/>
  <c r="K253" i="117"/>
  <c r="H241" i="125"/>
  <c r="H239" i="125" s="1"/>
  <c r="S4" i="119"/>
  <c r="M303" i="104"/>
  <c r="G305" i="102"/>
  <c r="G303" i="102" s="1"/>
  <c r="G241" i="102"/>
  <c r="R6" i="117"/>
  <c r="R5" i="117" s="1"/>
  <c r="R4" i="117" s="1"/>
  <c r="J303" i="107"/>
  <c r="X174" i="120"/>
  <c r="C157" i="120"/>
  <c r="X157" i="120" s="1"/>
  <c r="K4" i="120"/>
  <c r="C5" i="97"/>
  <c r="C4" i="97" s="1"/>
  <c r="D4" i="96"/>
  <c r="E4" i="127"/>
  <c r="E21" i="129" s="1"/>
  <c r="E4" i="106"/>
  <c r="O307" i="110"/>
  <c r="Q307" i="117" s="1"/>
  <c r="Q29" i="129" s="1"/>
  <c r="O308" i="114"/>
  <c r="U308" i="117" s="1"/>
  <c r="U30" i="129" s="1"/>
  <c r="U60" i="129" s="1"/>
  <c r="U308" i="120"/>
  <c r="M301" i="111"/>
  <c r="K4" i="118"/>
  <c r="K239" i="118" s="1"/>
  <c r="N308" i="118"/>
  <c r="O308" i="107"/>
  <c r="N308" i="117" s="1"/>
  <c r="N30" i="129" s="1"/>
  <c r="K303" i="102"/>
  <c r="I307" i="126"/>
  <c r="O307" i="98"/>
  <c r="E307" i="117" s="1"/>
  <c r="E29" i="129" s="1"/>
  <c r="E307" i="119"/>
  <c r="O307" i="102"/>
  <c r="I307" i="117" s="1"/>
  <c r="I29" i="129" s="1"/>
  <c r="I307" i="120"/>
  <c r="I9" i="129" s="1"/>
  <c r="O307" i="104"/>
  <c r="K307" i="117" s="1"/>
  <c r="K29" i="129" s="1"/>
  <c r="K307" i="120"/>
  <c r="O307" i="100"/>
  <c r="G307" i="117" s="1"/>
  <c r="G29" i="129" s="1"/>
  <c r="G307" i="120"/>
  <c r="J303" i="125"/>
  <c r="L307" i="110"/>
  <c r="L303" i="110" s="1"/>
  <c r="L241" i="110"/>
  <c r="L239" i="110" s="1"/>
  <c r="P307" i="118"/>
  <c r="K306" i="126"/>
  <c r="K303" i="126" s="1"/>
  <c r="J241" i="108"/>
  <c r="J239" i="108" s="1"/>
  <c r="D4" i="113"/>
  <c r="D4" i="120"/>
  <c r="Q4" i="119"/>
  <c r="S4" i="120"/>
  <c r="T4" i="119"/>
  <c r="K301" i="110"/>
  <c r="O307" i="113"/>
  <c r="T307" i="117" s="1"/>
  <c r="T29" i="129" s="1"/>
  <c r="T307" i="118"/>
  <c r="O307" i="112"/>
  <c r="S307" i="117" s="1"/>
  <c r="S29" i="129" s="1"/>
  <c r="M241" i="118"/>
  <c r="N307" i="118"/>
  <c r="O307" i="107"/>
  <c r="N307" i="117" s="1"/>
  <c r="N29" i="129" s="1"/>
  <c r="O307" i="108"/>
  <c r="O307" i="117" s="1"/>
  <c r="O29" i="129" s="1"/>
  <c r="O307" i="118"/>
  <c r="O307" i="106"/>
  <c r="M307" i="117" s="1"/>
  <c r="M29" i="129" s="1"/>
  <c r="M307" i="118"/>
  <c r="O307" i="114"/>
  <c r="U307" i="117" s="1"/>
  <c r="U29" i="129" s="1"/>
  <c r="U59" i="129" s="1"/>
  <c r="U307" i="118"/>
  <c r="I4" i="118"/>
  <c r="G4" i="118"/>
  <c r="J241" i="105"/>
  <c r="J239" i="105" s="1"/>
  <c r="J307" i="100"/>
  <c r="J241" i="100"/>
  <c r="X275" i="125"/>
  <c r="C273" i="125"/>
  <c r="X273" i="125" s="1"/>
  <c r="I241" i="120"/>
  <c r="F4" i="118"/>
  <c r="E4" i="118"/>
  <c r="C29" i="129"/>
  <c r="C157" i="117"/>
  <c r="X157" i="117" s="1"/>
  <c r="H4" i="119"/>
  <c r="L4" i="120"/>
  <c r="K301" i="125"/>
  <c r="Q4" i="120"/>
  <c r="O306" i="114"/>
  <c r="U306" i="117" s="1"/>
  <c r="U28" i="129" s="1"/>
  <c r="U58" i="129" s="1"/>
  <c r="P301" i="125"/>
  <c r="H4" i="127"/>
  <c r="H21" i="129" s="1"/>
  <c r="O306" i="109"/>
  <c r="P306" i="117" s="1"/>
  <c r="P28" i="129" s="1"/>
  <c r="P306" i="119"/>
  <c r="O6" i="111"/>
  <c r="O5" i="111" s="1"/>
  <c r="O4" i="111" s="1"/>
  <c r="O306" i="100"/>
  <c r="G306" i="117" s="1"/>
  <c r="G28" i="129" s="1"/>
  <c r="G306" i="119"/>
  <c r="O306" i="106"/>
  <c r="M306" i="117" s="1"/>
  <c r="M28" i="129" s="1"/>
  <c r="M306" i="120"/>
  <c r="P4" i="120"/>
  <c r="O306" i="96"/>
  <c r="C306" i="117" s="1"/>
  <c r="X306" i="117" s="1"/>
  <c r="C306" i="119"/>
  <c r="Y306" i="119" s="1"/>
  <c r="O306" i="107"/>
  <c r="N306" i="117" s="1"/>
  <c r="N28" i="129" s="1"/>
  <c r="N306" i="120"/>
  <c r="N8" i="129" s="1"/>
  <c r="J303" i="108"/>
  <c r="O306" i="98"/>
  <c r="E306" i="117" s="1"/>
  <c r="E28" i="129" s="1"/>
  <c r="E306" i="119"/>
  <c r="R239" i="126"/>
  <c r="N239" i="128"/>
  <c r="D239" i="128"/>
  <c r="D4" i="114"/>
  <c r="T4" i="120"/>
  <c r="S241" i="125"/>
  <c r="S239" i="125" s="1"/>
  <c r="Q239" i="126"/>
  <c r="O264" i="110"/>
  <c r="Q264" i="117" s="1"/>
  <c r="Q264" i="120"/>
  <c r="Q262" i="120" s="1"/>
  <c r="Q241" i="120" s="1"/>
  <c r="E262" i="110"/>
  <c r="E306" i="110" s="1"/>
  <c r="I4" i="120"/>
  <c r="T95" i="117"/>
  <c r="K4" i="119"/>
  <c r="N4" i="120"/>
  <c r="G95" i="117"/>
  <c r="G4" i="119"/>
  <c r="R239" i="125"/>
  <c r="O4" i="119"/>
  <c r="E4" i="120"/>
  <c r="F4" i="119"/>
  <c r="S19" i="129"/>
  <c r="J303" i="112"/>
  <c r="J241" i="112"/>
  <c r="J239" i="112" s="1"/>
  <c r="E241" i="107"/>
  <c r="E239" i="107" s="1"/>
  <c r="E303" i="107"/>
  <c r="M4" i="119"/>
  <c r="O4" i="107"/>
  <c r="D241" i="105"/>
  <c r="D239" i="105" s="1"/>
  <c r="J4" i="119"/>
  <c r="I239" i="127"/>
  <c r="K301" i="97"/>
  <c r="C157" i="118"/>
  <c r="X157" i="118" s="1"/>
  <c r="X158" i="118"/>
  <c r="D4" i="102"/>
  <c r="E4" i="105"/>
  <c r="E241" i="102"/>
  <c r="E239" i="102" s="1"/>
  <c r="O262" i="102"/>
  <c r="I262" i="117"/>
  <c r="H241" i="119"/>
  <c r="D241" i="119"/>
  <c r="O253" i="97"/>
  <c r="H301" i="99"/>
  <c r="F253" i="117"/>
  <c r="F303" i="109"/>
  <c r="P305" i="121"/>
  <c r="F303" i="110"/>
  <c r="Q305" i="121"/>
  <c r="Q303" i="121" s="1"/>
  <c r="P239" i="125"/>
  <c r="F239" i="113"/>
  <c r="S239" i="126"/>
  <c r="G239" i="121"/>
  <c r="F301" i="100"/>
  <c r="F301" i="96"/>
  <c r="T10" i="129"/>
  <c r="T301" i="121"/>
  <c r="F303" i="108"/>
  <c r="F301" i="108" s="1"/>
  <c r="O305" i="121"/>
  <c r="O303" i="121" s="1"/>
  <c r="C5" i="113"/>
  <c r="C4" i="113" s="1"/>
  <c r="Q253" i="117"/>
  <c r="O253" i="109"/>
  <c r="D4" i="118"/>
  <c r="I22" i="129"/>
  <c r="I239" i="128"/>
  <c r="M301" i="104"/>
  <c r="P239" i="126"/>
  <c r="C33" i="117"/>
  <c r="X35" i="117"/>
  <c r="C249" i="117"/>
  <c r="X249" i="117" s="1"/>
  <c r="X250" i="117"/>
  <c r="C19" i="117"/>
  <c r="X19" i="117" s="1"/>
  <c r="X23" i="117"/>
  <c r="C25" i="117"/>
  <c r="X25" i="117" s="1"/>
  <c r="X28" i="117"/>
  <c r="C37" i="117"/>
  <c r="X37" i="117" s="1"/>
  <c r="X39" i="117"/>
  <c r="O246" i="98"/>
  <c r="C7" i="117"/>
  <c r="X7" i="117" s="1"/>
  <c r="X9" i="117"/>
  <c r="E303" i="114"/>
  <c r="U304" i="120"/>
  <c r="C290" i="117"/>
  <c r="X290" i="117" s="1"/>
  <c r="X291" i="117"/>
  <c r="C231" i="117"/>
  <c r="X231" i="117" s="1"/>
  <c r="X232" i="117"/>
  <c r="X303" i="128"/>
  <c r="I239" i="100"/>
  <c r="I301" i="100"/>
  <c r="F303" i="101"/>
  <c r="O305" i="101"/>
  <c r="H305" i="117" s="1"/>
  <c r="F303" i="97"/>
  <c r="O305" i="97"/>
  <c r="D305" i="117" s="1"/>
  <c r="G303" i="106"/>
  <c r="O305" i="106"/>
  <c r="M305" i="117" s="1"/>
  <c r="C253" i="124"/>
  <c r="X256" i="124"/>
  <c r="L241" i="106"/>
  <c r="L239" i="106" s="1"/>
  <c r="L304" i="106"/>
  <c r="L303" i="106" s="1"/>
  <c r="J241" i="113"/>
  <c r="J239" i="113" s="1"/>
  <c r="J304" i="113"/>
  <c r="J303" i="113" s="1"/>
  <c r="J241" i="103"/>
  <c r="J239" i="103" s="1"/>
  <c r="J304" i="103"/>
  <c r="J303" i="103" s="1"/>
  <c r="C243" i="125"/>
  <c r="X244" i="125"/>
  <c r="J241" i="96"/>
  <c r="J239" i="96" s="1"/>
  <c r="J304" i="96"/>
  <c r="J303" i="96" s="1"/>
  <c r="C253" i="121"/>
  <c r="X259" i="121"/>
  <c r="F241" i="112"/>
  <c r="F305" i="112"/>
  <c r="S305" i="121" s="1"/>
  <c r="S303" i="121" s="1"/>
  <c r="S10" i="129" s="1"/>
  <c r="G241" i="110"/>
  <c r="G305" i="110"/>
  <c r="G303" i="110" s="1"/>
  <c r="H4" i="118"/>
  <c r="J303" i="114"/>
  <c r="C282" i="127"/>
  <c r="X282" i="127" s="1"/>
  <c r="X283" i="127"/>
  <c r="L303" i="98"/>
  <c r="J303" i="105"/>
  <c r="C243" i="118"/>
  <c r="X245" i="118"/>
  <c r="O305" i="108"/>
  <c r="O305" i="117" s="1"/>
  <c r="O305" i="109"/>
  <c r="P305" i="117" s="1"/>
  <c r="P305" i="118"/>
  <c r="K241" i="113"/>
  <c r="K239" i="113" s="1"/>
  <c r="K304" i="113"/>
  <c r="K303" i="113" s="1"/>
  <c r="J301" i="111"/>
  <c r="K241" i="96"/>
  <c r="K304" i="96"/>
  <c r="K303" i="96" s="1"/>
  <c r="C249" i="126"/>
  <c r="X251" i="126"/>
  <c r="F241" i="103"/>
  <c r="F239" i="103" s="1"/>
  <c r="F305" i="103"/>
  <c r="F303" i="103" s="1"/>
  <c r="F301" i="103" s="1"/>
  <c r="G241" i="105"/>
  <c r="G305" i="105"/>
  <c r="G303" i="105" s="1"/>
  <c r="O306" i="108"/>
  <c r="O306" i="117" s="1"/>
  <c r="O28" i="129" s="1"/>
  <c r="D303" i="108"/>
  <c r="K241" i="109"/>
  <c r="K239" i="109" s="1"/>
  <c r="K308" i="109"/>
  <c r="K303" i="109" s="1"/>
  <c r="C249" i="127"/>
  <c r="X249" i="127" s="1"/>
  <c r="X250" i="127"/>
  <c r="J241" i="104"/>
  <c r="J239" i="104" s="1"/>
  <c r="J304" i="104"/>
  <c r="J303" i="104" s="1"/>
  <c r="G239" i="103"/>
  <c r="G301" i="103"/>
  <c r="C253" i="122"/>
  <c r="X259" i="122"/>
  <c r="G241" i="96"/>
  <c r="G305" i="96"/>
  <c r="G241" i="98"/>
  <c r="G305" i="98"/>
  <c r="K241" i="105"/>
  <c r="K239" i="105" s="1"/>
  <c r="K304" i="105"/>
  <c r="K303" i="105" s="1"/>
  <c r="G239" i="112"/>
  <c r="G301" i="112"/>
  <c r="O306" i="112"/>
  <c r="S306" i="117" s="1"/>
  <c r="S28" i="129" s="1"/>
  <c r="K301" i="100"/>
  <c r="C273" i="127"/>
  <c r="X273" i="127" s="1"/>
  <c r="X274" i="127"/>
  <c r="J241" i="97"/>
  <c r="J239" i="97" s="1"/>
  <c r="J304" i="97"/>
  <c r="J303" i="97" s="1"/>
  <c r="C249" i="119"/>
  <c r="Y249" i="119" s="1"/>
  <c r="Y251" i="119"/>
  <c r="M241" i="101"/>
  <c r="M239" i="101" s="1"/>
  <c r="M304" i="101"/>
  <c r="M303" i="101" s="1"/>
  <c r="C249" i="120"/>
  <c r="X249" i="120" s="1"/>
  <c r="X250" i="120"/>
  <c r="R242" i="120"/>
  <c r="E303" i="110"/>
  <c r="Q304" i="120"/>
  <c r="L241" i="125"/>
  <c r="L239" i="125" s="1"/>
  <c r="O305" i="102"/>
  <c r="I305" i="117" s="1"/>
  <c r="C262" i="119"/>
  <c r="Y262" i="119" s="1"/>
  <c r="Y263" i="119"/>
  <c r="L303" i="114"/>
  <c r="O306" i="113"/>
  <c r="T306" i="117" s="1"/>
  <c r="T28" i="129" s="1"/>
  <c r="H306" i="118"/>
  <c r="C273" i="117"/>
  <c r="X273" i="117" s="1"/>
  <c r="X277" i="117"/>
  <c r="K4" i="129"/>
  <c r="K5" i="129"/>
  <c r="C4" i="129"/>
  <c r="X4" i="129" s="1"/>
  <c r="C5" i="129"/>
  <c r="X5" i="129" s="1"/>
  <c r="X304" i="118"/>
  <c r="D303" i="105"/>
  <c r="L304" i="119"/>
  <c r="J4" i="120"/>
  <c r="G301" i="108"/>
  <c r="G239" i="108"/>
  <c r="G303" i="113"/>
  <c r="G301" i="113" s="1"/>
  <c r="O305" i="113"/>
  <c r="T305" i="117" s="1"/>
  <c r="G239" i="113"/>
  <c r="G301" i="114"/>
  <c r="G239" i="114"/>
  <c r="C95" i="119"/>
  <c r="Y95" i="119" s="1"/>
  <c r="Y96" i="119"/>
  <c r="O264" i="101"/>
  <c r="H264" i="117" s="1"/>
  <c r="E262" i="101"/>
  <c r="H264" i="120"/>
  <c r="H262" i="120" s="1"/>
  <c r="H241" i="120" s="1"/>
  <c r="O266" i="104"/>
  <c r="K266" i="117" s="1"/>
  <c r="K266" i="120"/>
  <c r="K262" i="120" s="1"/>
  <c r="E262" i="104"/>
  <c r="E306" i="104" s="1"/>
  <c r="J264" i="120"/>
  <c r="J262" i="120" s="1"/>
  <c r="J241" i="120" s="1"/>
  <c r="E262" i="103"/>
  <c r="O264" i="103"/>
  <c r="J264" i="117" s="1"/>
  <c r="J262" i="117" s="1"/>
  <c r="O306" i="102"/>
  <c r="I306" i="117" s="1"/>
  <c r="I28" i="129" s="1"/>
  <c r="E303" i="102"/>
  <c r="C95" i="120"/>
  <c r="X95" i="120" s="1"/>
  <c r="X111" i="120"/>
  <c r="X111" i="117"/>
  <c r="C95" i="117"/>
  <c r="X95" i="117" s="1"/>
  <c r="X209" i="117"/>
  <c r="C208" i="117"/>
  <c r="X208" i="117" s="1"/>
  <c r="I8" i="129"/>
  <c r="H301" i="114"/>
  <c r="H239" i="114"/>
  <c r="F301" i="110"/>
  <c r="F239" i="110"/>
  <c r="P8" i="129"/>
  <c r="P9" i="129"/>
  <c r="F303" i="114"/>
  <c r="F301" i="114" s="1"/>
  <c r="O305" i="114"/>
  <c r="U305" i="117" s="1"/>
  <c r="U27" i="129" s="1"/>
  <c r="H301" i="103"/>
  <c r="H239" i="103"/>
  <c r="H239" i="107"/>
  <c r="H301" i="107"/>
  <c r="H301" i="113"/>
  <c r="H239" i="113"/>
  <c r="H301" i="102"/>
  <c r="H239" i="102"/>
  <c r="X4" i="123"/>
  <c r="C239" i="123"/>
  <c r="C5" i="126"/>
  <c r="X6" i="126"/>
  <c r="X32" i="125"/>
  <c r="C5" i="125"/>
  <c r="X5" i="125" s="1"/>
  <c r="F241" i="105"/>
  <c r="F305" i="105"/>
  <c r="C4" i="121"/>
  <c r="X4" i="121" s="1"/>
  <c r="X46" i="121"/>
  <c r="H301" i="108"/>
  <c r="H239" i="108"/>
  <c r="O305" i="107"/>
  <c r="N305" i="117" s="1"/>
  <c r="N27" i="129" s="1"/>
  <c r="N305" i="118"/>
  <c r="C241" i="128"/>
  <c r="X242" i="128"/>
  <c r="X32" i="118"/>
  <c r="C5" i="118"/>
  <c r="M301" i="102"/>
  <c r="C4" i="122"/>
  <c r="X46" i="122"/>
  <c r="X46" i="125"/>
  <c r="O6" i="129"/>
  <c r="O7" i="129"/>
  <c r="C5" i="128"/>
  <c r="X6" i="128"/>
  <c r="Y25" i="119"/>
  <c r="C6" i="119"/>
  <c r="C32" i="120"/>
  <c r="X33" i="120"/>
  <c r="C32" i="119"/>
  <c r="Y32" i="119" s="1"/>
  <c r="Y37" i="119"/>
  <c r="C6" i="127"/>
  <c r="X19" i="127"/>
  <c r="O245" i="112"/>
  <c r="O244" i="111"/>
  <c r="J253" i="117"/>
  <c r="S253" i="117"/>
  <c r="I253" i="117"/>
  <c r="O4" i="103"/>
  <c r="O32" i="104"/>
  <c r="E273" i="117"/>
  <c r="O6" i="105"/>
  <c r="O5" i="105" s="1"/>
  <c r="O4" i="105" s="1"/>
  <c r="F6" i="117"/>
  <c r="F5" i="117" s="1"/>
  <c r="F4" i="117" s="1"/>
  <c r="D241" i="97"/>
  <c r="D239" i="97" s="1"/>
  <c r="D304" i="97"/>
  <c r="D304" i="104"/>
  <c r="D241" i="101"/>
  <c r="D239" i="101" s="1"/>
  <c r="D304" i="101"/>
  <c r="C303" i="106"/>
  <c r="M304" i="118"/>
  <c r="C301" i="104"/>
  <c r="K19" i="129"/>
  <c r="K239" i="125"/>
  <c r="F239" i="125"/>
  <c r="F19" i="129"/>
  <c r="H22" i="129"/>
  <c r="H239" i="128"/>
  <c r="D253" i="117"/>
  <c r="I251" i="117"/>
  <c r="I249" i="117" s="1"/>
  <c r="O249" i="102"/>
  <c r="P263" i="117"/>
  <c r="P262" i="117" s="1"/>
  <c r="O262" i="109"/>
  <c r="Q21" i="129"/>
  <c r="Q239" i="127"/>
  <c r="N4" i="127"/>
  <c r="N21" i="129" s="1"/>
  <c r="D19" i="129"/>
  <c r="D239" i="125"/>
  <c r="K242" i="98"/>
  <c r="S11" i="129"/>
  <c r="S301" i="122"/>
  <c r="S239" i="121"/>
  <c r="E262" i="111"/>
  <c r="E306" i="111" s="1"/>
  <c r="R264" i="120"/>
  <c r="R262" i="120" s="1"/>
  <c r="R264" i="117"/>
  <c r="O282" i="114"/>
  <c r="K20" i="129"/>
  <c r="P301" i="126"/>
  <c r="L241" i="113"/>
  <c r="J301" i="121"/>
  <c r="J239" i="121"/>
  <c r="H241" i="126"/>
  <c r="H239" i="126" s="1"/>
  <c r="M20" i="129"/>
  <c r="M239" i="126"/>
  <c r="E242" i="126"/>
  <c r="E241" i="126" s="1"/>
  <c r="E239" i="126" s="1"/>
  <c r="L264" i="120"/>
  <c r="L262" i="120" s="1"/>
  <c r="E262" i="105"/>
  <c r="E306" i="105" s="1"/>
  <c r="L306" i="120" s="1"/>
  <c r="S276" i="117"/>
  <c r="S273" i="117" s="1"/>
  <c r="O273" i="112"/>
  <c r="E241" i="110"/>
  <c r="E239" i="110" s="1"/>
  <c r="M241" i="98"/>
  <c r="C263" i="117"/>
  <c r="O262" i="96"/>
  <c r="O262" i="97"/>
  <c r="D263" i="117"/>
  <c r="D262" i="117" s="1"/>
  <c r="O239" i="121"/>
  <c r="D5" i="103"/>
  <c r="D4" i="103" s="1"/>
  <c r="O253" i="108"/>
  <c r="P253" i="117"/>
  <c r="T239" i="125"/>
  <c r="K239" i="114"/>
  <c r="J11" i="129"/>
  <c r="J301" i="122"/>
  <c r="K242" i="101"/>
  <c r="O301" i="126"/>
  <c r="O239" i="126"/>
  <c r="K263" i="117"/>
  <c r="O262" i="100"/>
  <c r="G263" i="117"/>
  <c r="G262" i="117" s="1"/>
  <c r="T21" i="129"/>
  <c r="T239" i="127"/>
  <c r="R303" i="126"/>
  <c r="K241" i="111"/>
  <c r="L241" i="114"/>
  <c r="L239" i="114" s="1"/>
  <c r="Q263" i="117"/>
  <c r="T263" i="117"/>
  <c r="T262" i="117" s="1"/>
  <c r="O262" i="113"/>
  <c r="E251" i="117"/>
  <c r="E249" i="117" s="1"/>
  <c r="O249" i="98"/>
  <c r="O263" i="117"/>
  <c r="O262" i="117" s="1"/>
  <c r="O262" i="108"/>
  <c r="R263" i="117"/>
  <c r="H263" i="117"/>
  <c r="O262" i="112"/>
  <c r="S263" i="117"/>
  <c r="S262" i="117" s="1"/>
  <c r="T20" i="129"/>
  <c r="T239" i="126"/>
  <c r="D303" i="122"/>
  <c r="D11" i="129" s="1"/>
  <c r="G241" i="97"/>
  <c r="D20" i="129"/>
  <c r="D239" i="126"/>
  <c r="E242" i="111"/>
  <c r="E263" i="117"/>
  <c r="E262" i="117" s="1"/>
  <c r="O262" i="98"/>
  <c r="O239" i="125"/>
  <c r="L239" i="121"/>
  <c r="R22" i="129"/>
  <c r="R239" i="128"/>
  <c r="U239" i="122"/>
  <c r="O6" i="117"/>
  <c r="O5" i="117" s="1"/>
  <c r="O4" i="117" s="1"/>
  <c r="J5" i="117"/>
  <c r="N5" i="117"/>
  <c r="N4" i="117" s="1"/>
  <c r="U20" i="129"/>
  <c r="U239" i="126"/>
  <c r="K32" i="117"/>
  <c r="U157" i="117"/>
  <c r="U239" i="123"/>
  <c r="U301" i="121"/>
  <c r="F303" i="121"/>
  <c r="L303" i="123"/>
  <c r="K303" i="122"/>
  <c r="K27" i="129"/>
  <c r="U241" i="124"/>
  <c r="U239" i="124" s="1"/>
  <c r="T255" i="117"/>
  <c r="T253" i="117" s="1"/>
  <c r="O253" i="113"/>
  <c r="F303" i="124"/>
  <c r="G10" i="129"/>
  <c r="G301" i="121"/>
  <c r="P303" i="124"/>
  <c r="I239" i="107"/>
  <c r="O239" i="124"/>
  <c r="F241" i="97"/>
  <c r="F301" i="97" s="1"/>
  <c r="M259" i="117"/>
  <c r="M253" i="117" s="1"/>
  <c r="O253" i="106"/>
  <c r="L253" i="117"/>
  <c r="Q303" i="123"/>
  <c r="G239" i="111"/>
  <c r="I239" i="104"/>
  <c r="E303" i="124"/>
  <c r="L303" i="124"/>
  <c r="L13" i="129" s="1"/>
  <c r="P239" i="121"/>
  <c r="R303" i="123"/>
  <c r="I239" i="114"/>
  <c r="I241" i="96"/>
  <c r="I301" i="96" s="1"/>
  <c r="G239" i="99"/>
  <c r="P303" i="122"/>
  <c r="G239" i="104"/>
  <c r="T239" i="124"/>
  <c r="Q303" i="124"/>
  <c r="U239" i="121"/>
  <c r="G239" i="100"/>
  <c r="L239" i="124"/>
  <c r="N303" i="124"/>
  <c r="I241" i="108"/>
  <c r="I301" i="108" s="1"/>
  <c r="H12" i="129"/>
  <c r="H301" i="123"/>
  <c r="H239" i="104"/>
  <c r="G241" i="106"/>
  <c r="G301" i="106" s="1"/>
  <c r="R303" i="122"/>
  <c r="H239" i="110"/>
  <c r="I241" i="102"/>
  <c r="I301" i="102" s="1"/>
  <c r="I239" i="98"/>
  <c r="H239" i="111"/>
  <c r="M303" i="124"/>
  <c r="J303" i="124"/>
  <c r="F239" i="111"/>
  <c r="F239" i="102"/>
  <c r="F303" i="122"/>
  <c r="G239" i="109"/>
  <c r="I239" i="101"/>
  <c r="G303" i="124"/>
  <c r="G13" i="129" s="1"/>
  <c r="I241" i="113"/>
  <c r="I301" i="113" s="1"/>
  <c r="I239" i="110"/>
  <c r="F239" i="107"/>
  <c r="G303" i="122"/>
  <c r="F241" i="101"/>
  <c r="D239" i="121"/>
  <c r="K303" i="123"/>
  <c r="M239" i="122"/>
  <c r="U253" i="117"/>
  <c r="E12" i="129"/>
  <c r="E301" i="123"/>
  <c r="Q11" i="129"/>
  <c r="Q301" i="122"/>
  <c r="I239" i="124"/>
  <c r="D303" i="124"/>
  <c r="H239" i="105"/>
  <c r="H258" i="117"/>
  <c r="H253" i="117" s="1"/>
  <c r="O253" i="101"/>
  <c r="R303" i="124"/>
  <c r="C256" i="117"/>
  <c r="O253" i="96"/>
  <c r="I239" i="106"/>
  <c r="I239" i="103"/>
  <c r="R303" i="121"/>
  <c r="F239" i="99"/>
  <c r="I303" i="121"/>
  <c r="I239" i="99"/>
  <c r="H303" i="124"/>
  <c r="H13" i="129" s="1"/>
  <c r="N303" i="121"/>
  <c r="S12" i="129"/>
  <c r="S301" i="123"/>
  <c r="I239" i="109"/>
  <c r="I241" i="112"/>
  <c r="I301" i="112" s="1"/>
  <c r="G239" i="124"/>
  <c r="H239" i="121"/>
  <c r="L11" i="129"/>
  <c r="L301" i="122"/>
  <c r="O253" i="105"/>
  <c r="O301" i="123"/>
  <c r="O12" i="129"/>
  <c r="E11" i="129"/>
  <c r="E301" i="122"/>
  <c r="K303" i="124"/>
  <c r="I239" i="97"/>
  <c r="F241" i="109"/>
  <c r="F27" i="129"/>
  <c r="H239" i="124"/>
  <c r="I239" i="111"/>
  <c r="O251" i="117"/>
  <c r="O249" i="117" s="1"/>
  <c r="O249" i="108"/>
  <c r="M241" i="110"/>
  <c r="M301" i="110" s="1"/>
  <c r="M241" i="109"/>
  <c r="M241" i="100"/>
  <c r="M301" i="100" s="1"/>
  <c r="D245" i="118"/>
  <c r="D243" i="118" s="1"/>
  <c r="C243" i="97"/>
  <c r="R251" i="118"/>
  <c r="R249" i="118" s="1"/>
  <c r="R251" i="117"/>
  <c r="C249" i="111"/>
  <c r="U251" i="117"/>
  <c r="O249" i="114"/>
  <c r="C241" i="106"/>
  <c r="M241" i="103"/>
  <c r="M301" i="103" s="1"/>
  <c r="Q246" i="119"/>
  <c r="Q243" i="119" s="1"/>
  <c r="Q242" i="119" s="1"/>
  <c r="Q241" i="119" s="1"/>
  <c r="D243" i="110"/>
  <c r="D242" i="110" s="1"/>
  <c r="D304" i="110" s="1"/>
  <c r="M241" i="107"/>
  <c r="H303" i="125"/>
  <c r="N251" i="118"/>
  <c r="N249" i="118" s="1"/>
  <c r="C249" i="107"/>
  <c r="Q250" i="118"/>
  <c r="Q249" i="118" s="1"/>
  <c r="Q242" i="118" s="1"/>
  <c r="Q241" i="118" s="1"/>
  <c r="C249" i="110"/>
  <c r="C242" i="110" s="1"/>
  <c r="C304" i="110" s="1"/>
  <c r="J241" i="107"/>
  <c r="Q239" i="128"/>
  <c r="J251" i="117"/>
  <c r="J251" i="118"/>
  <c r="J249" i="118" s="1"/>
  <c r="C249" i="103"/>
  <c r="O246" i="117"/>
  <c r="O246" i="118"/>
  <c r="O243" i="118" s="1"/>
  <c r="O242" i="118" s="1"/>
  <c r="O241" i="118" s="1"/>
  <c r="C243" i="108"/>
  <c r="C242" i="108" s="1"/>
  <c r="C304" i="108" s="1"/>
  <c r="T244" i="117"/>
  <c r="C243" i="113"/>
  <c r="T244" i="118"/>
  <c r="T243" i="118" s="1"/>
  <c r="U249" i="120"/>
  <c r="U242" i="120" s="1"/>
  <c r="M241" i="99"/>
  <c r="K239" i="96"/>
  <c r="O6" i="99"/>
  <c r="O5" i="99" s="1"/>
  <c r="O4" i="99" s="1"/>
  <c r="O6" i="108"/>
  <c r="O5" i="108" s="1"/>
  <c r="O4" i="108" s="1"/>
  <c r="Q6" i="117"/>
  <c r="Q5" i="117" s="1"/>
  <c r="Q4" i="117" s="1"/>
  <c r="L6" i="117"/>
  <c r="L5" i="117" s="1"/>
  <c r="L4" i="117" s="1"/>
  <c r="N239" i="125"/>
  <c r="R303" i="125"/>
  <c r="R301" i="125" s="1"/>
  <c r="L239" i="102"/>
  <c r="G248" i="117"/>
  <c r="G248" i="118"/>
  <c r="G243" i="118" s="1"/>
  <c r="G242" i="118" s="1"/>
  <c r="G241" i="118" s="1"/>
  <c r="C243" i="100"/>
  <c r="C242" i="100" s="1"/>
  <c r="C304" i="100" s="1"/>
  <c r="L245" i="118"/>
  <c r="L243" i="118" s="1"/>
  <c r="L242" i="118" s="1"/>
  <c r="L241" i="118" s="1"/>
  <c r="L245" i="117"/>
  <c r="C243" i="105"/>
  <c r="C242" i="105" s="1"/>
  <c r="C304" i="105" s="1"/>
  <c r="C243" i="103"/>
  <c r="J245" i="117"/>
  <c r="J245" i="118"/>
  <c r="J243" i="118" s="1"/>
  <c r="F239" i="128"/>
  <c r="C303" i="126"/>
  <c r="S303" i="125"/>
  <c r="P245" i="118"/>
  <c r="P243" i="118" s="1"/>
  <c r="P242" i="118" s="1"/>
  <c r="P241" i="118" s="1"/>
  <c r="C243" i="109"/>
  <c r="C242" i="109" s="1"/>
  <c r="C304" i="109" s="1"/>
  <c r="S246" i="118"/>
  <c r="S243" i="118" s="1"/>
  <c r="S242" i="118" s="1"/>
  <c r="S241" i="118" s="1"/>
  <c r="C243" i="112"/>
  <c r="C242" i="112" s="1"/>
  <c r="C304" i="112" s="1"/>
  <c r="O32" i="96"/>
  <c r="D6" i="117"/>
  <c r="D5" i="117" s="1"/>
  <c r="D4" i="117" s="1"/>
  <c r="R5" i="118"/>
  <c r="R4" i="118" s="1"/>
  <c r="E241" i="114"/>
  <c r="E239" i="114" s="1"/>
  <c r="L241" i="98"/>
  <c r="L239" i="98" s="1"/>
  <c r="E245" i="120"/>
  <c r="E243" i="120" s="1"/>
  <c r="E242" i="120" s="1"/>
  <c r="E245" i="117"/>
  <c r="E243" i="98"/>
  <c r="E242" i="98" s="1"/>
  <c r="E304" i="98" s="1"/>
  <c r="N245" i="117"/>
  <c r="N245" i="118"/>
  <c r="N243" i="118" s="1"/>
  <c r="C243" i="107"/>
  <c r="I303" i="127"/>
  <c r="I301" i="127" s="1"/>
  <c r="O303" i="125"/>
  <c r="O301" i="125" s="1"/>
  <c r="J239" i="101"/>
  <c r="C5" i="107"/>
  <c r="C4" i="107" s="1"/>
  <c r="M303" i="126"/>
  <c r="M301" i="126" s="1"/>
  <c r="L239" i="128"/>
  <c r="M241" i="105"/>
  <c r="M301" i="105" s="1"/>
  <c r="Q303" i="126"/>
  <c r="Q301" i="126" s="1"/>
  <c r="G246" i="119"/>
  <c r="G243" i="119" s="1"/>
  <c r="G242" i="119" s="1"/>
  <c r="G241" i="119" s="1"/>
  <c r="D243" i="100"/>
  <c r="D242" i="100" s="1"/>
  <c r="D304" i="100" s="1"/>
  <c r="G246" i="117"/>
  <c r="J291" i="117"/>
  <c r="J290" i="117" s="1"/>
  <c r="O290" i="103"/>
  <c r="L246" i="120"/>
  <c r="L243" i="120" s="1"/>
  <c r="L242" i="120" s="1"/>
  <c r="E243" i="105"/>
  <c r="E242" i="105" s="1"/>
  <c r="E304" i="105" s="1"/>
  <c r="M6" i="117"/>
  <c r="M5" i="117" s="1"/>
  <c r="M4" i="117" s="1"/>
  <c r="M251" i="128"/>
  <c r="M249" i="128" s="1"/>
  <c r="M242" i="128" s="1"/>
  <c r="M241" i="128" s="1"/>
  <c r="M249" i="106"/>
  <c r="M242" i="106" s="1"/>
  <c r="M304" i="106" s="1"/>
  <c r="M303" i="106" s="1"/>
  <c r="O6" i="110"/>
  <c r="O5" i="110" s="1"/>
  <c r="O4" i="110" s="1"/>
  <c r="D243" i="111"/>
  <c r="R244" i="119"/>
  <c r="R243" i="119" s="1"/>
  <c r="E249" i="112"/>
  <c r="S250" i="120"/>
  <c r="S249" i="120" s="1"/>
  <c r="O6" i="97"/>
  <c r="O5" i="97" s="1"/>
  <c r="O4" i="97" s="1"/>
  <c r="G6" i="117"/>
  <c r="G5" i="117" s="1"/>
  <c r="J243" i="110"/>
  <c r="J242" i="110" s="1"/>
  <c r="J304" i="110" s="1"/>
  <c r="J303" i="110" s="1"/>
  <c r="Q244" i="125"/>
  <c r="Q243" i="125" s="1"/>
  <c r="Q242" i="125" s="1"/>
  <c r="Q241" i="125" s="1"/>
  <c r="S6" i="117"/>
  <c r="T250" i="118"/>
  <c r="T249" i="118" s="1"/>
  <c r="C249" i="113"/>
  <c r="U246" i="118"/>
  <c r="U246" i="117"/>
  <c r="C243" i="114"/>
  <c r="C242" i="114" s="1"/>
  <c r="C304" i="114" s="1"/>
  <c r="U32" i="118"/>
  <c r="O6" i="98"/>
  <c r="O5" i="98" s="1"/>
  <c r="O4" i="98" s="1"/>
  <c r="F246" i="120"/>
  <c r="F243" i="120" s="1"/>
  <c r="F242" i="120" s="1"/>
  <c r="F241" i="120" s="1"/>
  <c r="F246" i="117"/>
  <c r="E243" i="99"/>
  <c r="E242" i="99" s="1"/>
  <c r="E304" i="99" s="1"/>
  <c r="L249" i="99"/>
  <c r="L242" i="99" s="1"/>
  <c r="L304" i="99" s="1"/>
  <c r="L303" i="99" s="1"/>
  <c r="F250" i="127"/>
  <c r="F249" i="127" s="1"/>
  <c r="F242" i="127" s="1"/>
  <c r="F241" i="127" s="1"/>
  <c r="J252" i="117"/>
  <c r="J252" i="118"/>
  <c r="S245" i="127"/>
  <c r="S243" i="127" s="1"/>
  <c r="S242" i="127" s="1"/>
  <c r="S241" i="127" s="1"/>
  <c r="L243" i="112"/>
  <c r="L242" i="112" s="1"/>
  <c r="L304" i="112" s="1"/>
  <c r="L303" i="112" s="1"/>
  <c r="T251" i="119"/>
  <c r="T249" i="119" s="1"/>
  <c r="T242" i="119" s="1"/>
  <c r="T241" i="119" s="1"/>
  <c r="T251" i="117"/>
  <c r="D249" i="113"/>
  <c r="D242" i="113" s="1"/>
  <c r="D304" i="113" s="1"/>
  <c r="U7" i="117"/>
  <c r="U25" i="117"/>
  <c r="U251" i="128"/>
  <c r="M249" i="114"/>
  <c r="M242" i="114" s="1"/>
  <c r="M304" i="114" s="1"/>
  <c r="M303" i="114" s="1"/>
  <c r="G303" i="126"/>
  <c r="G301" i="126" s="1"/>
  <c r="O6" i="96"/>
  <c r="J243" i="98"/>
  <c r="E244" i="125"/>
  <c r="E243" i="125" s="1"/>
  <c r="E5" i="100"/>
  <c r="E4" i="100" s="1"/>
  <c r="D243" i="107"/>
  <c r="D242" i="107" s="1"/>
  <c r="D304" i="107" s="1"/>
  <c r="N244" i="119"/>
  <c r="N243" i="119" s="1"/>
  <c r="N242" i="119" s="1"/>
  <c r="N241" i="119" s="1"/>
  <c r="R252" i="118"/>
  <c r="R252" i="117"/>
  <c r="O32" i="112"/>
  <c r="T22" i="129"/>
  <c r="U32" i="120"/>
  <c r="E246" i="119"/>
  <c r="E243" i="119" s="1"/>
  <c r="E242" i="119" s="1"/>
  <c r="E241" i="119" s="1"/>
  <c r="E239" i="119" s="1"/>
  <c r="D243" i="98"/>
  <c r="D242" i="98" s="1"/>
  <c r="D304" i="98" s="1"/>
  <c r="U245" i="119"/>
  <c r="D243" i="114"/>
  <c r="D242" i="114" s="1"/>
  <c r="D304" i="114" s="1"/>
  <c r="U37" i="117"/>
  <c r="J239" i="126"/>
  <c r="J241" i="114"/>
  <c r="I303" i="126"/>
  <c r="I301" i="126" s="1"/>
  <c r="L249" i="103"/>
  <c r="L242" i="103" s="1"/>
  <c r="L304" i="103" s="1"/>
  <c r="L303" i="103" s="1"/>
  <c r="J250" i="127"/>
  <c r="J249" i="127" s="1"/>
  <c r="J242" i="127" s="1"/>
  <c r="J241" i="127" s="1"/>
  <c r="L251" i="127"/>
  <c r="L249" i="127" s="1"/>
  <c r="L242" i="127" s="1"/>
  <c r="L241" i="127" s="1"/>
  <c r="L249" i="105"/>
  <c r="L242" i="105" s="1"/>
  <c r="L304" i="105" s="1"/>
  <c r="L303" i="105" s="1"/>
  <c r="M245" i="120"/>
  <c r="M243" i="120" s="1"/>
  <c r="M242" i="120" s="1"/>
  <c r="M241" i="120" s="1"/>
  <c r="E243" i="106"/>
  <c r="E242" i="106" s="1"/>
  <c r="E304" i="106" s="1"/>
  <c r="E5" i="112"/>
  <c r="E4" i="112" s="1"/>
  <c r="C249" i="97"/>
  <c r="D250" i="118"/>
  <c r="D249" i="118" s="1"/>
  <c r="E6" i="117"/>
  <c r="E5" i="117" s="1"/>
  <c r="E4" i="117" s="1"/>
  <c r="F244" i="119"/>
  <c r="F243" i="119" s="1"/>
  <c r="F242" i="119" s="1"/>
  <c r="F241" i="119" s="1"/>
  <c r="D243" i="99"/>
  <c r="D242" i="99" s="1"/>
  <c r="D304" i="99" s="1"/>
  <c r="K247" i="120"/>
  <c r="K243" i="120" s="1"/>
  <c r="K242" i="120" s="1"/>
  <c r="E243" i="104"/>
  <c r="E242" i="104" s="1"/>
  <c r="E304" i="104" s="1"/>
  <c r="O245" i="120"/>
  <c r="O243" i="120" s="1"/>
  <c r="O242" i="120" s="1"/>
  <c r="O241" i="120" s="1"/>
  <c r="O239" i="120" s="1"/>
  <c r="E243" i="108"/>
  <c r="E242" i="108" s="1"/>
  <c r="E304" i="108" s="1"/>
  <c r="R250" i="127"/>
  <c r="R249" i="127" s="1"/>
  <c r="R242" i="127" s="1"/>
  <c r="R241" i="127" s="1"/>
  <c r="L249" i="111"/>
  <c r="L242" i="111" s="1"/>
  <c r="L304" i="111" s="1"/>
  <c r="L303" i="111" s="1"/>
  <c r="O32" i="114"/>
  <c r="U5" i="125"/>
  <c r="C246" i="127"/>
  <c r="L243" i="96"/>
  <c r="L242" i="96" s="1"/>
  <c r="L304" i="96" s="1"/>
  <c r="L303" i="96" s="1"/>
  <c r="G245" i="120"/>
  <c r="G243" i="120" s="1"/>
  <c r="E243" i="100"/>
  <c r="H251" i="127"/>
  <c r="H249" i="127" s="1"/>
  <c r="H242" i="127" s="1"/>
  <c r="H241" i="127" s="1"/>
  <c r="L249" i="101"/>
  <c r="L242" i="101" s="1"/>
  <c r="L304" i="101" s="1"/>
  <c r="L303" i="101" s="1"/>
  <c r="I246" i="119"/>
  <c r="I243" i="119" s="1"/>
  <c r="I242" i="119" s="1"/>
  <c r="I241" i="119" s="1"/>
  <c r="D243" i="102"/>
  <c r="D242" i="102" s="1"/>
  <c r="D304" i="102" s="1"/>
  <c r="I292" i="117"/>
  <c r="I290" i="117" s="1"/>
  <c r="O290" i="102"/>
  <c r="M246" i="119"/>
  <c r="M243" i="119" s="1"/>
  <c r="M242" i="119" s="1"/>
  <c r="M241" i="119" s="1"/>
  <c r="M246" i="117"/>
  <c r="D243" i="106"/>
  <c r="D242" i="106" s="1"/>
  <c r="D304" i="106" s="1"/>
  <c r="N245" i="126"/>
  <c r="N243" i="126" s="1"/>
  <c r="N242" i="126" s="1"/>
  <c r="N241" i="126" s="1"/>
  <c r="K243" i="107"/>
  <c r="K242" i="107" s="1"/>
  <c r="K304" i="107" s="1"/>
  <c r="K303" i="107" s="1"/>
  <c r="O6" i="109"/>
  <c r="O5" i="109" s="1"/>
  <c r="O4" i="109" s="1"/>
  <c r="S32" i="117"/>
  <c r="T246" i="120"/>
  <c r="T243" i="120" s="1"/>
  <c r="T242" i="120" s="1"/>
  <c r="T241" i="120" s="1"/>
  <c r="E243" i="113"/>
  <c r="E242" i="113" s="1"/>
  <c r="E304" i="113" s="1"/>
  <c r="U290" i="118"/>
  <c r="K239" i="112"/>
  <c r="J249" i="98"/>
  <c r="E250" i="125"/>
  <c r="E249" i="125" s="1"/>
  <c r="E249" i="100"/>
  <c r="G250" i="120"/>
  <c r="G249" i="120" s="1"/>
  <c r="I244" i="125"/>
  <c r="I243" i="125" s="1"/>
  <c r="I242" i="125" s="1"/>
  <c r="I241" i="125" s="1"/>
  <c r="J243" i="102"/>
  <c r="J242" i="102" s="1"/>
  <c r="J304" i="102" s="1"/>
  <c r="J303" i="102" s="1"/>
  <c r="K246" i="127"/>
  <c r="K243" i="127" s="1"/>
  <c r="K242" i="127" s="1"/>
  <c r="K241" i="127" s="1"/>
  <c r="L243" i="104"/>
  <c r="L242" i="104" s="1"/>
  <c r="L304" i="104" s="1"/>
  <c r="L303" i="104" s="1"/>
  <c r="Q292" i="117"/>
  <c r="Q290" i="117" s="1"/>
  <c r="O290" i="110"/>
  <c r="D249" i="111"/>
  <c r="R250" i="119"/>
  <c r="R249" i="119" s="1"/>
  <c r="U303" i="127"/>
  <c r="K241" i="103"/>
  <c r="K301" i="103" s="1"/>
  <c r="U243" i="125"/>
  <c r="F245" i="117"/>
  <c r="F245" i="118"/>
  <c r="F243" i="118" s="1"/>
  <c r="C243" i="99"/>
  <c r="G248" i="127"/>
  <c r="G243" i="127" s="1"/>
  <c r="G242" i="127" s="1"/>
  <c r="G241" i="127" s="1"/>
  <c r="L243" i="100"/>
  <c r="L242" i="100" s="1"/>
  <c r="L304" i="100" s="1"/>
  <c r="L303" i="100" s="1"/>
  <c r="I246" i="118"/>
  <c r="I243" i="118" s="1"/>
  <c r="I242" i="118" s="1"/>
  <c r="I241" i="118" s="1"/>
  <c r="C243" i="102"/>
  <c r="C242" i="102" s="1"/>
  <c r="C304" i="102" s="1"/>
  <c r="N292" i="117"/>
  <c r="N290" i="117" s="1"/>
  <c r="O290" i="107"/>
  <c r="O246" i="127"/>
  <c r="O243" i="127" s="1"/>
  <c r="O242" i="127" s="1"/>
  <c r="O241" i="127" s="1"/>
  <c r="L243" i="108"/>
  <c r="L242" i="108" s="1"/>
  <c r="L304" i="108" s="1"/>
  <c r="L303" i="108" s="1"/>
  <c r="P251" i="119"/>
  <c r="P249" i="119" s="1"/>
  <c r="P242" i="119" s="1"/>
  <c r="P241" i="119" s="1"/>
  <c r="D249" i="109"/>
  <c r="D242" i="109" s="1"/>
  <c r="D304" i="109" s="1"/>
  <c r="C243" i="111"/>
  <c r="R244" i="118"/>
  <c r="R243" i="118" s="1"/>
  <c r="S245" i="120"/>
  <c r="S243" i="120" s="1"/>
  <c r="S242" i="120" s="1"/>
  <c r="E243" i="112"/>
  <c r="U6" i="118"/>
  <c r="U32" i="128"/>
  <c r="M239" i="102"/>
  <c r="U6" i="119"/>
  <c r="F245" i="126"/>
  <c r="F243" i="126" s="1"/>
  <c r="F242" i="126" s="1"/>
  <c r="F241" i="126" s="1"/>
  <c r="K243" i="99"/>
  <c r="K242" i="99" s="1"/>
  <c r="K304" i="99" s="1"/>
  <c r="K303" i="99" s="1"/>
  <c r="F292" i="117"/>
  <c r="F290" i="117" s="1"/>
  <c r="O290" i="99"/>
  <c r="O6" i="104"/>
  <c r="O5" i="104" s="1"/>
  <c r="O4" i="104" s="1"/>
  <c r="R291" i="117"/>
  <c r="R290" i="117" s="1"/>
  <c r="O290" i="111"/>
  <c r="U19" i="117"/>
  <c r="U33" i="117"/>
  <c r="M239" i="97"/>
  <c r="F250" i="118"/>
  <c r="F249" i="118" s="1"/>
  <c r="C249" i="99"/>
  <c r="O6" i="101"/>
  <c r="O5" i="101" s="1"/>
  <c r="O4" i="101" s="1"/>
  <c r="O6" i="102"/>
  <c r="O5" i="102" s="1"/>
  <c r="O4" i="102" s="1"/>
  <c r="D249" i="103"/>
  <c r="J250" i="119"/>
  <c r="J249" i="119" s="1"/>
  <c r="P6" i="117"/>
  <c r="P5" i="117" s="1"/>
  <c r="O6" i="113"/>
  <c r="O32" i="113"/>
  <c r="U29" i="117"/>
  <c r="U292" i="117"/>
  <c r="O290" i="114"/>
  <c r="S303" i="126"/>
  <c r="S301" i="126" s="1"/>
  <c r="K239" i="110"/>
  <c r="O6" i="106"/>
  <c r="O5" i="106" s="1"/>
  <c r="O4" i="106" s="1"/>
  <c r="P251" i="127"/>
  <c r="P249" i="127" s="1"/>
  <c r="P242" i="127" s="1"/>
  <c r="P241" i="127" s="1"/>
  <c r="L249" i="109"/>
  <c r="L242" i="109" s="1"/>
  <c r="L304" i="109" s="1"/>
  <c r="L303" i="109" s="1"/>
  <c r="D5" i="111"/>
  <c r="D4" i="111" s="1"/>
  <c r="T246" i="128"/>
  <c r="T243" i="128" s="1"/>
  <c r="T242" i="128" s="1"/>
  <c r="T241" i="128" s="1"/>
  <c r="T239" i="128" s="1"/>
  <c r="M243" i="113"/>
  <c r="M242" i="113" s="1"/>
  <c r="M304" i="113" s="1"/>
  <c r="M303" i="113" s="1"/>
  <c r="O6" i="100"/>
  <c r="O5" i="100" s="1"/>
  <c r="O4" i="100" s="1"/>
  <c r="M244" i="125"/>
  <c r="M243" i="125" s="1"/>
  <c r="M242" i="125" s="1"/>
  <c r="M241" i="125" s="1"/>
  <c r="J243" i="106"/>
  <c r="J242" i="106" s="1"/>
  <c r="J304" i="106" s="1"/>
  <c r="J303" i="106" s="1"/>
  <c r="O6" i="112"/>
  <c r="U301" i="126"/>
  <c r="I303" i="128"/>
  <c r="I301" i="128" s="1"/>
  <c r="E243" i="96"/>
  <c r="E242" i="96" s="1"/>
  <c r="E304" i="96" s="1"/>
  <c r="C244" i="120"/>
  <c r="D251" i="127"/>
  <c r="D249" i="127" s="1"/>
  <c r="D242" i="127" s="1"/>
  <c r="D241" i="127" s="1"/>
  <c r="L249" i="97"/>
  <c r="L242" i="97" s="1"/>
  <c r="L304" i="97" s="1"/>
  <c r="L303" i="97" s="1"/>
  <c r="E246" i="118"/>
  <c r="E243" i="118" s="1"/>
  <c r="E242" i="118" s="1"/>
  <c r="E241" i="118" s="1"/>
  <c r="C243" i="98"/>
  <c r="C242" i="98" s="1"/>
  <c r="C304" i="98" s="1"/>
  <c r="C249" i="101"/>
  <c r="C242" i="101" s="1"/>
  <c r="C304" i="101" s="1"/>
  <c r="H250" i="118"/>
  <c r="H249" i="118" s="1"/>
  <c r="H242" i="118" s="1"/>
  <c r="H241" i="118" s="1"/>
  <c r="K6" i="117"/>
  <c r="O6" i="114"/>
  <c r="O5" i="114" s="1"/>
  <c r="O4" i="114" s="1"/>
  <c r="L303" i="125"/>
  <c r="L301" i="125" s="1"/>
  <c r="K239" i="100"/>
  <c r="D303" i="128"/>
  <c r="D301" i="128" s="1"/>
  <c r="C247" i="119"/>
  <c r="C247" i="117"/>
  <c r="X247" i="117" s="1"/>
  <c r="D243" i="96"/>
  <c r="D242" i="96" s="1"/>
  <c r="D304" i="96" s="1"/>
  <c r="J5" i="98"/>
  <c r="J4" i="98" s="1"/>
  <c r="H6" i="117"/>
  <c r="H5" i="117" s="1"/>
  <c r="H4" i="117" s="1"/>
  <c r="I6" i="117"/>
  <c r="I5" i="117" s="1"/>
  <c r="I4" i="117" s="1"/>
  <c r="J244" i="119"/>
  <c r="J243" i="119" s="1"/>
  <c r="D243" i="103"/>
  <c r="L249" i="107"/>
  <c r="L242" i="107" s="1"/>
  <c r="L304" i="107" s="1"/>
  <c r="L303" i="107" s="1"/>
  <c r="N250" i="127"/>
  <c r="N249" i="127" s="1"/>
  <c r="N242" i="127" s="1"/>
  <c r="N241" i="127" s="1"/>
  <c r="S245" i="119"/>
  <c r="S243" i="119" s="1"/>
  <c r="S242" i="119" s="1"/>
  <c r="S241" i="119" s="1"/>
  <c r="D243" i="112"/>
  <c r="D242" i="112" s="1"/>
  <c r="D304" i="112" s="1"/>
  <c r="S251" i="128"/>
  <c r="S249" i="128" s="1"/>
  <c r="S242" i="128" s="1"/>
  <c r="S241" i="128" s="1"/>
  <c r="M249" i="112"/>
  <c r="M242" i="112" s="1"/>
  <c r="M304" i="112" s="1"/>
  <c r="M303" i="112" s="1"/>
  <c r="T6" i="117"/>
  <c r="T32" i="117"/>
  <c r="K5" i="117" l="1"/>
  <c r="K4" i="117" s="1"/>
  <c r="S239" i="118"/>
  <c r="E241" i="120"/>
  <c r="G239" i="125"/>
  <c r="J4" i="117"/>
  <c r="C242" i="111"/>
  <c r="C304" i="111" s="1"/>
  <c r="P239" i="118"/>
  <c r="M239" i="127"/>
  <c r="E303" i="97"/>
  <c r="F239" i="120"/>
  <c r="X29" i="129"/>
  <c r="J301" i="125"/>
  <c r="R301" i="126"/>
  <c r="I239" i="126"/>
  <c r="D239" i="120"/>
  <c r="C301" i="96"/>
  <c r="Q239" i="118"/>
  <c r="D301" i="108"/>
  <c r="D239" i="119"/>
  <c r="P239" i="119"/>
  <c r="Q239" i="119"/>
  <c r="D242" i="118"/>
  <c r="D241" i="118" s="1"/>
  <c r="D239" i="118" s="1"/>
  <c r="C6" i="117"/>
  <c r="X6" i="117" s="1"/>
  <c r="O239" i="119"/>
  <c r="K301" i="126"/>
  <c r="K301" i="102"/>
  <c r="L301" i="126"/>
  <c r="J301" i="99"/>
  <c r="M239" i="118"/>
  <c r="D306" i="120"/>
  <c r="D8" i="129" s="1"/>
  <c r="D241" i="104"/>
  <c r="D239" i="104" s="1"/>
  <c r="I239" i="118"/>
  <c r="S301" i="125"/>
  <c r="E241" i="97"/>
  <c r="E301" i="97" s="1"/>
  <c r="P4" i="117"/>
  <c r="S241" i="120"/>
  <c r="S239" i="120" s="1"/>
  <c r="E301" i="109"/>
  <c r="N239" i="120"/>
  <c r="K301" i="104"/>
  <c r="G4" i="117"/>
  <c r="L239" i="126"/>
  <c r="K301" i="106"/>
  <c r="P239" i="120"/>
  <c r="C28" i="129"/>
  <c r="J301" i="108"/>
  <c r="F301" i="109"/>
  <c r="O239" i="118"/>
  <c r="R241" i="120"/>
  <c r="R239" i="120" s="1"/>
  <c r="N242" i="118"/>
  <c r="N241" i="118" s="1"/>
  <c r="N239" i="118" s="1"/>
  <c r="M301" i="101"/>
  <c r="C4" i="125"/>
  <c r="C19" i="129" s="1"/>
  <c r="X19" i="129" s="1"/>
  <c r="G301" i="102"/>
  <c r="G239" i="102"/>
  <c r="J301" i="107"/>
  <c r="N9" i="129"/>
  <c r="E239" i="127"/>
  <c r="H301" i="125"/>
  <c r="I303" i="120"/>
  <c r="I301" i="120" s="1"/>
  <c r="G239" i="118"/>
  <c r="O304" i="98"/>
  <c r="Q262" i="117"/>
  <c r="O262" i="110"/>
  <c r="T242" i="118"/>
  <c r="T241" i="118" s="1"/>
  <c r="T239" i="118" s="1"/>
  <c r="O10" i="129"/>
  <c r="O301" i="121"/>
  <c r="J301" i="105"/>
  <c r="J303" i="100"/>
  <c r="J301" i="100" s="1"/>
  <c r="G307" i="125"/>
  <c r="G303" i="125" s="1"/>
  <c r="G301" i="125" s="1"/>
  <c r="L301" i="110"/>
  <c r="D9" i="129"/>
  <c r="T239" i="119"/>
  <c r="Q239" i="120"/>
  <c r="I239" i="120"/>
  <c r="H239" i="120"/>
  <c r="J239" i="100"/>
  <c r="H239" i="119"/>
  <c r="K241" i="120"/>
  <c r="K239" i="120" s="1"/>
  <c r="G239" i="119"/>
  <c r="O306" i="111"/>
  <c r="R306" i="117" s="1"/>
  <c r="R28" i="129" s="1"/>
  <c r="R306" i="120"/>
  <c r="O306" i="110"/>
  <c r="Q306" i="117" s="1"/>
  <c r="Q28" i="129" s="1"/>
  <c r="Q306" i="120"/>
  <c r="Q303" i="120" s="1"/>
  <c r="Q301" i="120" s="1"/>
  <c r="O306" i="104"/>
  <c r="K306" i="117" s="1"/>
  <c r="K28" i="129" s="1"/>
  <c r="K306" i="120"/>
  <c r="K239" i="119"/>
  <c r="J301" i="112"/>
  <c r="M239" i="119"/>
  <c r="O304" i="101"/>
  <c r="E301" i="107"/>
  <c r="K301" i="105"/>
  <c r="D301" i="105"/>
  <c r="J301" i="103"/>
  <c r="E301" i="102"/>
  <c r="O262" i="104"/>
  <c r="K262" i="117"/>
  <c r="L241" i="120"/>
  <c r="L239" i="120" s="1"/>
  <c r="O262" i="101"/>
  <c r="H262" i="117"/>
  <c r="O262" i="103"/>
  <c r="F301" i="101"/>
  <c r="Q10" i="129"/>
  <c r="Q301" i="121"/>
  <c r="J301" i="104"/>
  <c r="K301" i="96"/>
  <c r="O305" i="110"/>
  <c r="Q305" i="117" s="1"/>
  <c r="Q27" i="129" s="1"/>
  <c r="O305" i="103"/>
  <c r="J305" i="117" s="1"/>
  <c r="J27" i="129" s="1"/>
  <c r="S301" i="121"/>
  <c r="C242" i="97"/>
  <c r="C304" i="97" s="1"/>
  <c r="O304" i="97" s="1"/>
  <c r="K301" i="109"/>
  <c r="K301" i="113"/>
  <c r="J301" i="113"/>
  <c r="J301" i="97"/>
  <c r="J301" i="96"/>
  <c r="L301" i="106"/>
  <c r="O304" i="102"/>
  <c r="D303" i="112"/>
  <c r="S304" i="119"/>
  <c r="C304" i="119"/>
  <c r="O304" i="96"/>
  <c r="C243" i="119"/>
  <c r="Y247" i="119"/>
  <c r="C243" i="120"/>
  <c r="X244" i="120"/>
  <c r="E303" i="96"/>
  <c r="C304" i="120"/>
  <c r="D303" i="109"/>
  <c r="P304" i="119"/>
  <c r="E303" i="113"/>
  <c r="T304" i="120"/>
  <c r="D303" i="106"/>
  <c r="M304" i="119"/>
  <c r="D303" i="102"/>
  <c r="I304" i="119"/>
  <c r="C243" i="127"/>
  <c r="X246" i="127"/>
  <c r="E303" i="108"/>
  <c r="O304" i="120"/>
  <c r="E303" i="104"/>
  <c r="K304" i="120"/>
  <c r="D303" i="99"/>
  <c r="F304" i="119"/>
  <c r="E303" i="106"/>
  <c r="M304" i="120"/>
  <c r="D303" i="114"/>
  <c r="U304" i="119"/>
  <c r="D303" i="98"/>
  <c r="E304" i="119"/>
  <c r="D303" i="107"/>
  <c r="N304" i="119"/>
  <c r="D303" i="113"/>
  <c r="T304" i="119"/>
  <c r="E303" i="99"/>
  <c r="F304" i="120"/>
  <c r="E303" i="105"/>
  <c r="L304" i="120"/>
  <c r="D303" i="100"/>
  <c r="G304" i="119"/>
  <c r="E303" i="98"/>
  <c r="E304" i="120"/>
  <c r="X303" i="126"/>
  <c r="O304" i="105"/>
  <c r="M239" i="99"/>
  <c r="M301" i="99"/>
  <c r="M239" i="107"/>
  <c r="M301" i="107"/>
  <c r="D303" i="110"/>
  <c r="Q304" i="119"/>
  <c r="M239" i="109"/>
  <c r="M301" i="109"/>
  <c r="C253" i="117"/>
  <c r="X253" i="117" s="1"/>
  <c r="X256" i="117"/>
  <c r="G239" i="97"/>
  <c r="G301" i="97"/>
  <c r="K239" i="111"/>
  <c r="K301" i="111"/>
  <c r="K241" i="101"/>
  <c r="K239" i="101" s="1"/>
  <c r="K304" i="101"/>
  <c r="K303" i="101" s="1"/>
  <c r="C262" i="117"/>
  <c r="X262" i="117" s="1"/>
  <c r="X263" i="117"/>
  <c r="M239" i="98"/>
  <c r="M301" i="98"/>
  <c r="O306" i="105"/>
  <c r="L306" i="117" s="1"/>
  <c r="L28" i="129" s="1"/>
  <c r="L239" i="113"/>
  <c r="L301" i="113"/>
  <c r="K241" i="98"/>
  <c r="K239" i="98" s="1"/>
  <c r="K304" i="98"/>
  <c r="K303" i="98" s="1"/>
  <c r="M4" i="129"/>
  <c r="M5" i="129"/>
  <c r="D303" i="101"/>
  <c r="D301" i="101" s="1"/>
  <c r="H304" i="119"/>
  <c r="K304" i="119"/>
  <c r="O304" i="104"/>
  <c r="D303" i="97"/>
  <c r="D301" i="97" s="1"/>
  <c r="D304" i="119"/>
  <c r="C5" i="127"/>
  <c r="X6" i="127"/>
  <c r="X32" i="120"/>
  <c r="C5" i="120"/>
  <c r="C5" i="119"/>
  <c r="Y6" i="119"/>
  <c r="C4" i="128"/>
  <c r="X5" i="128"/>
  <c r="X4" i="122"/>
  <c r="C4" i="118"/>
  <c r="X5" i="118"/>
  <c r="X241" i="128"/>
  <c r="C301" i="128"/>
  <c r="F303" i="105"/>
  <c r="O305" i="105"/>
  <c r="L305" i="117" s="1"/>
  <c r="L27" i="129" s="1"/>
  <c r="F239" i="105"/>
  <c r="F301" i="105"/>
  <c r="X5" i="126"/>
  <c r="C4" i="126"/>
  <c r="E306" i="103"/>
  <c r="J306" i="120" s="1"/>
  <c r="J303" i="120" s="1"/>
  <c r="J301" i="120" s="1"/>
  <c r="E241" i="103"/>
  <c r="E306" i="101"/>
  <c r="H306" i="120" s="1"/>
  <c r="H303" i="120" s="1"/>
  <c r="H301" i="120" s="1"/>
  <c r="E241" i="101"/>
  <c r="J239" i="120"/>
  <c r="L6" i="129"/>
  <c r="L7" i="129"/>
  <c r="L303" i="119"/>
  <c r="L301" i="119" s="1"/>
  <c r="L301" i="114"/>
  <c r="G303" i="98"/>
  <c r="G301" i="98" s="1"/>
  <c r="O305" i="98"/>
  <c r="E305" i="117" s="1"/>
  <c r="E27" i="129" s="1"/>
  <c r="G239" i="98"/>
  <c r="G303" i="96"/>
  <c r="G301" i="96" s="1"/>
  <c r="O305" i="96"/>
  <c r="C305" i="117" s="1"/>
  <c r="X305" i="117" s="1"/>
  <c r="G239" i="96"/>
  <c r="C241" i="122"/>
  <c r="X253" i="122"/>
  <c r="G301" i="105"/>
  <c r="G239" i="105"/>
  <c r="C242" i="126"/>
  <c r="X249" i="126"/>
  <c r="C242" i="118"/>
  <c r="X243" i="118"/>
  <c r="L301" i="98"/>
  <c r="J301" i="114"/>
  <c r="G239" i="110"/>
  <c r="G301" i="110"/>
  <c r="F303" i="112"/>
  <c r="F301" i="112" s="1"/>
  <c r="O305" i="112"/>
  <c r="S305" i="117" s="1"/>
  <c r="S27" i="129" s="1"/>
  <c r="F239" i="112"/>
  <c r="C241" i="121"/>
  <c r="X253" i="121"/>
  <c r="C242" i="125"/>
  <c r="X243" i="125"/>
  <c r="C241" i="124"/>
  <c r="X253" i="124"/>
  <c r="U8" i="129"/>
  <c r="U9" i="129"/>
  <c r="C32" i="117"/>
  <c r="X33" i="117"/>
  <c r="O304" i="114"/>
  <c r="O304" i="110"/>
  <c r="O304" i="109"/>
  <c r="O304" i="108"/>
  <c r="O304" i="106"/>
  <c r="M304" i="117" s="1"/>
  <c r="O5" i="112"/>
  <c r="O4" i="112" s="1"/>
  <c r="O262" i="111"/>
  <c r="R262" i="117"/>
  <c r="E241" i="111"/>
  <c r="E304" i="111"/>
  <c r="E301" i="110"/>
  <c r="D303" i="104"/>
  <c r="E301" i="114"/>
  <c r="D303" i="96"/>
  <c r="C242" i="113"/>
  <c r="C304" i="113" s="1"/>
  <c r="O304" i="113" s="1"/>
  <c r="C303" i="112"/>
  <c r="S304" i="118"/>
  <c r="G304" i="118"/>
  <c r="C303" i="100"/>
  <c r="C239" i="106"/>
  <c r="C301" i="106"/>
  <c r="H304" i="118"/>
  <c r="C303" i="101"/>
  <c r="R304" i="118"/>
  <c r="C303" i="111"/>
  <c r="P304" i="118"/>
  <c r="C303" i="109"/>
  <c r="I304" i="118"/>
  <c r="C303" i="102"/>
  <c r="E304" i="118"/>
  <c r="C303" i="98"/>
  <c r="Q304" i="118"/>
  <c r="C303" i="110"/>
  <c r="C303" i="114"/>
  <c r="U304" i="118"/>
  <c r="L304" i="118"/>
  <c r="C303" i="105"/>
  <c r="C303" i="108"/>
  <c r="O304" i="118"/>
  <c r="D242" i="103"/>
  <c r="D304" i="103" s="1"/>
  <c r="G301" i="124"/>
  <c r="C242" i="103"/>
  <c r="C304" i="103" s="1"/>
  <c r="C242" i="107"/>
  <c r="C304" i="107" s="1"/>
  <c r="O304" i="107" s="1"/>
  <c r="D301" i="122"/>
  <c r="H301" i="126"/>
  <c r="L264" i="117"/>
  <c r="L262" i="117" s="1"/>
  <c r="O262" i="105"/>
  <c r="E301" i="126"/>
  <c r="U241" i="120"/>
  <c r="H301" i="124"/>
  <c r="J242" i="119"/>
  <c r="J241" i="119" s="1"/>
  <c r="J239" i="119" s="1"/>
  <c r="J242" i="118"/>
  <c r="J241" i="118" s="1"/>
  <c r="J239" i="118" s="1"/>
  <c r="P303" i="121"/>
  <c r="P27" i="129"/>
  <c r="K13" i="129"/>
  <c r="K301" i="124"/>
  <c r="R10" i="129"/>
  <c r="R301" i="121"/>
  <c r="T303" i="124"/>
  <c r="T27" i="129"/>
  <c r="F11" i="129"/>
  <c r="F301" i="122"/>
  <c r="J13" i="129"/>
  <c r="J301" i="124"/>
  <c r="I239" i="102"/>
  <c r="I239" i="108"/>
  <c r="P11" i="129"/>
  <c r="P301" i="122"/>
  <c r="C303" i="124"/>
  <c r="X303" i="124" s="1"/>
  <c r="Q12" i="129"/>
  <c r="Q301" i="123"/>
  <c r="D303" i="121"/>
  <c r="D27" i="129"/>
  <c r="F10" i="129"/>
  <c r="F301" i="121"/>
  <c r="F239" i="109"/>
  <c r="S303" i="124"/>
  <c r="R13" i="129"/>
  <c r="R301" i="124"/>
  <c r="D13" i="129"/>
  <c r="D301" i="124"/>
  <c r="I303" i="124"/>
  <c r="I27" i="129"/>
  <c r="O303" i="124"/>
  <c r="O27" i="129"/>
  <c r="E13" i="129"/>
  <c r="E301" i="124"/>
  <c r="F239" i="97"/>
  <c r="F301" i="124"/>
  <c r="F13" i="129"/>
  <c r="K11" i="129"/>
  <c r="K301" i="122"/>
  <c r="I239" i="112"/>
  <c r="N10" i="129"/>
  <c r="N301" i="121"/>
  <c r="K12" i="129"/>
  <c r="K301" i="123"/>
  <c r="H303" i="121"/>
  <c r="H27" i="129"/>
  <c r="G11" i="129"/>
  <c r="G301" i="122"/>
  <c r="M13" i="129"/>
  <c r="M301" i="124"/>
  <c r="G239" i="106"/>
  <c r="Q13" i="129"/>
  <c r="Q301" i="124"/>
  <c r="P13" i="129"/>
  <c r="P301" i="124"/>
  <c r="I10" i="129"/>
  <c r="I301" i="121"/>
  <c r="F239" i="101"/>
  <c r="I239" i="113"/>
  <c r="U303" i="124"/>
  <c r="U301" i="124" s="1"/>
  <c r="R11" i="129"/>
  <c r="R301" i="122"/>
  <c r="M303" i="122"/>
  <c r="M27" i="129"/>
  <c r="N13" i="129"/>
  <c r="N301" i="124"/>
  <c r="I239" i="96"/>
  <c r="R12" i="129"/>
  <c r="R301" i="123"/>
  <c r="U57" i="129"/>
  <c r="L301" i="124"/>
  <c r="L12" i="129"/>
  <c r="L301" i="123"/>
  <c r="O5" i="113"/>
  <c r="O4" i="113" s="1"/>
  <c r="E242" i="112"/>
  <c r="E304" i="112" s="1"/>
  <c r="E241" i="98"/>
  <c r="E303" i="127"/>
  <c r="E301" i="127" s="1"/>
  <c r="C241" i="109"/>
  <c r="C241" i="108"/>
  <c r="O249" i="110"/>
  <c r="Q250" i="117"/>
  <c r="Q249" i="117" s="1"/>
  <c r="N251" i="117"/>
  <c r="N249" i="117" s="1"/>
  <c r="O249" i="107"/>
  <c r="N303" i="128"/>
  <c r="N301" i="128" s="1"/>
  <c r="Q246" i="117"/>
  <c r="Q243" i="117" s="1"/>
  <c r="O243" i="110"/>
  <c r="U249" i="117"/>
  <c r="P303" i="128"/>
  <c r="P301" i="128" s="1"/>
  <c r="M239" i="110"/>
  <c r="O303" i="119"/>
  <c r="O301" i="119" s="1"/>
  <c r="C241" i="105"/>
  <c r="C239" i="105" s="1"/>
  <c r="D303" i="120"/>
  <c r="D301" i="120" s="1"/>
  <c r="K303" i="118"/>
  <c r="K301" i="118" s="1"/>
  <c r="J239" i="107"/>
  <c r="P303" i="120"/>
  <c r="P301" i="120" s="1"/>
  <c r="D241" i="110"/>
  <c r="D239" i="110" s="1"/>
  <c r="O5" i="96"/>
  <c r="O4" i="96" s="1"/>
  <c r="P245" i="117"/>
  <c r="P243" i="117" s="1"/>
  <c r="O243" i="109"/>
  <c r="L239" i="118"/>
  <c r="F303" i="128"/>
  <c r="F301" i="128" s="1"/>
  <c r="C241" i="110"/>
  <c r="M239" i="103"/>
  <c r="D245" i="117"/>
  <c r="D243" i="117" s="1"/>
  <c r="O243" i="97"/>
  <c r="M239" i="100"/>
  <c r="Q303" i="128"/>
  <c r="Q301" i="128" s="1"/>
  <c r="R242" i="118"/>
  <c r="R241" i="118" s="1"/>
  <c r="R239" i="118" s="1"/>
  <c r="F242" i="118"/>
  <c r="F241" i="118" s="1"/>
  <c r="F239" i="118" s="1"/>
  <c r="E239" i="120"/>
  <c r="C241" i="112"/>
  <c r="C241" i="100"/>
  <c r="N303" i="125"/>
  <c r="N301" i="125" s="1"/>
  <c r="J303" i="128"/>
  <c r="J301" i="128" s="1"/>
  <c r="G303" i="128"/>
  <c r="G301" i="128" s="1"/>
  <c r="L241" i="97"/>
  <c r="L301" i="97" s="1"/>
  <c r="L241" i="107"/>
  <c r="L301" i="107" s="1"/>
  <c r="U290" i="117"/>
  <c r="I246" i="117"/>
  <c r="I243" i="117" s="1"/>
  <c r="I242" i="117" s="1"/>
  <c r="I241" i="117" s="1"/>
  <c r="I239" i="117" s="1"/>
  <c r="O243" i="102"/>
  <c r="O242" i="102" s="1"/>
  <c r="O241" i="102" s="1"/>
  <c r="O239" i="102" s="1"/>
  <c r="J241" i="102"/>
  <c r="J301" i="102" s="1"/>
  <c r="O249" i="100"/>
  <c r="G250" i="117"/>
  <c r="G249" i="117" s="1"/>
  <c r="E241" i="113"/>
  <c r="D241" i="106"/>
  <c r="H239" i="127"/>
  <c r="U4" i="125"/>
  <c r="R239" i="127"/>
  <c r="F239" i="119"/>
  <c r="O249" i="97"/>
  <c r="D250" i="117"/>
  <c r="D249" i="117" s="1"/>
  <c r="M239" i="120"/>
  <c r="J239" i="127"/>
  <c r="J239" i="114"/>
  <c r="U243" i="119"/>
  <c r="E241" i="99"/>
  <c r="T250" i="117"/>
  <c r="T249" i="117" s="1"/>
  <c r="O249" i="113"/>
  <c r="E241" i="105"/>
  <c r="L303" i="128"/>
  <c r="L301" i="128" s="1"/>
  <c r="N239" i="127"/>
  <c r="D239" i="127"/>
  <c r="U32" i="117"/>
  <c r="K241" i="99"/>
  <c r="K301" i="99" s="1"/>
  <c r="P251" i="117"/>
  <c r="P249" i="117" s="1"/>
  <c r="O249" i="109"/>
  <c r="T5" i="117"/>
  <c r="T4" i="117" s="1"/>
  <c r="S245" i="117"/>
  <c r="S243" i="117" s="1"/>
  <c r="O243" i="112"/>
  <c r="C241" i="101"/>
  <c r="C244" i="117"/>
  <c r="O243" i="96"/>
  <c r="O242" i="96" s="1"/>
  <c r="O241" i="96" s="1"/>
  <c r="L241" i="109"/>
  <c r="L301" i="109" s="1"/>
  <c r="F239" i="126"/>
  <c r="U5" i="119"/>
  <c r="U5" i="128"/>
  <c r="C241" i="111"/>
  <c r="L241" i="100"/>
  <c r="L301" i="100" s="1"/>
  <c r="I239" i="125"/>
  <c r="T246" i="117"/>
  <c r="T243" i="117" s="1"/>
  <c r="O243" i="113"/>
  <c r="K241" i="107"/>
  <c r="K301" i="107" s="1"/>
  <c r="D241" i="102"/>
  <c r="E242" i="100"/>
  <c r="E304" i="100" s="1"/>
  <c r="L241" i="96"/>
  <c r="L301" i="96" s="1"/>
  <c r="C303" i="118"/>
  <c r="E241" i="104"/>
  <c r="L241" i="105"/>
  <c r="L301" i="105" s="1"/>
  <c r="L241" i="103"/>
  <c r="L301" i="103" s="1"/>
  <c r="N303" i="120"/>
  <c r="N301" i="120" s="1"/>
  <c r="U5" i="120"/>
  <c r="N244" i="117"/>
  <c r="N243" i="117" s="1"/>
  <c r="O243" i="107"/>
  <c r="E242" i="125"/>
  <c r="E241" i="125" s="1"/>
  <c r="M241" i="114"/>
  <c r="M301" i="114" s="1"/>
  <c r="U6" i="117"/>
  <c r="U243" i="118"/>
  <c r="S5" i="117"/>
  <c r="S4" i="117" s="1"/>
  <c r="M241" i="106"/>
  <c r="M301" i="106" s="1"/>
  <c r="L246" i="117"/>
  <c r="L243" i="117" s="1"/>
  <c r="L242" i="117" s="1"/>
  <c r="O243" i="105"/>
  <c r="O242" i="105" s="1"/>
  <c r="M239" i="105"/>
  <c r="S239" i="128"/>
  <c r="H239" i="118"/>
  <c r="E241" i="96"/>
  <c r="D241" i="112"/>
  <c r="D241" i="96"/>
  <c r="O249" i="101"/>
  <c r="O242" i="101" s="1"/>
  <c r="H250" i="117"/>
  <c r="H249" i="117" s="1"/>
  <c r="H242" i="117" s="1"/>
  <c r="C241" i="98"/>
  <c r="M241" i="112"/>
  <c r="M301" i="112" s="1"/>
  <c r="S239" i="119"/>
  <c r="J244" i="117"/>
  <c r="J243" i="117" s="1"/>
  <c r="O243" i="103"/>
  <c r="E246" i="117"/>
  <c r="E243" i="117" s="1"/>
  <c r="E242" i="117" s="1"/>
  <c r="E241" i="117" s="1"/>
  <c r="O243" i="98"/>
  <c r="O242" i="98" s="1"/>
  <c r="O241" i="98" s="1"/>
  <c r="O239" i="98" s="1"/>
  <c r="J241" i="106"/>
  <c r="J301" i="106" s="1"/>
  <c r="M241" i="113"/>
  <c r="M301" i="113" s="1"/>
  <c r="P239" i="127"/>
  <c r="F250" i="117"/>
  <c r="F249" i="117" s="1"/>
  <c r="O249" i="99"/>
  <c r="O243" i="111"/>
  <c r="R244" i="117"/>
  <c r="R243" i="117" s="1"/>
  <c r="L241" i="108"/>
  <c r="L301" i="108" s="1"/>
  <c r="C241" i="102"/>
  <c r="G239" i="127"/>
  <c r="U242" i="125"/>
  <c r="K239" i="103"/>
  <c r="R250" i="117"/>
  <c r="R249" i="117" s="1"/>
  <c r="O249" i="111"/>
  <c r="L241" i="104"/>
  <c r="L301" i="104" s="1"/>
  <c r="T239" i="120"/>
  <c r="N239" i="126"/>
  <c r="G245" i="117"/>
  <c r="G243" i="117" s="1"/>
  <c r="O243" i="100"/>
  <c r="E241" i="108"/>
  <c r="K247" i="117"/>
  <c r="K243" i="117" s="1"/>
  <c r="K242" i="117" s="1"/>
  <c r="O243" i="104"/>
  <c r="O242" i="104" s="1"/>
  <c r="F244" i="117"/>
  <c r="F243" i="117" s="1"/>
  <c r="O243" i="99"/>
  <c r="M245" i="117"/>
  <c r="M243" i="117" s="1"/>
  <c r="M242" i="117" s="1"/>
  <c r="M241" i="117" s="1"/>
  <c r="M239" i="117" s="1"/>
  <c r="O243" i="106"/>
  <c r="O242" i="106" s="1"/>
  <c r="O241" i="106" s="1"/>
  <c r="L239" i="127"/>
  <c r="U245" i="117"/>
  <c r="O243" i="114"/>
  <c r="O242" i="114" s="1"/>
  <c r="O241" i="114" s="1"/>
  <c r="D241" i="98"/>
  <c r="N239" i="119"/>
  <c r="J242" i="98"/>
  <c r="J304" i="98" s="1"/>
  <c r="J303" i="98" s="1"/>
  <c r="U249" i="128"/>
  <c r="L241" i="112"/>
  <c r="L301" i="112" s="1"/>
  <c r="F239" i="127"/>
  <c r="Q239" i="125"/>
  <c r="R242" i="119"/>
  <c r="R241" i="119" s="1"/>
  <c r="M239" i="128"/>
  <c r="D241" i="100"/>
  <c r="I239" i="119"/>
  <c r="M239" i="125"/>
  <c r="O249" i="103"/>
  <c r="J250" i="117"/>
  <c r="J249" i="117" s="1"/>
  <c r="U5" i="118"/>
  <c r="D241" i="109"/>
  <c r="O239" i="127"/>
  <c r="C242" i="99"/>
  <c r="C304" i="99" s="1"/>
  <c r="O304" i="99" s="1"/>
  <c r="J303" i="126"/>
  <c r="J301" i="126" s="1"/>
  <c r="U301" i="127"/>
  <c r="K239" i="127"/>
  <c r="L241" i="101"/>
  <c r="L301" i="101" s="1"/>
  <c r="G242" i="120"/>
  <c r="G241" i="120" s="1"/>
  <c r="L241" i="111"/>
  <c r="L301" i="111" s="1"/>
  <c r="O243" i="108"/>
  <c r="O242" i="108" s="1"/>
  <c r="O241" i="108" s="1"/>
  <c r="O245" i="117"/>
  <c r="O243" i="117" s="1"/>
  <c r="O242" i="117" s="1"/>
  <c r="O241" i="117" s="1"/>
  <c r="D241" i="99"/>
  <c r="E241" i="106"/>
  <c r="D241" i="114"/>
  <c r="D241" i="107"/>
  <c r="D241" i="113"/>
  <c r="S239" i="127"/>
  <c r="C241" i="103"/>
  <c r="L241" i="99"/>
  <c r="L301" i="99" s="1"/>
  <c r="C241" i="114"/>
  <c r="J241" i="110"/>
  <c r="J301" i="110" s="1"/>
  <c r="E239" i="118"/>
  <c r="S250" i="117"/>
  <c r="S249" i="117" s="1"/>
  <c r="O249" i="112"/>
  <c r="D242" i="111"/>
  <c r="D304" i="111" s="1"/>
  <c r="E239" i="97" l="1"/>
  <c r="X28" i="129"/>
  <c r="D301" i="104"/>
  <c r="Q9" i="129"/>
  <c r="X4" i="125"/>
  <c r="D301" i="114"/>
  <c r="Q8" i="129"/>
  <c r="C241" i="107"/>
  <c r="C239" i="107" s="1"/>
  <c r="O242" i="99"/>
  <c r="O241" i="99" s="1"/>
  <c r="O239" i="99" s="1"/>
  <c r="O242" i="100"/>
  <c r="O241" i="100" s="1"/>
  <c r="O239" i="100" s="1"/>
  <c r="D301" i="106"/>
  <c r="D241" i="103"/>
  <c r="D239" i="103" s="1"/>
  <c r="O241" i="104"/>
  <c r="O239" i="104" s="1"/>
  <c r="C27" i="129"/>
  <c r="C303" i="97"/>
  <c r="T242" i="117"/>
  <c r="T241" i="117" s="1"/>
  <c r="T239" i="117" s="1"/>
  <c r="C241" i="97"/>
  <c r="C239" i="97" s="1"/>
  <c r="C241" i="113"/>
  <c r="C239" i="113" s="1"/>
  <c r="H8" i="129"/>
  <c r="H9" i="129"/>
  <c r="J8" i="129"/>
  <c r="J9" i="129"/>
  <c r="D304" i="118"/>
  <c r="D4" i="129" s="1"/>
  <c r="C301" i="108"/>
  <c r="D301" i="107"/>
  <c r="E301" i="106"/>
  <c r="E301" i="108"/>
  <c r="D301" i="113"/>
  <c r="K301" i="98"/>
  <c r="E301" i="105"/>
  <c r="K241" i="117"/>
  <c r="K239" i="117" s="1"/>
  <c r="E301" i="104"/>
  <c r="E301" i="99"/>
  <c r="E301" i="98"/>
  <c r="D301" i="98"/>
  <c r="D301" i="100"/>
  <c r="H241" i="117"/>
  <c r="H239" i="117" s="1"/>
  <c r="O241" i="101"/>
  <c r="O239" i="101" s="1"/>
  <c r="D301" i="99"/>
  <c r="O241" i="105"/>
  <c r="O239" i="105" s="1"/>
  <c r="L241" i="117"/>
  <c r="L239" i="117" s="1"/>
  <c r="D301" i="109"/>
  <c r="D301" i="102"/>
  <c r="C301" i="114"/>
  <c r="K301" i="101"/>
  <c r="D301" i="112"/>
  <c r="O242" i="107"/>
  <c r="O241" i="107" s="1"/>
  <c r="O239" i="107" s="1"/>
  <c r="E301" i="96"/>
  <c r="E301" i="113"/>
  <c r="O304" i="103"/>
  <c r="D303" i="111"/>
  <c r="R304" i="119"/>
  <c r="X303" i="118"/>
  <c r="E303" i="100"/>
  <c r="G304" i="120"/>
  <c r="O304" i="100"/>
  <c r="G304" i="117" s="1"/>
  <c r="C243" i="117"/>
  <c r="X244" i="117"/>
  <c r="E303" i="112"/>
  <c r="S304" i="120"/>
  <c r="D303" i="103"/>
  <c r="J304" i="119"/>
  <c r="O4" i="129"/>
  <c r="O5" i="129"/>
  <c r="L4" i="129"/>
  <c r="L5" i="129"/>
  <c r="U4" i="129"/>
  <c r="U5" i="129"/>
  <c r="Q4" i="129"/>
  <c r="Q5" i="129"/>
  <c r="E4" i="129"/>
  <c r="E5" i="129"/>
  <c r="I4" i="129"/>
  <c r="I5" i="129"/>
  <c r="P4" i="129"/>
  <c r="P5" i="129"/>
  <c r="R4" i="129"/>
  <c r="R5" i="129"/>
  <c r="H4" i="129"/>
  <c r="H5" i="129"/>
  <c r="G4" i="129"/>
  <c r="G5" i="129"/>
  <c r="S4" i="129"/>
  <c r="S5" i="129"/>
  <c r="E303" i="111"/>
  <c r="E301" i="111" s="1"/>
  <c r="R304" i="120"/>
  <c r="X32" i="117"/>
  <c r="C5" i="117"/>
  <c r="X241" i="124"/>
  <c r="C239" i="124"/>
  <c r="C241" i="125"/>
  <c r="X242" i="125"/>
  <c r="C301" i="121"/>
  <c r="X241" i="121"/>
  <c r="C239" i="121"/>
  <c r="C241" i="118"/>
  <c r="C239" i="118" s="1"/>
  <c r="X242" i="118"/>
  <c r="C241" i="126"/>
  <c r="C239" i="126" s="1"/>
  <c r="X242" i="126"/>
  <c r="C301" i="122"/>
  <c r="X241" i="122"/>
  <c r="C239" i="122"/>
  <c r="E239" i="101"/>
  <c r="E303" i="101"/>
  <c r="E301" i="101" s="1"/>
  <c r="O306" i="101"/>
  <c r="H306" i="117" s="1"/>
  <c r="H28" i="129" s="1"/>
  <c r="E239" i="103"/>
  <c r="E303" i="103"/>
  <c r="E301" i="103" s="1"/>
  <c r="O306" i="103"/>
  <c r="J306" i="117" s="1"/>
  <c r="J28" i="129" s="1"/>
  <c r="C20" i="129"/>
  <c r="X20" i="129" s="1"/>
  <c r="X4" i="126"/>
  <c r="X4" i="118"/>
  <c r="X4" i="128"/>
  <c r="C22" i="129"/>
  <c r="X22" i="129" s="1"/>
  <c r="C239" i="128"/>
  <c r="Y5" i="119"/>
  <c r="C4" i="119"/>
  <c r="C4" i="120"/>
  <c r="X5" i="120"/>
  <c r="X5" i="127"/>
  <c r="C4" i="127"/>
  <c r="D6" i="129"/>
  <c r="D7" i="129"/>
  <c r="D303" i="119"/>
  <c r="D301" i="119" s="1"/>
  <c r="K6" i="129"/>
  <c r="K7" i="129"/>
  <c r="K303" i="119"/>
  <c r="K301" i="119" s="1"/>
  <c r="H6" i="129"/>
  <c r="H7" i="129"/>
  <c r="H303" i="119"/>
  <c r="H301" i="119" s="1"/>
  <c r="Q6" i="129"/>
  <c r="Q7" i="129"/>
  <c r="E8" i="129"/>
  <c r="E9" i="129"/>
  <c r="G6" i="129"/>
  <c r="G7" i="129"/>
  <c r="L8" i="129"/>
  <c r="L9" i="129"/>
  <c r="F8" i="129"/>
  <c r="F9" i="129"/>
  <c r="T6" i="129"/>
  <c r="T7" i="129"/>
  <c r="N6" i="129"/>
  <c r="N7" i="129"/>
  <c r="E6" i="129"/>
  <c r="E7" i="129"/>
  <c r="U6" i="129"/>
  <c r="U7" i="129"/>
  <c r="M8" i="129"/>
  <c r="M9" i="129"/>
  <c r="F6" i="129"/>
  <c r="F7" i="129"/>
  <c r="K8" i="129"/>
  <c r="K9" i="129"/>
  <c r="O8" i="129"/>
  <c r="O9" i="129"/>
  <c r="C242" i="127"/>
  <c r="X243" i="127"/>
  <c r="I6" i="129"/>
  <c r="I7" i="129"/>
  <c r="M6" i="129"/>
  <c r="M7" i="129"/>
  <c r="T8" i="129"/>
  <c r="T9" i="129"/>
  <c r="P6" i="129"/>
  <c r="P7" i="129"/>
  <c r="C8" i="129"/>
  <c r="X8" i="129" s="1"/>
  <c r="C9" i="129"/>
  <c r="X9" i="129" s="1"/>
  <c r="X304" i="120"/>
  <c r="C242" i="120"/>
  <c r="X243" i="120"/>
  <c r="C242" i="119"/>
  <c r="Y243" i="119"/>
  <c r="C6" i="129"/>
  <c r="X6" i="129" s="1"/>
  <c r="C7" i="129"/>
  <c r="X7" i="129" s="1"/>
  <c r="Y304" i="119"/>
  <c r="S6" i="129"/>
  <c r="S7" i="129"/>
  <c r="O304" i="112"/>
  <c r="S304" i="117" s="1"/>
  <c r="O304" i="111"/>
  <c r="O303" i="111" s="1"/>
  <c r="F242" i="117"/>
  <c r="F241" i="117" s="1"/>
  <c r="F239" i="117" s="1"/>
  <c r="O239" i="96"/>
  <c r="O303" i="106"/>
  <c r="O301" i="106" s="1"/>
  <c r="E239" i="111"/>
  <c r="P242" i="117"/>
  <c r="P241" i="117" s="1"/>
  <c r="P239" i="117" s="1"/>
  <c r="D301" i="110"/>
  <c r="O242" i="97"/>
  <c r="O241" i="97" s="1"/>
  <c r="O239" i="97" s="1"/>
  <c r="K304" i="117"/>
  <c r="O303" i="104"/>
  <c r="C304" i="117"/>
  <c r="X304" i="117" s="1"/>
  <c r="O303" i="96"/>
  <c r="O301" i="96" s="1"/>
  <c r="E241" i="112"/>
  <c r="E239" i="112" s="1"/>
  <c r="D301" i="96"/>
  <c r="O304" i="117"/>
  <c r="O303" i="108"/>
  <c r="O301" i="108" s="1"/>
  <c r="I304" i="117"/>
  <c r="O303" i="102"/>
  <c r="O301" i="102" s="1"/>
  <c r="C301" i="100"/>
  <c r="C301" i="105"/>
  <c r="C301" i="109"/>
  <c r="N304" i="118"/>
  <c r="C303" i="107"/>
  <c r="L304" i="117"/>
  <c r="O303" i="105"/>
  <c r="Q304" i="117"/>
  <c r="O303" i="110"/>
  <c r="P304" i="117"/>
  <c r="O303" i="109"/>
  <c r="C301" i="101"/>
  <c r="C239" i="110"/>
  <c r="C301" i="110"/>
  <c r="J304" i="118"/>
  <c r="C303" i="103"/>
  <c r="C301" i="103" s="1"/>
  <c r="O303" i="97"/>
  <c r="D304" i="117"/>
  <c r="C301" i="98"/>
  <c r="H304" i="117"/>
  <c r="F304" i="118"/>
  <c r="C303" i="99"/>
  <c r="C239" i="112"/>
  <c r="C301" i="112"/>
  <c r="C301" i="111"/>
  <c r="E304" i="117"/>
  <c r="O303" i="98"/>
  <c r="O301" i="98" s="1"/>
  <c r="U304" i="117"/>
  <c r="O303" i="114"/>
  <c r="O301" i="114" s="1"/>
  <c r="C301" i="102"/>
  <c r="T304" i="118"/>
  <c r="C303" i="113"/>
  <c r="O242" i="110"/>
  <c r="O241" i="110" s="1"/>
  <c r="O239" i="110" s="1"/>
  <c r="O242" i="113"/>
  <c r="O241" i="113" s="1"/>
  <c r="O239" i="113" s="1"/>
  <c r="Q242" i="117"/>
  <c r="Q241" i="117" s="1"/>
  <c r="Q239" i="117" s="1"/>
  <c r="D242" i="117"/>
  <c r="D241" i="117" s="1"/>
  <c r="D239" i="117" s="1"/>
  <c r="M11" i="129"/>
  <c r="M301" i="122"/>
  <c r="O13" i="129"/>
  <c r="O301" i="124"/>
  <c r="S13" i="129"/>
  <c r="S301" i="124"/>
  <c r="H10" i="129"/>
  <c r="H301" i="121"/>
  <c r="C13" i="129"/>
  <c r="X13" i="129" s="1"/>
  <c r="C301" i="124"/>
  <c r="T13" i="129"/>
  <c r="T301" i="124"/>
  <c r="U13" i="129"/>
  <c r="I13" i="129"/>
  <c r="I301" i="124"/>
  <c r="D10" i="129"/>
  <c r="D301" i="121"/>
  <c r="P10" i="129"/>
  <c r="P301" i="121"/>
  <c r="N242" i="117"/>
  <c r="N241" i="117" s="1"/>
  <c r="N239" i="117" s="1"/>
  <c r="E239" i="98"/>
  <c r="C239" i="100"/>
  <c r="U303" i="120"/>
  <c r="U301" i="120" s="1"/>
  <c r="M303" i="118"/>
  <c r="M301" i="118" s="1"/>
  <c r="C239" i="109"/>
  <c r="G242" i="117"/>
  <c r="G241" i="117" s="1"/>
  <c r="G239" i="117" s="1"/>
  <c r="R242" i="117"/>
  <c r="R241" i="117" s="1"/>
  <c r="R239" i="117" s="1"/>
  <c r="O242" i="109"/>
  <c r="O241" i="109" s="1"/>
  <c r="O239" i="109" s="1"/>
  <c r="C239" i="108"/>
  <c r="D239" i="99"/>
  <c r="J239" i="110"/>
  <c r="L239" i="99"/>
  <c r="L239" i="111"/>
  <c r="G239" i="120"/>
  <c r="L239" i="112"/>
  <c r="U241" i="125"/>
  <c r="U239" i="125" s="1"/>
  <c r="O242" i="111"/>
  <c r="O241" i="111" s="1"/>
  <c r="M239" i="113"/>
  <c r="J242" i="117"/>
  <c r="J241" i="117" s="1"/>
  <c r="M239" i="112"/>
  <c r="D239" i="112"/>
  <c r="M303" i="128"/>
  <c r="M301" i="128" s="1"/>
  <c r="U242" i="118"/>
  <c r="J303" i="127"/>
  <c r="J301" i="127" s="1"/>
  <c r="E239" i="104"/>
  <c r="D239" i="102"/>
  <c r="G303" i="127"/>
  <c r="G301" i="127" s="1"/>
  <c r="P303" i="127"/>
  <c r="P301" i="127" s="1"/>
  <c r="O242" i="112"/>
  <c r="O241" i="112" s="1"/>
  <c r="K239" i="99"/>
  <c r="E239" i="99"/>
  <c r="I303" i="125"/>
  <c r="I301" i="125" s="1"/>
  <c r="D303" i="127"/>
  <c r="D301" i="127" s="1"/>
  <c r="D239" i="113"/>
  <c r="D239" i="114"/>
  <c r="D241" i="111"/>
  <c r="C239" i="103"/>
  <c r="E239" i="106"/>
  <c r="Q303" i="125"/>
  <c r="Q301" i="125" s="1"/>
  <c r="C239" i="114"/>
  <c r="F303" i="127"/>
  <c r="F301" i="127" s="1"/>
  <c r="U303" i="125"/>
  <c r="R303" i="127"/>
  <c r="R301" i="127" s="1"/>
  <c r="L239" i="101"/>
  <c r="D239" i="100"/>
  <c r="S303" i="127"/>
  <c r="S301" i="127" s="1"/>
  <c r="E239" i="108"/>
  <c r="O303" i="127"/>
  <c r="O301" i="127" s="1"/>
  <c r="T303" i="128"/>
  <c r="T301" i="128" s="1"/>
  <c r="M303" i="125"/>
  <c r="M301" i="125" s="1"/>
  <c r="C239" i="98"/>
  <c r="M239" i="114"/>
  <c r="L239" i="105"/>
  <c r="L239" i="96"/>
  <c r="U4" i="128"/>
  <c r="U4" i="119"/>
  <c r="S242" i="117"/>
  <c r="S241" i="117" s="1"/>
  <c r="S239" i="117" s="1"/>
  <c r="E239" i="105"/>
  <c r="U242" i="119"/>
  <c r="L239" i="97"/>
  <c r="D239" i="107"/>
  <c r="O239" i="117"/>
  <c r="H303" i="127"/>
  <c r="H301" i="127" s="1"/>
  <c r="R239" i="119"/>
  <c r="U242" i="128"/>
  <c r="U243" i="117"/>
  <c r="L239" i="104"/>
  <c r="L239" i="108"/>
  <c r="J239" i="106"/>
  <c r="D239" i="96"/>
  <c r="E239" i="125"/>
  <c r="U4" i="120"/>
  <c r="L303" i="127"/>
  <c r="L301" i="127" s="1"/>
  <c r="C303" i="127"/>
  <c r="K239" i="107"/>
  <c r="O239" i="106"/>
  <c r="C239" i="101"/>
  <c r="O239" i="114"/>
  <c r="U19" i="129"/>
  <c r="E239" i="113"/>
  <c r="L239" i="107"/>
  <c r="O239" i="108"/>
  <c r="C241" i="99"/>
  <c r="D239" i="109"/>
  <c r="U4" i="118"/>
  <c r="J241" i="98"/>
  <c r="J301" i="98" s="1"/>
  <c r="D239" i="98"/>
  <c r="K303" i="127"/>
  <c r="K301" i="127" s="1"/>
  <c r="C239" i="102"/>
  <c r="O242" i="103"/>
  <c r="O241" i="103" s="1"/>
  <c r="S303" i="128"/>
  <c r="S301" i="128" s="1"/>
  <c r="E239" i="96"/>
  <c r="M239" i="106"/>
  <c r="U5" i="117"/>
  <c r="L239" i="103"/>
  <c r="E239" i="117"/>
  <c r="E241" i="100"/>
  <c r="N303" i="126"/>
  <c r="N301" i="126" s="1"/>
  <c r="L239" i="100"/>
  <c r="C239" i="111"/>
  <c r="L239" i="109"/>
  <c r="F303" i="126"/>
  <c r="F301" i="126" s="1"/>
  <c r="D239" i="106"/>
  <c r="J239" i="102"/>
  <c r="N303" i="127"/>
  <c r="N301" i="127" s="1"/>
  <c r="C301" i="113" l="1"/>
  <c r="C301" i="107"/>
  <c r="X27" i="129"/>
  <c r="C301" i="97"/>
  <c r="D301" i="103"/>
  <c r="D5" i="129"/>
  <c r="D15" i="129" s="1"/>
  <c r="O301" i="104"/>
  <c r="D301" i="111"/>
  <c r="O301" i="105"/>
  <c r="O303" i="101"/>
  <c r="O301" i="101" s="1"/>
  <c r="E301" i="100"/>
  <c r="X303" i="127"/>
  <c r="T4" i="129"/>
  <c r="T5" i="129"/>
  <c r="F4" i="129"/>
  <c r="F5" i="129"/>
  <c r="J4" i="129"/>
  <c r="J5" i="129"/>
  <c r="N4" i="129"/>
  <c r="N14" i="129" s="1"/>
  <c r="N5" i="129"/>
  <c r="C241" i="119"/>
  <c r="Y241" i="119" s="1"/>
  <c r="Y242" i="119"/>
  <c r="C241" i="120"/>
  <c r="X241" i="120" s="1"/>
  <c r="X242" i="120"/>
  <c r="C241" i="127"/>
  <c r="C239" i="127" s="1"/>
  <c r="X242" i="127"/>
  <c r="X4" i="127"/>
  <c r="C21" i="129"/>
  <c r="X21" i="129" s="1"/>
  <c r="X4" i="120"/>
  <c r="Y4" i="119"/>
  <c r="X241" i="126"/>
  <c r="C301" i="126"/>
  <c r="X241" i="118"/>
  <c r="C301" i="118"/>
  <c r="X241" i="125"/>
  <c r="C301" i="125"/>
  <c r="C239" i="125"/>
  <c r="C4" i="117"/>
  <c r="X4" i="117" s="1"/>
  <c r="X5" i="117"/>
  <c r="R8" i="129"/>
  <c r="R9" i="129"/>
  <c r="R303" i="120"/>
  <c r="R301" i="120" s="1"/>
  <c r="J6" i="129"/>
  <c r="J7" i="129"/>
  <c r="S8" i="129"/>
  <c r="S9" i="129"/>
  <c r="C242" i="117"/>
  <c r="X243" i="117"/>
  <c r="G8" i="129"/>
  <c r="G9" i="129"/>
  <c r="R6" i="129"/>
  <c r="R7" i="129"/>
  <c r="O303" i="112"/>
  <c r="O301" i="112" s="1"/>
  <c r="O303" i="100"/>
  <c r="O301" i="100" s="1"/>
  <c r="R304" i="117"/>
  <c r="O301" i="97"/>
  <c r="E301" i="112"/>
  <c r="O301" i="111"/>
  <c r="O301" i="109"/>
  <c r="F304" i="117"/>
  <c r="O303" i="99"/>
  <c r="O301" i="99" s="1"/>
  <c r="J304" i="117"/>
  <c r="O303" i="103"/>
  <c r="O301" i="103" s="1"/>
  <c r="O301" i="110"/>
  <c r="T304" i="117"/>
  <c r="O303" i="113"/>
  <c r="O301" i="113" s="1"/>
  <c r="C301" i="99"/>
  <c r="N304" i="117"/>
  <c r="O303" i="107"/>
  <c r="O301" i="107" s="1"/>
  <c r="P303" i="118"/>
  <c r="P301" i="118" s="1"/>
  <c r="G303" i="118"/>
  <c r="G301" i="118" s="1"/>
  <c r="N303" i="118"/>
  <c r="N301" i="118" s="1"/>
  <c r="E303" i="120"/>
  <c r="E301" i="120" s="1"/>
  <c r="O303" i="118"/>
  <c r="O301" i="118" s="1"/>
  <c r="Q303" i="119"/>
  <c r="Q301" i="119" s="1"/>
  <c r="Q303" i="118"/>
  <c r="Q301" i="118" s="1"/>
  <c r="L303" i="118"/>
  <c r="L301" i="118" s="1"/>
  <c r="S303" i="118"/>
  <c r="S301" i="118" s="1"/>
  <c r="F303" i="120"/>
  <c r="F301" i="120" s="1"/>
  <c r="H14" i="129"/>
  <c r="H15" i="129"/>
  <c r="H303" i="118"/>
  <c r="H301" i="118" s="1"/>
  <c r="E239" i="100"/>
  <c r="C303" i="119"/>
  <c r="J239" i="98"/>
  <c r="J303" i="119"/>
  <c r="J301" i="119" s="1"/>
  <c r="T303" i="119"/>
  <c r="T301" i="119" s="1"/>
  <c r="U242" i="117"/>
  <c r="D14" i="129"/>
  <c r="D303" i="118"/>
  <c r="D301" i="118" s="1"/>
  <c r="U22" i="129"/>
  <c r="K15" i="129"/>
  <c r="K303" i="120"/>
  <c r="K301" i="120" s="1"/>
  <c r="K14" i="129"/>
  <c r="S303" i="119"/>
  <c r="S301" i="119" s="1"/>
  <c r="M303" i="119"/>
  <c r="M301" i="119" s="1"/>
  <c r="U301" i="125"/>
  <c r="E303" i="125"/>
  <c r="E301" i="125" s="1"/>
  <c r="R303" i="118"/>
  <c r="R301" i="118" s="1"/>
  <c r="C303" i="120"/>
  <c r="E303" i="118"/>
  <c r="E301" i="118" s="1"/>
  <c r="U241" i="128"/>
  <c r="I303" i="118"/>
  <c r="I301" i="118" s="1"/>
  <c r="P303" i="119"/>
  <c r="P301" i="119" s="1"/>
  <c r="U239" i="120"/>
  <c r="T303" i="118"/>
  <c r="T301" i="118" s="1"/>
  <c r="S303" i="120"/>
  <c r="S301" i="120" s="1"/>
  <c r="N303" i="119"/>
  <c r="N301" i="119" s="1"/>
  <c r="U303" i="119"/>
  <c r="U241" i="118"/>
  <c r="U239" i="118" s="1"/>
  <c r="J239" i="117"/>
  <c r="F303" i="119"/>
  <c r="F301" i="119" s="1"/>
  <c r="M303" i="120"/>
  <c r="M301" i="120" s="1"/>
  <c r="U303" i="118"/>
  <c r="J303" i="118"/>
  <c r="J301" i="118" s="1"/>
  <c r="T303" i="120"/>
  <c r="T301" i="120" s="1"/>
  <c r="U4" i="117"/>
  <c r="O239" i="103"/>
  <c r="C239" i="99"/>
  <c r="G303" i="119"/>
  <c r="G301" i="119" s="1"/>
  <c r="U241" i="119"/>
  <c r="I303" i="119"/>
  <c r="I301" i="119" s="1"/>
  <c r="D239" i="111"/>
  <c r="L303" i="120"/>
  <c r="L301" i="120" s="1"/>
  <c r="O239" i="112"/>
  <c r="U303" i="128"/>
  <c r="O239" i="111"/>
  <c r="O303" i="120"/>
  <c r="O301" i="120" s="1"/>
  <c r="E303" i="119"/>
  <c r="E301" i="119" s="1"/>
  <c r="C239" i="120" l="1"/>
  <c r="C239" i="119"/>
  <c r="C241" i="117"/>
  <c r="X241" i="117" s="1"/>
  <c r="X242" i="117"/>
  <c r="X241" i="127"/>
  <c r="C301" i="127"/>
  <c r="C301" i="120"/>
  <c r="X303" i="120"/>
  <c r="C301" i="119"/>
  <c r="Y303" i="119"/>
  <c r="L15" i="129"/>
  <c r="J15" i="129"/>
  <c r="P15" i="129"/>
  <c r="O14" i="129"/>
  <c r="P14" i="129"/>
  <c r="Q14" i="129"/>
  <c r="N15" i="129"/>
  <c r="L14" i="129"/>
  <c r="O15" i="129"/>
  <c r="J14" i="129"/>
  <c r="Q15" i="129"/>
  <c r="Q303" i="117"/>
  <c r="Q301" i="117" s="1"/>
  <c r="Q26" i="129"/>
  <c r="J26" i="129"/>
  <c r="J303" i="117"/>
  <c r="J301" i="117" s="1"/>
  <c r="K26" i="129"/>
  <c r="K303" i="117"/>
  <c r="K301" i="117" s="1"/>
  <c r="L303" i="117"/>
  <c r="L301" i="117" s="1"/>
  <c r="L26" i="129"/>
  <c r="I14" i="129"/>
  <c r="U301" i="128"/>
  <c r="E15" i="129"/>
  <c r="P303" i="117"/>
  <c r="P301" i="117" s="1"/>
  <c r="P26" i="129"/>
  <c r="M14" i="129"/>
  <c r="S14" i="129"/>
  <c r="E26" i="129"/>
  <c r="E303" i="117"/>
  <c r="E301" i="117" s="1"/>
  <c r="U301" i="119"/>
  <c r="H303" i="117"/>
  <c r="H301" i="117" s="1"/>
  <c r="H26" i="129"/>
  <c r="U14" i="129"/>
  <c r="O303" i="117"/>
  <c r="O301" i="117" s="1"/>
  <c r="O26" i="129"/>
  <c r="U301" i="118"/>
  <c r="T14" i="129"/>
  <c r="R26" i="129"/>
  <c r="R303" i="117"/>
  <c r="R301" i="117" s="1"/>
  <c r="I15" i="129"/>
  <c r="U241" i="117"/>
  <c r="G303" i="120"/>
  <c r="G301" i="120" s="1"/>
  <c r="G15" i="129"/>
  <c r="G14" i="129"/>
  <c r="U15" i="129"/>
  <c r="M303" i="117"/>
  <c r="M301" i="117" s="1"/>
  <c r="M26" i="129"/>
  <c r="S26" i="129"/>
  <c r="S303" i="117"/>
  <c r="S301" i="117" s="1"/>
  <c r="U239" i="119"/>
  <c r="T15" i="129"/>
  <c r="F15" i="129"/>
  <c r="F14" i="129"/>
  <c r="F303" i="118"/>
  <c r="F301" i="118" s="1"/>
  <c r="U26" i="129"/>
  <c r="U303" i="117"/>
  <c r="I303" i="117"/>
  <c r="I301" i="117" s="1"/>
  <c r="I26" i="129"/>
  <c r="R15" i="129"/>
  <c r="R303" i="119"/>
  <c r="R301" i="119" s="1"/>
  <c r="R14" i="129"/>
  <c r="N26" i="129"/>
  <c r="N303" i="117"/>
  <c r="N301" i="117" s="1"/>
  <c r="S15" i="129"/>
  <c r="T303" i="117"/>
  <c r="T301" i="117" s="1"/>
  <c r="T26" i="129"/>
  <c r="C15" i="129"/>
  <c r="G26" i="129"/>
  <c r="G303" i="117"/>
  <c r="G301" i="117" s="1"/>
  <c r="C26" i="129"/>
  <c r="C303" i="117"/>
  <c r="D303" i="117"/>
  <c r="D301" i="117" s="1"/>
  <c r="D26" i="129"/>
  <c r="E14" i="129"/>
  <c r="M15" i="129"/>
  <c r="U239" i="128"/>
  <c r="C14" i="129"/>
  <c r="X14" i="129" s="1"/>
  <c r="X26" i="129" l="1"/>
  <c r="X15" i="129"/>
  <c r="C239" i="117"/>
  <c r="C301" i="117"/>
  <c r="X303" i="117"/>
  <c r="Q32" i="129"/>
  <c r="Q36" i="129" s="1"/>
  <c r="Q31" i="129"/>
  <c r="Q35" i="129" s="1"/>
  <c r="C31" i="129"/>
  <c r="C32" i="129"/>
  <c r="U32" i="129"/>
  <c r="U36" i="129" s="1"/>
  <c r="U56" i="129"/>
  <c r="U31" i="129"/>
  <c r="U35" i="129" s="1"/>
  <c r="R32" i="129"/>
  <c r="R36" i="129" s="1"/>
  <c r="R31" i="129"/>
  <c r="R35" i="129" s="1"/>
  <c r="P32" i="129"/>
  <c r="P36" i="129" s="1"/>
  <c r="P31" i="129"/>
  <c r="P35" i="129" s="1"/>
  <c r="F26" i="129"/>
  <c r="F303" i="117"/>
  <c r="F301" i="117" s="1"/>
  <c r="S32" i="129"/>
  <c r="S36" i="129" s="1"/>
  <c r="S31" i="129"/>
  <c r="S35" i="129" s="1"/>
  <c r="U301" i="117"/>
  <c r="O31" i="129"/>
  <c r="O35" i="129" s="1"/>
  <c r="O32" i="129"/>
  <c r="O36" i="129" s="1"/>
  <c r="U239" i="117"/>
  <c r="G31" i="129"/>
  <c r="G35" i="129" s="1"/>
  <c r="G32" i="129"/>
  <c r="G36" i="129" s="1"/>
  <c r="T32" i="129"/>
  <c r="T36" i="129" s="1"/>
  <c r="T31" i="129"/>
  <c r="T35" i="129" s="1"/>
  <c r="N32" i="129"/>
  <c r="N36" i="129" s="1"/>
  <c r="N31" i="129"/>
  <c r="N35" i="129" s="1"/>
  <c r="I31" i="129"/>
  <c r="I35" i="129" s="1"/>
  <c r="I32" i="129"/>
  <c r="I36" i="129" s="1"/>
  <c r="M32" i="129"/>
  <c r="M36" i="129" s="1"/>
  <c r="M31" i="129"/>
  <c r="M35" i="129" s="1"/>
  <c r="H32" i="129"/>
  <c r="H36" i="129" s="1"/>
  <c r="H31" i="129"/>
  <c r="H35" i="129" s="1"/>
  <c r="D32" i="129"/>
  <c r="D36" i="129" s="1"/>
  <c r="D31" i="129"/>
  <c r="D35" i="129" s="1"/>
  <c r="E32" i="129"/>
  <c r="E36" i="129" s="1"/>
  <c r="E31" i="129"/>
  <c r="E35" i="129" s="1"/>
  <c r="L31" i="129"/>
  <c r="L35" i="129" s="1"/>
  <c r="L32" i="129"/>
  <c r="L36" i="129" s="1"/>
  <c r="K31" i="129"/>
  <c r="K35" i="129" s="1"/>
  <c r="K32" i="129"/>
  <c r="K36" i="129" s="1"/>
  <c r="J32" i="129"/>
  <c r="J36" i="129" s="1"/>
  <c r="J31" i="129"/>
  <c r="J35" i="129" s="1"/>
  <c r="C36" i="129" l="1"/>
  <c r="X32" i="129"/>
  <c r="C35" i="129"/>
  <c r="X31" i="129"/>
  <c r="U61" i="129"/>
  <c r="F32" i="129"/>
  <c r="F36" i="129" s="1"/>
  <c r="F31" i="129"/>
  <c r="F35" i="129" s="1"/>
  <c r="U62" i="129"/>
</calcChain>
</file>

<file path=xl/sharedStrings.xml><?xml version="1.0" encoding="utf-8"?>
<sst xmlns="http://schemas.openxmlformats.org/spreadsheetml/2006/main" count="19578" uniqueCount="697">
  <si>
    <t>Información general</t>
  </si>
  <si>
    <t>Nombre archivo</t>
  </si>
  <si>
    <t>Anexo digital del IIN 2022</t>
  </si>
  <si>
    <t>Código archivo</t>
  </si>
  <si>
    <t>2022_IIN-AD_PA</t>
  </si>
  <si>
    <t>Descripción</t>
  </si>
  <si>
    <t>Contiene los valores numéricos del IIN 2022 de Panamá que abarca la serie temporal 2000-2019</t>
  </si>
  <si>
    <t>Autor</t>
  </si>
  <si>
    <t>Melani Acosta Chin</t>
  </si>
  <si>
    <t>Cargo</t>
  </si>
  <si>
    <t>Coordinadora Sistema Sostenible de Inventarios Nacionales de Gases de Efecto Invernadero de Panamá (SSINGEI)</t>
  </si>
  <si>
    <t>Organización</t>
  </si>
  <si>
    <t>Ministerio de Ambiente</t>
  </si>
  <si>
    <t>Correo</t>
  </si>
  <si>
    <t>macostac@miambiente.gob.pa</t>
  </si>
  <si>
    <t>Contacto</t>
  </si>
  <si>
    <t>500-0855 Ext. 6286</t>
  </si>
  <si>
    <t>Historial de versiones</t>
  </si>
  <si>
    <t>Versión</t>
  </si>
  <si>
    <t>Fecha</t>
  </si>
  <si>
    <t>Comentario</t>
  </si>
  <si>
    <t>V1.0</t>
  </si>
  <si>
    <t xml:space="preserve">Anexo Digital </t>
  </si>
  <si>
    <t>Valores de potencial de calentamiento global y potencial de cambio en la temperatura global relativo al CO2 para un horizonte de 100 años</t>
  </si>
  <si>
    <t>Nombre comercial o común</t>
  </si>
  <si>
    <t>Fórmula química</t>
  </si>
  <si>
    <t>Potencial de calentamiento global (PCG)</t>
  </si>
  <si>
    <t>Potencial de cambio en la temperatura global (PTG)</t>
  </si>
  <si>
    <t>AR2</t>
  </si>
  <si>
    <t>AR4</t>
  </si>
  <si>
    <t>AR5</t>
  </si>
  <si>
    <t>Dióxido de carbono</t>
  </si>
  <si>
    <t>CO2</t>
  </si>
  <si>
    <t>Metano</t>
  </si>
  <si>
    <t>CH4</t>
  </si>
  <si>
    <t>Metano fósil</t>
  </si>
  <si>
    <t>Óxido nitroso</t>
  </si>
  <si>
    <t>N2O</t>
  </si>
  <si>
    <t>Sustancias controladas por el Protocolo de Montreal</t>
  </si>
  <si>
    <t>CFC-11</t>
  </si>
  <si>
    <t>CCl3F</t>
  </si>
  <si>
    <t>CFC-12</t>
  </si>
  <si>
    <t>CCl2F2</t>
  </si>
  <si>
    <t>CFC-13</t>
  </si>
  <si>
    <t>CClF3</t>
  </si>
  <si>
    <t>CFC-113</t>
  </si>
  <si>
    <t>CCl2FCClF2</t>
  </si>
  <si>
    <t>CFC-114</t>
  </si>
  <si>
    <t>CClF2CClF2</t>
  </si>
  <si>
    <t>CFC-115</t>
  </si>
  <si>
    <t>CClF2CF3</t>
  </si>
  <si>
    <t>Halón-1301</t>
  </si>
  <si>
    <t>CBrF3</t>
  </si>
  <si>
    <t>Halón-1211</t>
  </si>
  <si>
    <t>CBrClF2</t>
  </si>
  <si>
    <t>Halón-2402</t>
  </si>
  <si>
    <t>CBrF2CBrF2</t>
  </si>
  <si>
    <t>Cloruro de carbono</t>
  </si>
  <si>
    <t>CCl4</t>
  </si>
  <si>
    <t>Bromuro de metilo</t>
  </si>
  <si>
    <t>CH3Br</t>
  </si>
  <si>
    <t>&lt;1</t>
  </si>
  <si>
    <t>Metilcloroformo</t>
  </si>
  <si>
    <t>CH3CCl3</t>
  </si>
  <si>
    <t>HCFC-21</t>
  </si>
  <si>
    <t>CHCl2F</t>
  </si>
  <si>
    <t>HCFC-22</t>
  </si>
  <si>
    <t>CHCLF2</t>
  </si>
  <si>
    <t>HCFC-123</t>
  </si>
  <si>
    <t>CHCl2CF3</t>
  </si>
  <si>
    <t>HCFC-124</t>
  </si>
  <si>
    <t>CHClFCF3</t>
  </si>
  <si>
    <t>HCFC-141b</t>
  </si>
  <si>
    <t>CH3CCl2F</t>
  </si>
  <si>
    <t>HCFC-142b</t>
  </si>
  <si>
    <t>CH3CClF2</t>
  </si>
  <si>
    <t>HCFC-225ca</t>
  </si>
  <si>
    <t>CHCl2CF2CF3</t>
  </si>
  <si>
    <t>HCFC-225cb</t>
  </si>
  <si>
    <t>CHClFCF2CClF2</t>
  </si>
  <si>
    <t>Hidrofluorocarbonos (HFC)</t>
  </si>
  <si>
    <t>HFC-23</t>
  </si>
  <si>
    <t>CHF3</t>
  </si>
  <si>
    <t>HFC-32</t>
  </si>
  <si>
    <t>CH2F2</t>
  </si>
  <si>
    <t>HFC-41</t>
  </si>
  <si>
    <t>CH3F2</t>
  </si>
  <si>
    <t>HFC-125</t>
  </si>
  <si>
    <t>CHF2CF3</t>
  </si>
  <si>
    <t>HFC-134</t>
  </si>
  <si>
    <t>CHF2CHF2</t>
  </si>
  <si>
    <t>HFC-134a</t>
  </si>
  <si>
    <t>CH2FCF3</t>
  </si>
  <si>
    <t>HFC-143</t>
  </si>
  <si>
    <t>CH2FCHF2</t>
  </si>
  <si>
    <t>HFC-143a</t>
  </si>
  <si>
    <t>CH3CF3</t>
  </si>
  <si>
    <t>HFC-152</t>
  </si>
  <si>
    <t>CH2FCH2F</t>
  </si>
  <si>
    <t>HFC-152a</t>
  </si>
  <si>
    <t>CH3CHF2</t>
  </si>
  <si>
    <t>HFC-161</t>
  </si>
  <si>
    <t>CH3CH2F</t>
  </si>
  <si>
    <t>HFC-227ea</t>
  </si>
  <si>
    <t>CF3CHFCF3</t>
  </si>
  <si>
    <t>HFC-236cb</t>
  </si>
  <si>
    <t>CH2FCF2CF3</t>
  </si>
  <si>
    <t>HFC-236ea</t>
  </si>
  <si>
    <t>CHF2CHFCF3</t>
  </si>
  <si>
    <t>HFC-236fa</t>
  </si>
  <si>
    <t>CF3CH2CF3</t>
  </si>
  <si>
    <t>HFC-245ca</t>
  </si>
  <si>
    <t>CH2FCF2CHF2</t>
  </si>
  <si>
    <t>HFC-245fa</t>
  </si>
  <si>
    <t>HFC-365mfc</t>
  </si>
  <si>
    <t>CH3CF2CH2CF3</t>
  </si>
  <si>
    <t>HFC-43-10mee</t>
  </si>
  <si>
    <t>CF3CHFCHFCF2CF3</t>
  </si>
  <si>
    <t>Compuestos perfluorinados</t>
  </si>
  <si>
    <t>Hexafluoruro de azufre</t>
  </si>
  <si>
    <t>SF6</t>
  </si>
  <si>
    <t>Trifluoruro de nitrógeno</t>
  </si>
  <si>
    <t>NF3</t>
  </si>
  <si>
    <t>PFC-14</t>
  </si>
  <si>
    <t>CF4</t>
  </si>
  <si>
    <t>PFC-116</t>
  </si>
  <si>
    <t>C2F6</t>
  </si>
  <si>
    <t>PFC-218</t>
  </si>
  <si>
    <t>C3F8</t>
  </si>
  <si>
    <t>PFC-318</t>
  </si>
  <si>
    <t>c-C4F8</t>
  </si>
  <si>
    <t>PFC-31-10</t>
  </si>
  <si>
    <t>C4F10</t>
  </si>
  <si>
    <t>PFC-41-12</t>
  </si>
  <si>
    <t>C5F12</t>
  </si>
  <si>
    <t>PFC-51-14</t>
  </si>
  <si>
    <t>C6F14</t>
  </si>
  <si>
    <t>PCF-91-18</t>
  </si>
  <si>
    <t>C10F18</t>
  </si>
  <si>
    <t>&gt;7.500</t>
  </si>
  <si>
    <t>Trifluoromethyl sulfur pentafluoride</t>
  </si>
  <si>
    <t>SF5CF3</t>
  </si>
  <si>
    <t>PFC-c216</t>
  </si>
  <si>
    <t>c-C3F6</t>
  </si>
  <si>
    <t>Éteres fluorinados</t>
  </si>
  <si>
    <t>HFE-125</t>
  </si>
  <si>
    <t>CHF2OCF3</t>
  </si>
  <si>
    <t>HFE-134</t>
  </si>
  <si>
    <t>CHF2OCHF2</t>
  </si>
  <si>
    <t>HFE-143a</t>
  </si>
  <si>
    <t>CH3OCF3</t>
  </si>
  <si>
    <t>HCFE-235da2</t>
  </si>
  <si>
    <t>CHF2OCHClCF3</t>
  </si>
  <si>
    <t>HFE-245cb2</t>
  </si>
  <si>
    <t>CH3OCF2CF3</t>
  </si>
  <si>
    <t>HFE-245fa2</t>
  </si>
  <si>
    <t>CHF2OCH2CF3</t>
  </si>
  <si>
    <t xml:space="preserve">HFE-347mcc3 </t>
  </si>
  <si>
    <t>CH3OCF2CF2CF3</t>
  </si>
  <si>
    <t>HFE-347pcf2</t>
  </si>
  <si>
    <t>CHF2CF2OCH2CF3</t>
  </si>
  <si>
    <t xml:space="preserve">HFE-356pcc3 </t>
  </si>
  <si>
    <t>CH3OCF2CF2CHF2</t>
  </si>
  <si>
    <t xml:space="preserve">HFE-449sl (HFE-7100) </t>
  </si>
  <si>
    <t>C4F9OCH3</t>
  </si>
  <si>
    <t>HFE-569sf2 (HFE-7200)</t>
  </si>
  <si>
    <t>C4F9OC2H5</t>
  </si>
  <si>
    <t>HFE-43-10pccc124 (H-Galden 1040x)</t>
  </si>
  <si>
    <t>CHF2OCF2OC2F4OCHF2</t>
  </si>
  <si>
    <t>HFE-236ca12 (HG-10)</t>
  </si>
  <si>
    <t>CHF2OCF2OCHF2</t>
  </si>
  <si>
    <t>HFE-338pcc13 (HG-01)</t>
  </si>
  <si>
    <t>CHF2OCF2CF2OCHF2</t>
  </si>
  <si>
    <t>HFE-227ea</t>
  </si>
  <si>
    <t>CF3CHFOCF3</t>
  </si>
  <si>
    <t>HFE-236ea2</t>
  </si>
  <si>
    <t>CHF2OCHFCF3</t>
  </si>
  <si>
    <t>HFE-236fa</t>
  </si>
  <si>
    <t>CF3CH2OCF3</t>
  </si>
  <si>
    <t>HFE-245fa1</t>
  </si>
  <si>
    <t>CHF2CH2OCF3</t>
  </si>
  <si>
    <t>HFE 263fb2</t>
  </si>
  <si>
    <t>CF3CH2OCH3</t>
  </si>
  <si>
    <t>HFE-329mcc2</t>
  </si>
  <si>
    <t>CHF2CF2OCF2CF3</t>
  </si>
  <si>
    <t>HFE-338mcf2</t>
  </si>
  <si>
    <t>CF3CH2OCF2CF3</t>
  </si>
  <si>
    <t>HFE-347mcf2</t>
  </si>
  <si>
    <t>CHF2CH2OCF2CF3</t>
  </si>
  <si>
    <t>HFE-356mec3</t>
  </si>
  <si>
    <t>CH3OCF2CHFCF3</t>
  </si>
  <si>
    <t>HFE-356pcf2</t>
  </si>
  <si>
    <t>CHF2CH2OCF2CHF2</t>
  </si>
  <si>
    <t>HFE-356pcf3</t>
  </si>
  <si>
    <t>CHF2OCH2CF2CHF2</t>
  </si>
  <si>
    <t>HFE 365mcf3</t>
  </si>
  <si>
    <t>CF3CF2CH2OCH3</t>
  </si>
  <si>
    <t>HFE-374pc2</t>
  </si>
  <si>
    <t>CHF2CF2OCH2CH3</t>
  </si>
  <si>
    <t>Perfluoropoliéteres</t>
  </si>
  <si>
    <t xml:space="preserve">PFPMIE </t>
  </si>
  <si>
    <t>CF3OCF(CF3)CF2OCF2OCF3</t>
  </si>
  <si>
    <t>Hidrocarbonos y otros compuestos - efectos directos</t>
  </si>
  <si>
    <t>Cloroformo</t>
  </si>
  <si>
    <t>CHCl3</t>
  </si>
  <si>
    <t>Cloruro de metileno</t>
  </si>
  <si>
    <t>CH2Cl2</t>
  </si>
  <si>
    <t>Cloruro de metilo</t>
  </si>
  <si>
    <t>CH3Cl</t>
  </si>
  <si>
    <t>Halón-1201</t>
  </si>
  <si>
    <t>CHBrF2</t>
  </si>
  <si>
    <t>Mayor información en:</t>
  </si>
  <si>
    <t>Valores del AR4: https://www.ipcc.ch/publications_and_data/ar4/wg1/en/ch2s2-10-2.html</t>
  </si>
  <si>
    <t>Valores del AR5: https://www.ipcc.ch/site/assets/uploads/2018/02/WG1AR5_Chapter08_FINAL.pdf</t>
  </si>
  <si>
    <t>Inventario nacional de gases de efecto invernadero por gases</t>
  </si>
  <si>
    <t>CC - Gráfico</t>
  </si>
  <si>
    <t>Gases de efecto invernadero</t>
  </si>
  <si>
    <t>Variación</t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</si>
  <si>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: sin el 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neto de UTCUTS</t>
    </r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</si>
  <si>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: con el 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neto de UTCUTS</t>
    </r>
  </si>
  <si>
    <r>
      <t>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>: sin el 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 xml:space="preserve"> de UTCUTS</t>
    </r>
  </si>
  <si>
    <r>
      <t>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>: con el 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 xml:space="preserve"> de UTCUTS</t>
    </r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</si>
  <si>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O: sin el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UTCUTS</t>
    </r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</si>
  <si>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O: con el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UTCUTS</t>
    </r>
  </si>
  <si>
    <t>HFC</t>
  </si>
  <si>
    <t>PFC</t>
  </si>
  <si>
    <r>
      <t>SF</t>
    </r>
    <r>
      <rPr>
        <vertAlign val="subscript"/>
        <sz val="9"/>
        <color theme="1"/>
        <rFont val="Avenir Next LT Pro"/>
        <family val="2"/>
      </rPr>
      <t>6</t>
    </r>
  </si>
  <si>
    <r>
      <t>NF</t>
    </r>
    <r>
      <rPr>
        <vertAlign val="subscript"/>
        <sz val="9"/>
        <color theme="1"/>
        <rFont val="Avenir Next LT Pro"/>
        <family val="2"/>
      </rPr>
      <t>3</t>
    </r>
  </si>
  <si>
    <t>Total (sin UTCUTS)</t>
  </si>
  <si>
    <t>Balance (con UTCUTS)</t>
  </si>
  <si>
    <t>Inventario nacional de gases de efecto invernadero por gas precursor</t>
  </si>
  <si>
    <t>Gas precursor</t>
  </si>
  <si>
    <r>
      <t>NO</t>
    </r>
    <r>
      <rPr>
        <vertAlign val="subscript"/>
        <sz val="9"/>
        <color theme="1"/>
        <rFont val="Avenir Next LT Pro"/>
        <family val="2"/>
      </rPr>
      <t>x</t>
    </r>
  </si>
  <si>
    <t>CO</t>
  </si>
  <si>
    <t>COVDM</t>
  </si>
  <si>
    <r>
      <t>SO</t>
    </r>
    <r>
      <rPr>
        <vertAlign val="subscript"/>
        <sz val="9"/>
        <color theme="1"/>
        <rFont val="Avenir Next LT Pro"/>
        <family val="2"/>
      </rPr>
      <t>2</t>
    </r>
  </si>
  <si>
    <t>Inventario nacional de gases de efecto invernadero por sectores</t>
  </si>
  <si>
    <t>Sectores</t>
  </si>
  <si>
    <t>1. Energía</t>
  </si>
  <si>
    <t>2. IPPU</t>
  </si>
  <si>
    <t>3. Agricultura</t>
  </si>
  <si>
    <t>4. UTCUTS</t>
  </si>
  <si>
    <t>5. Residuos</t>
  </si>
  <si>
    <t>Total</t>
  </si>
  <si>
    <t>Balance</t>
  </si>
  <si>
    <t>Control de calidad</t>
  </si>
  <si>
    <t>Inventario nacional de gases de efecto invernadero de Panamá por GEI, sector, categoría y subcategoría, [año]</t>
  </si>
  <si>
    <t>Código</t>
  </si>
  <si>
    <t>Categorías de fuente y sumidero de gases de efecto invernadero</t>
  </si>
  <si>
    <r>
      <t>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
(kt)</t>
    </r>
  </si>
  <si>
    <r>
      <t>CH</t>
    </r>
    <r>
      <rPr>
        <b/>
        <i/>
        <vertAlign val="subscript"/>
        <sz val="9"/>
        <color indexed="9"/>
        <rFont val="Avenir Next LT Pro"/>
        <family val="2"/>
      </rPr>
      <t xml:space="preserve">4 </t>
    </r>
    <r>
      <rPr>
        <b/>
        <i/>
        <sz val="9"/>
        <color indexed="9"/>
        <rFont val="Avenir Next LT Pro"/>
        <family val="2"/>
      </rPr>
      <t xml:space="preserve">
(kt)</t>
    </r>
  </si>
  <si>
    <r>
      <t>N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>O 
(kt)</t>
    </r>
  </si>
  <si>
    <r>
      <t>HFC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</si>
  <si>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PFC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</si>
  <si>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SF</t>
    </r>
    <r>
      <rPr>
        <b/>
        <i/>
        <vertAlign val="subscript"/>
        <sz val="9"/>
        <color indexed="9"/>
        <rFont val="Avenir Next LT Pro"/>
        <family val="2"/>
      </rPr>
      <t>6</t>
    </r>
    <r>
      <rPr>
        <b/>
        <i/>
        <sz val="9"/>
        <color indexed="9"/>
        <rFont val="Avenir Next LT Pro"/>
        <family val="2"/>
      </rPr>
      <t xml:space="preserve"> 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</si>
  <si>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NF</t>
    </r>
    <r>
      <rPr>
        <b/>
        <i/>
        <vertAlign val="subscript"/>
        <sz val="9"/>
        <color indexed="9"/>
        <rFont val="Avenir Next LT Pro"/>
        <family val="2"/>
      </rPr>
      <t>3</t>
    </r>
    <r>
      <rPr>
        <b/>
        <i/>
        <sz val="9"/>
        <color indexed="9"/>
        <rFont val="Avenir Next LT Pro"/>
        <family val="2"/>
      </rPr>
      <t xml:space="preserve">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</si>
  <si>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NO</t>
    </r>
    <r>
      <rPr>
        <b/>
        <i/>
        <vertAlign val="subscript"/>
        <sz val="9"/>
        <color indexed="9"/>
        <rFont val="Avenir Next LT Pro"/>
        <family val="2"/>
      </rPr>
      <t>x</t>
    </r>
    <r>
      <rPr>
        <b/>
        <i/>
        <sz val="9"/>
        <color indexed="9"/>
        <rFont val="Avenir Next LT Pro"/>
        <family val="2"/>
      </rPr>
      <t xml:space="preserve"> 
(kt)</t>
    </r>
  </si>
  <si>
    <t>CO 
(kt)</t>
  </si>
  <si>
    <t>COVDM
(kt)</t>
  </si>
  <si>
    <r>
      <t>SO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
(kt)</t>
    </r>
  </si>
  <si>
    <t>kt CO₂ eq</t>
  </si>
  <si>
    <t>0.</t>
  </si>
  <si>
    <t>Todas las emisiones y las absorciones nacionales</t>
  </si>
  <si>
    <t>1.</t>
  </si>
  <si>
    <t>Energía</t>
  </si>
  <si>
    <t>1.A.</t>
  </si>
  <si>
    <t>Actividades de quema de combustible</t>
  </si>
  <si>
    <t>1.A.1.</t>
  </si>
  <si>
    <t>Industrias de la energía</t>
  </si>
  <si>
    <t>1.A.1.a.</t>
  </si>
  <si>
    <t>Producción de electricidad y calor como actividad principal</t>
  </si>
  <si>
    <t>1.A.1.b.</t>
  </si>
  <si>
    <t>Refinación del petróleo</t>
  </si>
  <si>
    <t>1.A.1.c.</t>
  </si>
  <si>
    <t>Manufactura de combustibles sólidos y otras industrias de la energía</t>
  </si>
  <si>
    <t>1.A.2.</t>
  </si>
  <si>
    <t>Industrias manufactureras y de la construcción</t>
  </si>
  <si>
    <t>1.A.2.a.</t>
  </si>
  <si>
    <t>Hierro y acero</t>
  </si>
  <si>
    <t>1.A.2.b.</t>
  </si>
  <si>
    <t>Metales no ferrosos</t>
  </si>
  <si>
    <t>1.A.2.c.</t>
  </si>
  <si>
    <t>Sustancias químicas</t>
  </si>
  <si>
    <t>1.A.2.d.</t>
  </si>
  <si>
    <t>Pulpa, papel e imprenta</t>
  </si>
  <si>
    <t>1.A.2.e.</t>
  </si>
  <si>
    <t>Procesamiento de alimentos, bebidas y tabaco</t>
  </si>
  <si>
    <t>1.A.2.f.</t>
  </si>
  <si>
    <t>Minerales no metálicos</t>
  </si>
  <si>
    <t>1.A.2.g.</t>
  </si>
  <si>
    <t>Otros (especificar)</t>
  </si>
  <si>
    <t>1.A.3.</t>
  </si>
  <si>
    <t>Transporte</t>
  </si>
  <si>
    <t>1.A.3.a.</t>
  </si>
  <si>
    <t>Aviación civil</t>
  </si>
  <si>
    <t>1.A.3.b.</t>
  </si>
  <si>
    <t>Transporte terrestre</t>
  </si>
  <si>
    <t>1.A.3.c.</t>
  </si>
  <si>
    <t>Ferrocarriles</t>
  </si>
  <si>
    <t>1.A.3.d.</t>
  </si>
  <si>
    <t>Navegación marítima y fluvial</t>
  </si>
  <si>
    <t>1.A.3.e.</t>
  </si>
  <si>
    <t>Otro tipo de transporte</t>
  </si>
  <si>
    <t>1.A.4.</t>
  </si>
  <si>
    <t>Otros sectores</t>
  </si>
  <si>
    <t>1.A.4.a.</t>
  </si>
  <si>
    <t>Comercial / Institucional</t>
  </si>
  <si>
    <t>1.A.4.b.</t>
  </si>
  <si>
    <t>Residencial</t>
  </si>
  <si>
    <t>1.A.4.c.</t>
  </si>
  <si>
    <t>Agricultura / Silvicultura / Pesca</t>
  </si>
  <si>
    <t>1.A.5.</t>
  </si>
  <si>
    <t>1.A.5.a.</t>
  </si>
  <si>
    <t>Estacionaria</t>
  </si>
  <si>
    <t>1.A.5.b.</t>
  </si>
  <si>
    <t>Móvil</t>
  </si>
  <si>
    <t>1.B.</t>
  </si>
  <si>
    <t>Emisiones fugitivas de combustibles</t>
  </si>
  <si>
    <t>1.B.1.</t>
  </si>
  <si>
    <t>Combustibles sólidos</t>
  </si>
  <si>
    <t>1.B.1.a.</t>
  </si>
  <si>
    <t>Minería y manejo del carbón</t>
  </si>
  <si>
    <t>1.B.1.b.</t>
  </si>
  <si>
    <t>Transformación de combustibles sólidos</t>
  </si>
  <si>
    <t>1.B.1.c.</t>
  </si>
  <si>
    <t>1.B.2.</t>
  </si>
  <si>
    <t>Petróleo y gas natural y otras emisiones de la producción de energía</t>
  </si>
  <si>
    <t>1.B.2.a.</t>
  </si>
  <si>
    <t>Petróleo</t>
  </si>
  <si>
    <t>1.B.2.b.</t>
  </si>
  <si>
    <t>Gas natural</t>
  </si>
  <si>
    <t>1.B.2.c.</t>
  </si>
  <si>
    <t xml:space="preserve">Venteo y quemado </t>
  </si>
  <si>
    <t>1.B.2.d.</t>
  </si>
  <si>
    <t>1.C.</t>
  </si>
  <si>
    <r>
      <t>Transporte y almacenamiento de CO</t>
    </r>
    <r>
      <rPr>
        <vertAlign val="subscript"/>
        <sz val="9"/>
        <color theme="1"/>
        <rFont val="Avenir Next LT Pro"/>
        <family val="2"/>
      </rPr>
      <t>2</t>
    </r>
  </si>
  <si>
    <t>1.C.1.</t>
  </si>
  <si>
    <r>
      <t>Transporte de CO</t>
    </r>
    <r>
      <rPr>
        <vertAlign val="subscript"/>
        <sz val="9"/>
        <color theme="1"/>
        <rFont val="Avenir Next LT Pro"/>
        <family val="2"/>
      </rPr>
      <t>2</t>
    </r>
  </si>
  <si>
    <t>1.C.2.</t>
  </si>
  <si>
    <t>Inyección y almacenamiento</t>
  </si>
  <si>
    <t>1.C.3.</t>
  </si>
  <si>
    <t>Otros</t>
  </si>
  <si>
    <t>2.</t>
  </si>
  <si>
    <t>Procesos industriales y uso de productos</t>
  </si>
  <si>
    <t>2.A.</t>
  </si>
  <si>
    <t>Industria de los minerales</t>
  </si>
  <si>
    <t>2.A.1.</t>
  </si>
  <si>
    <t>Producción de cemento</t>
  </si>
  <si>
    <t>2.A.2.</t>
  </si>
  <si>
    <t>Producción de cal</t>
  </si>
  <si>
    <t>2.A.3.</t>
  </si>
  <si>
    <t>Producción de vidrio</t>
  </si>
  <si>
    <t>2.A.4.</t>
  </si>
  <si>
    <t>Otros usos de carbonatos en los procesos</t>
  </si>
  <si>
    <t>2.A.5.</t>
  </si>
  <si>
    <t>2.B.</t>
  </si>
  <si>
    <t>Industria química</t>
  </si>
  <si>
    <t>2.B.1.</t>
  </si>
  <si>
    <t>Producción de amoníaco</t>
  </si>
  <si>
    <t>2.B.2.</t>
  </si>
  <si>
    <t>Producción de ácido nítrico</t>
  </si>
  <si>
    <t>2.B.3.</t>
  </si>
  <si>
    <t>Producción de ácido adípico</t>
  </si>
  <si>
    <t>2.B.4.</t>
  </si>
  <si>
    <t>Producción de caprolactama, glioxil y ácido glioxílico</t>
  </si>
  <si>
    <t>2.B.5.</t>
  </si>
  <si>
    <t>Producción de carburo</t>
  </si>
  <si>
    <t>2.B.6.</t>
  </si>
  <si>
    <t>Producción de dióxido de titanio</t>
  </si>
  <si>
    <t>2.B.7.</t>
  </si>
  <si>
    <t>Producción de ceniza de sosa</t>
  </si>
  <si>
    <t>2.B.8.</t>
  </si>
  <si>
    <t>Producción petroquímica y de negro de humo</t>
  </si>
  <si>
    <t>2.B.9.</t>
  </si>
  <si>
    <t>Producción fluoroquímica</t>
  </si>
  <si>
    <t>2.B.10.</t>
  </si>
  <si>
    <t>2.C.</t>
  </si>
  <si>
    <t>Industria de los metales</t>
  </si>
  <si>
    <t>2.C.1.</t>
  </si>
  <si>
    <t>Producción de hierro y acero</t>
  </si>
  <si>
    <t>2.C.2.</t>
  </si>
  <si>
    <t>Producción de ferroaleaciones</t>
  </si>
  <si>
    <t>2.C.3.</t>
  </si>
  <si>
    <t>Producción de aluminio</t>
  </si>
  <si>
    <t>2.C.4.</t>
  </si>
  <si>
    <t>Producción de magnesio</t>
  </si>
  <si>
    <t>2.C.5.</t>
  </si>
  <si>
    <t>Producción de plomo</t>
  </si>
  <si>
    <t>2.C.6.</t>
  </si>
  <si>
    <t>Producción de cinc</t>
  </si>
  <si>
    <t>2.C.7.</t>
  </si>
  <si>
    <t>2.D.</t>
  </si>
  <si>
    <t>Productos no energéticos de combustibles y uso de solventes</t>
  </si>
  <si>
    <t>2.D.1.</t>
  </si>
  <si>
    <t>Uso de lubricantes</t>
  </si>
  <si>
    <t>2.D.2.</t>
  </si>
  <si>
    <t>Uso de la cera de parafina</t>
  </si>
  <si>
    <t>2.D.3.</t>
  </si>
  <si>
    <t>2.E.</t>
  </si>
  <si>
    <t>Industria electrónica</t>
  </si>
  <si>
    <t>2.E.1.</t>
  </si>
  <si>
    <t>Circuitos integrados o semiconductores</t>
  </si>
  <si>
    <t>2.E.2.</t>
  </si>
  <si>
    <t>Pantalla plana tipo TFT</t>
  </si>
  <si>
    <t>2.E.3.</t>
  </si>
  <si>
    <t>Células fotovoltaicas</t>
  </si>
  <si>
    <t>2.E.4.</t>
  </si>
  <si>
    <t>Fluidos de transferencia térmica</t>
  </si>
  <si>
    <t>2.E.5.</t>
  </si>
  <si>
    <t>2.F.</t>
  </si>
  <si>
    <t>Uso de productos sustitutos de las SAO</t>
  </si>
  <si>
    <t>2.F.1.</t>
  </si>
  <si>
    <t>Refrigeración y aire acondicionado</t>
  </si>
  <si>
    <t>2.F.2.</t>
  </si>
  <si>
    <t>Agentes espumantes</t>
  </si>
  <si>
    <t>2.F.3.</t>
  </si>
  <si>
    <t>Protección contra incendios</t>
  </si>
  <si>
    <t>2.F.4.</t>
  </si>
  <si>
    <t>Aerosoles</t>
  </si>
  <si>
    <t>2.F.5.</t>
  </si>
  <si>
    <t>Solventes</t>
  </si>
  <si>
    <t>2.F.6.</t>
  </si>
  <si>
    <t>Otras aplicaciones</t>
  </si>
  <si>
    <t>2.G.</t>
  </si>
  <si>
    <t>Manufactura y utilización de otros productos</t>
  </si>
  <si>
    <t>2.G.1.</t>
  </si>
  <si>
    <t>Equipos eléctricos</t>
  </si>
  <si>
    <t>2.G.2.</t>
  </si>
  <si>
    <r>
      <t>SF</t>
    </r>
    <r>
      <rPr>
        <vertAlign val="subscript"/>
        <sz val="9"/>
        <color theme="1"/>
        <rFont val="Avenir Next LT Pro"/>
        <family val="2"/>
      </rPr>
      <t>6</t>
    </r>
    <r>
      <rPr>
        <sz val="9"/>
        <color theme="1"/>
        <rFont val="Avenir Next LT Pro"/>
        <family val="2"/>
      </rPr>
      <t xml:space="preserve"> y PFC de otros usos de productos</t>
    </r>
  </si>
  <si>
    <t>2.G.3.</t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</si>
  <si>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usos de productos</t>
    </r>
  </si>
  <si>
    <t>2.G.4.</t>
  </si>
  <si>
    <t>2.H.</t>
  </si>
  <si>
    <t>3.</t>
  </si>
  <si>
    <t>Agricultura</t>
  </si>
  <si>
    <t>3.A.</t>
  </si>
  <si>
    <t>Fermentación entérica</t>
  </si>
  <si>
    <t>3.A.1.</t>
  </si>
  <si>
    <t>Vacunos</t>
  </si>
  <si>
    <t>3.A.1.a.</t>
  </si>
  <si>
    <t>Vacas lecheras</t>
  </si>
  <si>
    <t>3.A.1.b.</t>
  </si>
  <si>
    <t>Otros vacunos</t>
  </si>
  <si>
    <t>3.A.2.</t>
  </si>
  <si>
    <t>Ovinos</t>
  </si>
  <si>
    <t>3.A.3.</t>
  </si>
  <si>
    <t>Porcinos</t>
  </si>
  <si>
    <t>3.A.4.</t>
  </si>
  <si>
    <t>Otro ganado</t>
  </si>
  <si>
    <t>3.A.4.a.</t>
  </si>
  <si>
    <t>Búfalos</t>
  </si>
  <si>
    <t>3.A.4.b.</t>
  </si>
  <si>
    <t>Camélidos</t>
  </si>
  <si>
    <t>3.A.4.c.</t>
  </si>
  <si>
    <t>Ciervos</t>
  </si>
  <si>
    <t>3.A.4.d.</t>
  </si>
  <si>
    <t>Caprinos</t>
  </si>
  <si>
    <t>3.A.4.e.</t>
  </si>
  <si>
    <t>Equinos</t>
  </si>
  <si>
    <t>3.A.4.f.</t>
  </si>
  <si>
    <t>Mulas y asnos</t>
  </si>
  <si>
    <t>3.A.4.g.</t>
  </si>
  <si>
    <t>Aves de corral</t>
  </si>
  <si>
    <t>3.A.4.h.</t>
  </si>
  <si>
    <t>Otras especies</t>
  </si>
  <si>
    <t>3.B.</t>
  </si>
  <si>
    <t>Gestión del estiércol</t>
  </si>
  <si>
    <t>3.B.1.</t>
  </si>
  <si>
    <t>3.B.1.a.</t>
  </si>
  <si>
    <t>3.B.1.b.</t>
  </si>
  <si>
    <t>3.B.2.</t>
  </si>
  <si>
    <t>3.B.3.</t>
  </si>
  <si>
    <t>3.B.4.</t>
  </si>
  <si>
    <t>3.B.4.a.</t>
  </si>
  <si>
    <t>3.B.4.b.</t>
  </si>
  <si>
    <t>3.B.4.c.</t>
  </si>
  <si>
    <t>3.B.4.d.</t>
  </si>
  <si>
    <t>3.B.4.e.</t>
  </si>
  <si>
    <t>3.B.4.f.</t>
  </si>
  <si>
    <t>3.B.4.g.</t>
  </si>
  <si>
    <t>3.B.4.h.</t>
  </si>
  <si>
    <t>3.B.5.</t>
  </si>
  <si>
    <r>
      <t>Emisiones indirectas de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</t>
    </r>
  </si>
  <si>
    <t>3.C.</t>
  </si>
  <si>
    <t>Cultivo del arroz</t>
  </si>
  <si>
    <t>3.C.1.</t>
  </si>
  <si>
    <t>Irrigadas</t>
  </si>
  <si>
    <t>3.C.2.</t>
  </si>
  <si>
    <t>Alimentadas a lluvia</t>
  </si>
  <si>
    <t>3.C.3.</t>
  </si>
  <si>
    <t>Aguas profundas</t>
  </si>
  <si>
    <t>3.C.4.</t>
  </si>
  <si>
    <t>3.D.</t>
  </si>
  <si>
    <t>Suelos agrícolas</t>
  </si>
  <si>
    <t>3.D.1.</t>
  </si>
  <si>
    <t>Emisiones directas de N₂O de suelos agrícolas</t>
  </si>
  <si>
    <t>3.D.1.a.</t>
  </si>
  <si>
    <t>Fertilizantes inorgánicos</t>
  </si>
  <si>
    <t>3.D.1.b.</t>
  </si>
  <si>
    <t>Fertilizantes orgánicos</t>
  </si>
  <si>
    <t>3.D.1.c.</t>
  </si>
  <si>
    <t>Orina y estiércol depositado por animales de pastoreo</t>
  </si>
  <si>
    <t>3.D.1.d.</t>
  </si>
  <si>
    <t>Residuos de cosechas</t>
  </si>
  <si>
    <t>3.D.1.e.</t>
  </si>
  <si>
    <t>Mineralización de la materia orgánica del suelo</t>
  </si>
  <si>
    <t>3.D.1.f.</t>
  </si>
  <si>
    <t>Cultivo de suelos orgánicos (histosoles)</t>
  </si>
  <si>
    <t>3.D.1.g.</t>
  </si>
  <si>
    <t>3.D.2.</t>
  </si>
  <si>
    <t>Emisiones indirectas de N₂O de suelos agrícolas</t>
  </si>
  <si>
    <t>3.D.2.a.</t>
  </si>
  <si>
    <t>Deposición atmosférica</t>
  </si>
  <si>
    <t>3.D.2.b.</t>
  </si>
  <si>
    <t>Lixiviación y escurrimiento</t>
  </si>
  <si>
    <t>3.E.</t>
  </si>
  <si>
    <t>Quema prescrita de sabanas</t>
  </si>
  <si>
    <t>3.F.</t>
  </si>
  <si>
    <t>Quema de residuos agrícola en el campo</t>
  </si>
  <si>
    <t>3.F.1.</t>
  </si>
  <si>
    <t>Cereales</t>
  </si>
  <si>
    <t>3.F.2.</t>
  </si>
  <si>
    <t>Legumbres</t>
  </si>
  <si>
    <t>3.F.3.</t>
  </si>
  <si>
    <t>Tubérculos y raíces</t>
  </si>
  <si>
    <t>3.F.4.</t>
  </si>
  <si>
    <t>Caña de azúcar</t>
  </si>
  <si>
    <t>3.F.5.</t>
  </si>
  <si>
    <t>3.G.</t>
  </si>
  <si>
    <t>Encalado</t>
  </si>
  <si>
    <t>3.G.1.</t>
  </si>
  <si>
    <t>Caliza</t>
  </si>
  <si>
    <t>3.G.2.</t>
  </si>
  <si>
    <t>Dolomita</t>
  </si>
  <si>
    <t>3.H.</t>
  </si>
  <si>
    <t>Aplicación de urea</t>
  </si>
  <si>
    <t>3.I.</t>
  </si>
  <si>
    <t>Otros fertilizantes que contienen carbono</t>
  </si>
  <si>
    <t>3.J.</t>
  </si>
  <si>
    <t>4.</t>
  </si>
  <si>
    <t>Uso de la tierra, cambio de uso de la tierra y silvicultura</t>
  </si>
  <si>
    <t>4.A.</t>
  </si>
  <si>
    <t>Tierras forestales</t>
  </si>
  <si>
    <t>4.A.1.</t>
  </si>
  <si>
    <t>Tierras forestales que permanecen como tales</t>
  </si>
  <si>
    <t>4.A.2.</t>
  </si>
  <si>
    <t>Tierras convertidas en tierras forestales</t>
  </si>
  <si>
    <t>4.A.2.a.</t>
  </si>
  <si>
    <t>Tierras de cultivo convertidas en tierras forestales</t>
  </si>
  <si>
    <t>4.A.2.b.</t>
  </si>
  <si>
    <t>Pastizales convertidos en tierras forestales</t>
  </si>
  <si>
    <t>4.A.2.c.</t>
  </si>
  <si>
    <t>Humedales convertidos en tierras forestales</t>
  </si>
  <si>
    <t>4.A.2.d.</t>
  </si>
  <si>
    <t>Asentamientos convertidos en tierras forestales</t>
  </si>
  <si>
    <t>4.A.2.e.</t>
  </si>
  <si>
    <t>Otras tierras convertidas en tierras forestales</t>
  </si>
  <si>
    <t>4.B.</t>
  </si>
  <si>
    <t>Tierras de cultivo</t>
  </si>
  <si>
    <t>4.B.1.</t>
  </si>
  <si>
    <t>Tierras de cultivo que permanecen como tales</t>
  </si>
  <si>
    <t>4.B.2.</t>
  </si>
  <si>
    <t>Tierras convertidas en tierras de cultivo</t>
  </si>
  <si>
    <t>4.B.2.a.</t>
  </si>
  <si>
    <t>Tierras forestales convertidas en tierras de cultivo</t>
  </si>
  <si>
    <t>4.B.2.b.</t>
  </si>
  <si>
    <t>Pastizales convertidos en tierras de cultivo</t>
  </si>
  <si>
    <t>4.B.2.c.</t>
  </si>
  <si>
    <t>Humedales convertidos en tierras de cultivo</t>
  </si>
  <si>
    <t>4.B.2.d.</t>
  </si>
  <si>
    <t>Asentamientos convertidos en tierras de cultivo</t>
  </si>
  <si>
    <t>4.B.2.e.</t>
  </si>
  <si>
    <t>Otras tierras convertidas en tierras de cultivo</t>
  </si>
  <si>
    <t>4.C.</t>
  </si>
  <si>
    <t>Pastizales</t>
  </si>
  <si>
    <t>4.C.1.</t>
  </si>
  <si>
    <t>Pastizales que permanecen como tales</t>
  </si>
  <si>
    <t>4.C.2.</t>
  </si>
  <si>
    <t>Tierras convertidas en pastizales</t>
  </si>
  <si>
    <t>4.C.2.a.</t>
  </si>
  <si>
    <t>Tierras forestales convertidas en pastizales</t>
  </si>
  <si>
    <t>4.C.2.b.</t>
  </si>
  <si>
    <t>Tierras de cultivo convertidas en pastizales</t>
  </si>
  <si>
    <t>4.C.2.c.</t>
  </si>
  <si>
    <t>Humedales convertidos en pastizales</t>
  </si>
  <si>
    <t>4.C.2.d.</t>
  </si>
  <si>
    <t>Asentamientos convertidos en pastizales</t>
  </si>
  <si>
    <t>4.C.2.e.</t>
  </si>
  <si>
    <t>Otras tierras convertidas en pastizales</t>
  </si>
  <si>
    <t>4.D.</t>
  </si>
  <si>
    <t>Humedales</t>
  </si>
  <si>
    <t>4.D.1.</t>
  </si>
  <si>
    <t>Humedales que permanecen como tales</t>
  </si>
  <si>
    <t>4.D.2.</t>
  </si>
  <si>
    <t>Tierras convertidas en humedales</t>
  </si>
  <si>
    <t>4.D.2.a.</t>
  </si>
  <si>
    <t>Tierras forestales convertidas en humedales</t>
  </si>
  <si>
    <t>4.D.2.b.</t>
  </si>
  <si>
    <t>Tierras de cultivo convertidas en humedales</t>
  </si>
  <si>
    <t>4.D.2.c.</t>
  </si>
  <si>
    <t>Pastizales convertidos en humedales</t>
  </si>
  <si>
    <t>4.D.2.d.</t>
  </si>
  <si>
    <t>Asentamientos convertidos en humedales</t>
  </si>
  <si>
    <t>4.D.2.e.</t>
  </si>
  <si>
    <t>Otras tierras convertidas en humedales</t>
  </si>
  <si>
    <t>4.E.</t>
  </si>
  <si>
    <t>Asentamientos</t>
  </si>
  <si>
    <t>4.E.1.</t>
  </si>
  <si>
    <t>Asentamientos que permanecen como tales</t>
  </si>
  <si>
    <t>4.E.2.</t>
  </si>
  <si>
    <t>Tierras convertidas en asentamientos</t>
  </si>
  <si>
    <t>4.E.2.a.</t>
  </si>
  <si>
    <t>Tierras forestales convertidas en asentamientos</t>
  </si>
  <si>
    <t>4.E.2.b.</t>
  </si>
  <si>
    <t>Tierras de cultivo convertidas en asentamientos</t>
  </si>
  <si>
    <t>4.E.2.c.</t>
  </si>
  <si>
    <t>Pastizales convertidos en asentamientos</t>
  </si>
  <si>
    <t>4.E.2.d.</t>
  </si>
  <si>
    <t>Humedales convertidos en asentamientos</t>
  </si>
  <si>
    <t>4.E.2.e.</t>
  </si>
  <si>
    <t>Otras tierras convertidas en asentamientos</t>
  </si>
  <si>
    <t>4.F.</t>
  </si>
  <si>
    <t>Otras tierras</t>
  </si>
  <si>
    <t>4.F.1.</t>
  </si>
  <si>
    <t>Otras tierras que permanecen como tales</t>
  </si>
  <si>
    <t>4.F.2.</t>
  </si>
  <si>
    <t>Tierras convertidas en otras tierras</t>
  </si>
  <si>
    <t>4.F.2.a.</t>
  </si>
  <si>
    <t>Tierras forestales convertidas en otras tierras</t>
  </si>
  <si>
    <t>4.F.2.b.</t>
  </si>
  <si>
    <t>Tierras de cultivo convertidas en otras tierras</t>
  </si>
  <si>
    <t>4.F.2.c.</t>
  </si>
  <si>
    <t>Pastizales convertidos en otras tierras</t>
  </si>
  <si>
    <t>4.F.2.d.</t>
  </si>
  <si>
    <t>Humedales convertidos en otras tierras</t>
  </si>
  <si>
    <t>4.F.2.e.</t>
  </si>
  <si>
    <t>Asentamientos convertidos en otras tierras</t>
  </si>
  <si>
    <t>4.G.</t>
  </si>
  <si>
    <t>Productos de madera recolectada</t>
  </si>
  <si>
    <t>4.H.</t>
  </si>
  <si>
    <t>5.</t>
  </si>
  <si>
    <t>Residuos</t>
  </si>
  <si>
    <t>5.A.</t>
  </si>
  <si>
    <t>Disposición de residuos sólidos</t>
  </si>
  <si>
    <t>5.A.1.</t>
  </si>
  <si>
    <t>Sitios de disposición de residuos gestionados</t>
  </si>
  <si>
    <t>5.A.2.</t>
  </si>
  <si>
    <t>Sitios de disposición de residuos no gestionados</t>
  </si>
  <si>
    <t>5.A.3.</t>
  </si>
  <si>
    <t>Sitios de disposición de residuos no categorizados</t>
  </si>
  <si>
    <t>5.B.</t>
  </si>
  <si>
    <t>Tratamiento biológico de residuos sólidos</t>
  </si>
  <si>
    <t>5.B.1.</t>
  </si>
  <si>
    <t>Compostaje</t>
  </si>
  <si>
    <t>5.B.2.</t>
  </si>
  <si>
    <t>Digestión anaeróbica en instalaciones de biogás</t>
  </si>
  <si>
    <t>5.C.</t>
  </si>
  <si>
    <t>Incineración y quema abierta de residuos</t>
  </si>
  <si>
    <t>5.C.1.</t>
  </si>
  <si>
    <t>Incineración de residuos</t>
  </si>
  <si>
    <t>5.C.2.</t>
  </si>
  <si>
    <t>Incineración abierta de residuos</t>
  </si>
  <si>
    <t>5.D.</t>
  </si>
  <si>
    <t>Tratamiento y descarga de aguas residuales</t>
  </si>
  <si>
    <t>5.D.1.</t>
  </si>
  <si>
    <t>Aguas residuales domésticas</t>
  </si>
  <si>
    <t>5.D.2.</t>
  </si>
  <si>
    <t>Aguas residuales industriales</t>
  </si>
  <si>
    <t>5.D.3.</t>
  </si>
  <si>
    <t>5.E.</t>
  </si>
  <si>
    <t/>
  </si>
  <si>
    <t>Elementos informativos</t>
  </si>
  <si>
    <t>Tanque internacional</t>
  </si>
  <si>
    <t>Aviación internacional</t>
  </si>
  <si>
    <t>Navegación internacional</t>
  </si>
  <si>
    <t>Operaciones multilaterales</t>
  </si>
  <si>
    <r>
      <t>Emisiones de 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de la biomasa</t>
    </r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</si>
  <si>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capturado</t>
    </r>
  </si>
  <si>
    <t>Para el almacenamiento doméstico</t>
  </si>
  <si>
    <t>Para almacenamiento en otros países</t>
  </si>
  <si>
    <t>Almacenamiento a largo plazo de C en sitios de disposición de residuos</t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</si>
  <si>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indirecto</t>
    </r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</si>
  <si>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indirecto</t>
    </r>
  </si>
  <si>
    <t>Resumen del inventario nacional de gases de efecto invernadero de Panamá por GEI, sector y subcategoría, [año]</t>
  </si>
  <si>
    <t>Resumen del inventario nacional de gases de efecto invernadero de Panamá por GEI y sector, [año]</t>
  </si>
  <si>
    <r>
      <t>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
(kt)</t>
    </r>
  </si>
  <si>
    <r>
      <t>CH</t>
    </r>
    <r>
      <rPr>
        <b/>
        <vertAlign val="subscript"/>
        <sz val="9"/>
        <rFont val="Avenir Next LT Pro"/>
        <family val="2"/>
      </rPr>
      <t xml:space="preserve">4 </t>
    </r>
    <r>
      <rPr>
        <b/>
        <sz val="9"/>
        <rFont val="Avenir Next LT Pro"/>
        <family val="2"/>
      </rPr>
      <t xml:space="preserve">
(kt)</t>
    </r>
  </si>
  <si>
    <r>
      <t>N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>O 
(kt)</t>
    </r>
  </si>
  <si>
    <r>
      <t>HFC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</si>
  <si>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PFC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</si>
  <si>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SF</t>
    </r>
    <r>
      <rPr>
        <b/>
        <vertAlign val="subscript"/>
        <sz val="9"/>
        <rFont val="Avenir Next LT Pro"/>
        <family val="2"/>
      </rPr>
      <t>6</t>
    </r>
    <r>
      <rPr>
        <b/>
        <sz val="9"/>
        <rFont val="Avenir Next LT Pro"/>
        <family val="2"/>
      </rPr>
      <t xml:space="preserve"> 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</si>
  <si>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NF</t>
    </r>
    <r>
      <rPr>
        <b/>
        <vertAlign val="subscript"/>
        <sz val="9"/>
        <rFont val="Avenir Next LT Pro"/>
        <family val="2"/>
      </rPr>
      <t>3</t>
    </r>
    <r>
      <rPr>
        <b/>
        <sz val="9"/>
        <rFont val="Avenir Next LT Pro"/>
        <family val="2"/>
      </rPr>
      <t xml:space="preserve">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</si>
  <si>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NO</t>
    </r>
    <r>
      <rPr>
        <b/>
        <vertAlign val="subscript"/>
        <sz val="9"/>
        <rFont val="Avenir Next LT Pro"/>
        <family val="2"/>
      </rPr>
      <t>x</t>
    </r>
    <r>
      <rPr>
        <b/>
        <sz val="9"/>
        <rFont val="Avenir Next LT Pro"/>
        <family val="2"/>
      </rPr>
      <t xml:space="preserve"> 
(kt)</t>
    </r>
  </si>
  <si>
    <r>
      <t>SO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
(kt)</t>
    </r>
  </si>
  <si>
    <t>Inventario nacional de gases de efecto invernadero de Panamá por sector, categoría y subcategoría, serie 1990-2020</t>
  </si>
  <si>
    <t>Inventario nacional de gases de efecto invernadero de Panamá por sector y subcategoría, serie 1990-2020</t>
  </si>
  <si>
    <t>Inventario nacional de gases de efecto invernadero de Panamá por sector, serie 1990-2020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</si>
</sst>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_ ;_ @_ "/>
    <numFmt numFmtId="166" formatCode="_-* #,##0.0_-;\-* #,##0.0_-;_-* &quot;-&quot;??_-;_-@_-"/>
    <numFmt numFmtId="167" formatCode="_-* #,##0_-;\-* #,##0_-;_-* &quot;-&quot;??_-;_-@_-"/>
    <numFmt numFmtId="168" formatCode="_ * #,##0.00_ ;_ * \-#,##0.00_ ;_ * &quot;-&quot;_ ;_ @_ "/>
    <numFmt numFmtId="169" formatCode="_ * #,##0.0_ ;_ * \-#,##0.0_ ;_ * &quot;-&quot;_ ;_ @_ "/>
    <numFmt numFmtId="170" formatCode="0.0%"/>
    <numFmt numFmtId="171" formatCode="_ * #,##0.0000000_ ;_ * \-#,##0.0000000_ ;_ * &quot;-&quot;_ ;_ @_ "/>
    <numFmt numFmtId="172" formatCode="_ * #,##0.00000000000_ ;_ * \-#,##0.00000000000_ ;_ * &quot;-&quot;_ ;_ @_ "/>
    <numFmt numFmtId="173" formatCode="_ * #,##0.000000000000_ ;_ * \-#,##0.000000000000_ ;_ * &quot;-&quot;_ ;_ @_ "/>
    <numFmt numFmtId="174" formatCode="_ * #,##0.000000000000000_ ;_ * \-#,##0.000000000000000_ ;_ * &quot;-&quot;_ ;_ @_ 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venir Next LT Pro"/>
      <family val="2"/>
    </font>
    <font>
      <sz val="9"/>
      <color theme="1"/>
      <name val="Avenir Next LT Pro"/>
      <family val="2"/>
    </font>
    <font>
      <b/>
      <i/>
      <sz val="9"/>
      <color theme="1"/>
      <name val="Avenir Next LT Pro"/>
      <family val="2"/>
    </font>
    <font>
      <b/>
      <sz val="9"/>
      <name val="Avenir Next LT Pro"/>
      <family val="2"/>
    </font>
    <font>
      <sz val="9"/>
      <name val="Avenir Next LT Pro"/>
      <family val="2"/>
    </font>
    <font>
      <sz val="9"/>
      <color indexed="64"/>
      <name val="Avenir Next LT Pro"/>
      <family val="2"/>
    </font>
    <font>
      <vertAlign val="subscript"/>
      <sz val="9"/>
      <color theme="1"/>
      <name val="Avenir Next LT Pro"/>
      <family val="2"/>
    </font>
    <font>
      <b/>
      <sz val="9"/>
      <color indexed="64"/>
      <name val="Avenir Next LT Pro"/>
      <family val="2"/>
    </font>
    <font>
      <b/>
      <i/>
      <sz val="9"/>
      <color indexed="8"/>
      <name val="Avenir Next LT Pro"/>
      <family val="2"/>
    </font>
    <font>
      <b/>
      <sz val="9"/>
      <color theme="0" tint="-0.499984740745262"/>
      <name val="Avenir Next LT Pro"/>
      <family val="2"/>
    </font>
    <font>
      <sz val="9"/>
      <color indexed="8"/>
      <name val="Avenir Next LT Pro"/>
      <family val="2"/>
    </font>
    <font>
      <b/>
      <vertAlign val="subscript"/>
      <sz val="9"/>
      <name val="Avenir Next LT Pro"/>
      <family val="2"/>
    </font>
    <font>
      <i/>
      <sz val="9"/>
      <color theme="1"/>
      <name val="Avenir Next LT Pro"/>
      <family val="2"/>
    </font>
    <font>
      <b/>
      <i/>
      <sz val="9"/>
      <color theme="0"/>
      <name val="Avenir Next LT Pro"/>
      <family val="2"/>
    </font>
    <font>
      <b/>
      <i/>
      <sz val="9"/>
      <color indexed="9"/>
      <name val="Avenir Next LT Pro"/>
      <family val="2"/>
    </font>
    <font>
      <b/>
      <i/>
      <vertAlign val="subscript"/>
      <sz val="9"/>
      <color indexed="9"/>
      <name val="Avenir Next LT Pro"/>
      <family val="2"/>
    </font>
    <font>
      <sz val="9"/>
      <color theme="1"/>
      <name val="Avenir Next LT Pro Light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5" fillId="7" borderId="2" xfId="0" applyFont="1" applyFill="1" applyBorder="1" applyAlignment="1">
      <alignment horizontal="left" vertical="center"/>
    </xf>
    <xf numFmtId="0" fontId="5" fillId="7" borderId="4" xfId="0" applyFont="1" applyFill="1" applyBorder="1" applyAlignment="1">
      <alignment horizontal="left" vertical="center"/>
    </xf>
    <xf numFmtId="0" fontId="5" fillId="7" borderId="6" xfId="0" applyFont="1" applyFill="1" applyBorder="1" applyAlignment="1">
      <alignment horizontal="left" vertical="center"/>
    </xf>
    <xf numFmtId="0" fontId="5" fillId="7" borderId="2" xfId="0" applyFont="1" applyFill="1" applyBorder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0" fontId="3" fillId="0" borderId="0" xfId="2" applyNumberFormat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170" fontId="3" fillId="0" borderId="0" xfId="3" applyNumberFormat="1" applyFont="1" applyAlignment="1">
      <alignment horizontal="right" vertical="center"/>
    </xf>
    <xf numFmtId="0" fontId="6" fillId="6" borderId="1" xfId="1" applyNumberFormat="1" applyFont="1" applyFill="1" applyBorder="1" applyAlignment="1">
      <alignment horizontal="center" vertical="center" wrapText="1"/>
    </xf>
    <xf numFmtId="0" fontId="6" fillId="6" borderId="1" xfId="2" applyNumberFormat="1" applyFont="1" applyFill="1" applyBorder="1" applyAlignment="1">
      <alignment horizontal="center" vertical="center" wrapText="1"/>
    </xf>
    <xf numFmtId="0" fontId="3" fillId="0" borderId="0" xfId="1" applyNumberFormat="1" applyFont="1" applyAlignment="1">
      <alignment horizontal="center" vertical="center" wrapText="1"/>
    </xf>
    <xf numFmtId="170" fontId="6" fillId="6" borderId="1" xfId="3" applyNumberFormat="1" applyFont="1" applyFill="1" applyBorder="1" applyAlignment="1">
      <alignment horizontal="center" vertical="center" wrapText="1"/>
    </xf>
    <xf numFmtId="0" fontId="3" fillId="0" borderId="1" xfId="1" applyNumberFormat="1" applyFont="1" applyBorder="1" applyAlignment="1">
      <alignment horizontal="right" vertical="center"/>
    </xf>
    <xf numFmtId="0" fontId="3" fillId="0" borderId="1" xfId="1" applyNumberFormat="1" applyFont="1" applyBorder="1" applyAlignment="1">
      <alignment horizontal="left" vertical="center"/>
    </xf>
    <xf numFmtId="168" fontId="6" fillId="4" borderId="1" xfId="2" applyNumberFormat="1" applyFont="1" applyFill="1" applyBorder="1" applyAlignment="1">
      <alignment horizontal="right" vertical="center"/>
    </xf>
    <xf numFmtId="168" fontId="3" fillId="0" borderId="0" xfId="2" applyNumberFormat="1" applyFont="1" applyAlignment="1">
      <alignment vertical="center"/>
    </xf>
    <xf numFmtId="170" fontId="6" fillId="4" borderId="1" xfId="3" applyNumberFormat="1" applyFont="1" applyFill="1" applyBorder="1" applyAlignment="1">
      <alignment horizontal="right" vertical="center"/>
    </xf>
    <xf numFmtId="0" fontId="4" fillId="0" borderId="1" xfId="1" applyNumberFormat="1" applyFont="1" applyBorder="1" applyAlignment="1">
      <alignment horizontal="right" vertical="center"/>
    </xf>
    <xf numFmtId="0" fontId="4" fillId="0" borderId="1" xfId="1" applyNumberFormat="1" applyFont="1" applyBorder="1" applyAlignment="1">
      <alignment horizontal="left" vertical="center"/>
    </xf>
    <xf numFmtId="168" fontId="7" fillId="4" borderId="1" xfId="2" applyNumberFormat="1" applyFont="1" applyFill="1" applyBorder="1" applyAlignment="1">
      <alignment horizontal="right" vertical="center"/>
    </xf>
    <xf numFmtId="168" fontId="4" fillId="0" borderId="0" xfId="2" applyNumberFormat="1" applyFont="1" applyAlignment="1">
      <alignment vertical="center"/>
    </xf>
    <xf numFmtId="170" fontId="7" fillId="4" borderId="1" xfId="3" applyNumberFormat="1" applyFont="1" applyFill="1" applyBorder="1" applyAlignment="1">
      <alignment horizontal="right" vertical="center"/>
    </xf>
    <xf numFmtId="0" fontId="4" fillId="0" borderId="0" xfId="1" applyNumberFormat="1" applyFont="1" applyAlignment="1">
      <alignment vertical="center"/>
    </xf>
    <xf numFmtId="168" fontId="7" fillId="0" borderId="1" xfId="2" applyNumberFormat="1" applyFont="1" applyBorder="1" applyAlignment="1">
      <alignment horizontal="right" vertical="center"/>
    </xf>
    <xf numFmtId="170" fontId="7" fillId="0" borderId="1" xfId="3" applyNumberFormat="1" applyFont="1" applyBorder="1" applyAlignment="1">
      <alignment horizontal="right" vertical="center"/>
    </xf>
    <xf numFmtId="168" fontId="8" fillId="3" borderId="1" xfId="2" applyNumberFormat="1" applyFont="1" applyFill="1" applyBorder="1" applyAlignment="1">
      <alignment horizontal="right" vertical="center"/>
    </xf>
    <xf numFmtId="170" fontId="8" fillId="3" borderId="1" xfId="3" applyNumberFormat="1" applyFont="1" applyFill="1" applyBorder="1" applyAlignment="1">
      <alignment horizontal="right" vertical="center"/>
    </xf>
    <xf numFmtId="0" fontId="7" fillId="0" borderId="1" xfId="1" applyNumberFormat="1" applyFont="1" applyBorder="1" applyAlignment="1">
      <alignment horizontal="left" vertical="center"/>
    </xf>
    <xf numFmtId="168" fontId="10" fillId="3" borderId="1" xfId="2" applyNumberFormat="1" applyFont="1" applyFill="1" applyBorder="1" applyAlignment="1">
      <alignment horizontal="right" vertical="center"/>
    </xf>
    <xf numFmtId="170" fontId="10" fillId="3" borderId="1" xfId="3" applyNumberFormat="1" applyFont="1" applyFill="1" applyBorder="1" applyAlignment="1">
      <alignment horizontal="right" vertical="center"/>
    </xf>
    <xf numFmtId="0" fontId="4" fillId="2" borderId="0" xfId="1" applyNumberFormat="1" applyFont="1" applyFill="1" applyAlignment="1">
      <alignment horizontal="right" vertical="center"/>
    </xf>
    <xf numFmtId="0" fontId="4" fillId="2" borderId="0" xfId="1" applyNumberFormat="1" applyFont="1" applyFill="1" applyAlignment="1">
      <alignment horizontal="left" vertical="center"/>
    </xf>
    <xf numFmtId="168" fontId="4" fillId="2" borderId="0" xfId="2" applyNumberFormat="1" applyFont="1" applyFill="1" applyAlignment="1">
      <alignment horizontal="right" vertical="center"/>
    </xf>
    <xf numFmtId="170" fontId="4" fillId="2" borderId="0" xfId="3" applyNumberFormat="1" applyFont="1" applyFill="1" applyAlignment="1">
      <alignment horizontal="right" vertical="center"/>
    </xf>
    <xf numFmtId="0" fontId="11" fillId="0" borderId="1" xfId="1" applyNumberFormat="1" applyFont="1" applyBorder="1" applyAlignment="1">
      <alignment horizontal="left" vertical="center"/>
    </xf>
    <xf numFmtId="168" fontId="12" fillId="5" borderId="1" xfId="2" applyNumberFormat="1" applyFont="1" applyFill="1" applyBorder="1" applyAlignment="1">
      <alignment horizontal="right" vertical="center"/>
    </xf>
    <xf numFmtId="170" fontId="12" fillId="5" borderId="1" xfId="3" applyNumberFormat="1" applyFont="1" applyFill="1" applyBorder="1" applyAlignment="1">
      <alignment horizontal="right" vertical="center"/>
    </xf>
    <xf numFmtId="0" fontId="4" fillId="0" borderId="1" xfId="1" applyNumberFormat="1" applyFont="1" applyBorder="1" applyAlignment="1">
      <alignment horizontal="left" vertical="center" indent="2"/>
    </xf>
    <xf numFmtId="169" fontId="13" fillId="0" borderId="0" xfId="2" applyNumberFormat="1" applyFont="1" applyAlignment="1">
      <alignment horizontal="right" vertical="center"/>
    </xf>
    <xf numFmtId="168" fontId="4" fillId="0" borderId="1" xfId="2" applyNumberFormat="1" applyFont="1" applyBorder="1" applyAlignment="1">
      <alignment horizontal="right" vertical="center"/>
    </xf>
    <xf numFmtId="170" fontId="4" fillId="0" borderId="1" xfId="3" applyNumberFormat="1" applyFont="1" applyBorder="1" applyAlignment="1">
      <alignment horizontal="right" vertical="center"/>
    </xf>
    <xf numFmtId="0" fontId="13" fillId="0" borderId="1" xfId="1" applyNumberFormat="1" applyFont="1" applyBorder="1" applyAlignment="1">
      <alignment horizontal="right" vertical="center"/>
    </xf>
    <xf numFmtId="0" fontId="13" fillId="0" borderId="1" xfId="1" applyNumberFormat="1" applyFont="1" applyBorder="1" applyAlignment="1">
      <alignment horizontal="left" vertical="center"/>
    </xf>
    <xf numFmtId="0" fontId="4" fillId="0" borderId="0" xfId="1" applyNumberFormat="1" applyFont="1" applyAlignment="1">
      <alignment horizontal="right" vertical="center"/>
    </xf>
    <xf numFmtId="0" fontId="4" fillId="0" borderId="0" xfId="1" applyNumberFormat="1" applyFont="1" applyAlignment="1">
      <alignment horizontal="left" vertical="center"/>
    </xf>
    <xf numFmtId="0" fontId="4" fillId="0" borderId="0" xfId="2" applyNumberFormat="1" applyFont="1" applyAlignment="1">
      <alignment horizontal="right" vertical="center"/>
    </xf>
    <xf numFmtId="170" fontId="4" fillId="0" borderId="0" xfId="3" applyNumberFormat="1" applyFont="1" applyAlignment="1">
      <alignment horizontal="right" vertical="center"/>
    </xf>
    <xf numFmtId="170" fontId="7" fillId="0" borderId="1" xfId="3" applyNumberFormat="1" applyFont="1" applyFill="1" applyBorder="1" applyAlignment="1">
      <alignment horizontal="right" vertical="center"/>
    </xf>
    <xf numFmtId="170" fontId="10" fillId="0" borderId="0" xfId="3" applyNumberFormat="1" applyFont="1" applyAlignment="1">
      <alignment horizontal="right" vertical="center"/>
    </xf>
    <xf numFmtId="0" fontId="8" fillId="0" borderId="0" xfId="2" applyNumberFormat="1" applyFont="1" applyAlignment="1">
      <alignment horizontal="right" vertical="center"/>
    </xf>
    <xf numFmtId="170" fontId="8" fillId="0" borderId="0" xfId="3" applyNumberFormat="1" applyFont="1" applyAlignment="1">
      <alignment horizontal="right" vertical="center"/>
    </xf>
    <xf numFmtId="164" fontId="4" fillId="0" borderId="0" xfId="2" applyNumberFormat="1" applyFont="1" applyAlignment="1">
      <alignment horizontal="right" vertical="center"/>
    </xf>
    <xf numFmtId="169" fontId="4" fillId="0" borderId="0" xfId="2" applyNumberFormat="1" applyFont="1" applyAlignment="1">
      <alignment horizontal="right" vertical="center"/>
    </xf>
    <xf numFmtId="170" fontId="6" fillId="0" borderId="0" xfId="3" applyNumberFormat="1" applyFont="1" applyAlignment="1">
      <alignment horizontal="right" vertical="center"/>
    </xf>
    <xf numFmtId="0" fontId="7" fillId="0" borderId="0" xfId="2" applyNumberFormat="1" applyFont="1" applyAlignment="1">
      <alignment horizontal="right" vertical="center"/>
    </xf>
    <xf numFmtId="170" fontId="7" fillId="0" borderId="0" xfId="3" applyNumberFormat="1" applyFont="1" applyAlignment="1">
      <alignment horizontal="right" vertical="center"/>
    </xf>
    <xf numFmtId="0" fontId="3" fillId="0" borderId="0" xfId="2" applyNumberFormat="1" applyFont="1" applyAlignment="1">
      <alignment horizontal="center" vertical="center" wrapText="1"/>
    </xf>
    <xf numFmtId="168" fontId="3" fillId="0" borderId="0" xfId="2" applyNumberFormat="1" applyFont="1" applyAlignment="1">
      <alignment horizontal="right" vertical="center"/>
    </xf>
    <xf numFmtId="168" fontId="4" fillId="0" borderId="0" xfId="2" applyNumberFormat="1" applyFont="1" applyAlignment="1">
      <alignment horizontal="right" vertical="center"/>
    </xf>
    <xf numFmtId="0" fontId="5" fillId="0" borderId="1" xfId="1" applyNumberFormat="1" applyFont="1" applyBorder="1" applyAlignment="1">
      <alignment horizontal="left" vertical="center"/>
    </xf>
    <xf numFmtId="168" fontId="7" fillId="0" borderId="1" xfId="2" applyNumberFormat="1" applyFont="1" applyFill="1" applyBorder="1" applyAlignment="1">
      <alignment horizontal="right" vertical="center"/>
    </xf>
    <xf numFmtId="0" fontId="3" fillId="0" borderId="0" xfId="1" applyNumberFormat="1" applyFont="1" applyAlignment="1">
      <alignment horizontal="right" vertical="center"/>
    </xf>
    <xf numFmtId="170" fontId="3" fillId="0" borderId="0" xfId="3" applyNumberFormat="1" applyFont="1" applyAlignment="1">
      <alignment vertical="center"/>
    </xf>
    <xf numFmtId="170" fontId="4" fillId="0" borderId="0" xfId="3" applyNumberFormat="1" applyFont="1" applyAlignment="1">
      <alignment vertical="center"/>
    </xf>
    <xf numFmtId="0" fontId="5" fillId="0" borderId="0" xfId="1" applyNumberFormat="1" applyFont="1" applyBorder="1" applyAlignment="1">
      <alignment horizontal="left" vertical="center"/>
    </xf>
    <xf numFmtId="0" fontId="15" fillId="0" borderId="0" xfId="1" applyNumberFormat="1" applyFont="1" applyBorder="1" applyAlignment="1">
      <alignment horizontal="left" vertical="center"/>
    </xf>
    <xf numFmtId="166" fontId="3" fillId="0" borderId="0" xfId="1" applyNumberFormat="1" applyFont="1" applyAlignment="1">
      <alignment vertical="center"/>
    </xf>
    <xf numFmtId="166" fontId="4" fillId="0" borderId="0" xfId="1" applyNumberFormat="1" applyFont="1" applyAlignment="1">
      <alignment vertical="center"/>
    </xf>
    <xf numFmtId="0" fontId="3" fillId="7" borderId="1" xfId="0" applyFont="1" applyFill="1" applyBorder="1" applyAlignment="1">
      <alignment horizontal="center" vertical="center" wrapText="1"/>
    </xf>
    <xf numFmtId="167" fontId="4" fillId="0" borderId="1" xfId="1" applyNumberFormat="1" applyFont="1" applyFill="1" applyBorder="1" applyAlignment="1">
      <alignment vertical="center"/>
    </xf>
    <xf numFmtId="167" fontId="4" fillId="0" borderId="1" xfId="1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/>
    </xf>
    <xf numFmtId="0" fontId="3" fillId="7" borderId="8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167" fontId="4" fillId="0" borderId="1" xfId="1" applyNumberFormat="1" applyFont="1" applyFill="1" applyBorder="1" applyAlignment="1">
      <alignment horizontal="right" vertical="center"/>
    </xf>
    <xf numFmtId="0" fontId="16" fillId="5" borderId="1" xfId="1" applyNumberFormat="1" applyFont="1" applyFill="1" applyBorder="1" applyAlignment="1">
      <alignment horizontal="center" vertical="center" wrapText="1"/>
    </xf>
    <xf numFmtId="0" fontId="16" fillId="5" borderId="1" xfId="2" applyNumberFormat="1" applyFont="1" applyFill="1" applyBorder="1" applyAlignment="1">
      <alignment horizontal="center" vertical="center" wrapText="1"/>
    </xf>
    <xf numFmtId="170" fontId="16" fillId="5" borderId="1" xfId="3" applyNumberFormat="1" applyFont="1" applyFill="1" applyBorder="1" applyAlignment="1">
      <alignment horizontal="center" vertical="center" wrapText="1"/>
    </xf>
    <xf numFmtId="0" fontId="17" fillId="5" borderId="1" xfId="1" applyNumberFormat="1" applyFont="1" applyFill="1" applyBorder="1" applyAlignment="1">
      <alignment horizontal="center" vertical="center" wrapText="1"/>
    </xf>
    <xf numFmtId="0" fontId="17" fillId="5" borderId="1" xfId="2" applyNumberFormat="1" applyFont="1" applyFill="1" applyBorder="1" applyAlignment="1">
      <alignment horizontal="center" vertical="center" wrapText="1"/>
    </xf>
    <xf numFmtId="170" fontId="17" fillId="5" borderId="1" xfId="3" applyNumberFormat="1" applyFont="1" applyFill="1" applyBorder="1" applyAlignment="1">
      <alignment horizontal="center" vertical="center" wrapText="1"/>
    </xf>
    <xf numFmtId="0" fontId="17" fillId="0" borderId="0" xfId="2" applyNumberFormat="1" applyFont="1" applyAlignment="1">
      <alignment horizontal="center" vertical="center" wrapText="1"/>
    </xf>
    <xf numFmtId="0" fontId="17" fillId="0" borderId="0" xfId="1" applyNumberFormat="1" applyFont="1" applyAlignment="1">
      <alignment horizontal="center" vertical="center" wrapText="1"/>
    </xf>
    <xf numFmtId="166" fontId="3" fillId="7" borderId="1" xfId="1" applyNumberFormat="1" applyFont="1" applyFill="1" applyBorder="1" applyAlignment="1">
      <alignment horizontal="center" vertical="center" wrapText="1"/>
    </xf>
    <xf numFmtId="166" fontId="19" fillId="0" borderId="0" xfId="1" applyNumberFormat="1" applyFont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173" fontId="6" fillId="4" borderId="1" xfId="2" applyNumberFormat="1" applyFont="1" applyFill="1" applyBorder="1" applyAlignment="1">
      <alignment horizontal="right" vertical="center"/>
    </xf>
    <xf numFmtId="171" fontId="7" fillId="0" borderId="1" xfId="2" applyNumberFormat="1" applyFont="1" applyBorder="1" applyAlignment="1">
      <alignment horizontal="right" vertical="center"/>
    </xf>
    <xf numFmtId="172" fontId="7" fillId="0" borderId="1" xfId="2" applyNumberFormat="1" applyFont="1" applyBorder="1" applyAlignment="1">
      <alignment horizontal="right" vertical="center"/>
    </xf>
    <xf numFmtId="173" fontId="7" fillId="0" borderId="1" xfId="2" applyNumberFormat="1" applyFont="1" applyBorder="1" applyAlignment="1">
      <alignment horizontal="right" vertical="center"/>
    </xf>
    <xf numFmtId="174" fontId="7" fillId="0" borderId="1" xfId="2" applyNumberFormat="1" applyFont="1" applyBorder="1" applyAlignment="1">
      <alignment horizontal="right" vertical="center"/>
    </xf>
    <xf numFmtId="169" fontId="6" fillId="4" borderId="1" xfId="2" applyNumberFormat="1" applyFont="1" applyFill="1" applyBorder="1" applyAlignment="1">
      <alignment horizontal="right" vertical="center"/>
    </xf>
    <xf numFmtId="169" fontId="3" fillId="0" borderId="0" xfId="2" applyNumberFormat="1" applyFont="1" applyAlignment="1">
      <alignment horizontal="right" vertical="center"/>
    </xf>
    <xf numFmtId="169" fontId="10" fillId="3" borderId="1" xfId="2" applyNumberFormat="1" applyFont="1" applyFill="1" applyBorder="1" applyAlignment="1">
      <alignment horizontal="right" vertical="center"/>
    </xf>
    <xf numFmtId="169" fontId="7" fillId="4" borderId="1" xfId="2" applyNumberFormat="1" applyFont="1" applyFill="1" applyBorder="1" applyAlignment="1">
      <alignment horizontal="right" vertical="center"/>
    </xf>
    <xf numFmtId="169" fontId="8" fillId="3" borderId="1" xfId="2" applyNumberFormat="1" applyFont="1" applyFill="1" applyBorder="1" applyAlignment="1">
      <alignment horizontal="right" vertical="center"/>
    </xf>
    <xf numFmtId="169" fontId="4" fillId="0" borderId="1" xfId="2" applyNumberFormat="1" applyFont="1" applyBorder="1" applyAlignment="1">
      <alignment horizontal="right" vertical="center"/>
    </xf>
    <xf numFmtId="169" fontId="7" fillId="0" borderId="1" xfId="2" applyNumberFormat="1" applyFont="1" applyBorder="1" applyAlignment="1">
      <alignment horizontal="right" vertical="center"/>
    </xf>
    <xf numFmtId="169" fontId="4" fillId="2" borderId="0" xfId="2" applyNumberFormat="1" applyFont="1" applyFill="1" applyAlignment="1">
      <alignment horizontal="right" vertical="center"/>
    </xf>
    <xf numFmtId="169" fontId="12" fillId="5" borderId="1" xfId="2" applyNumberFormat="1" applyFont="1" applyFill="1" applyBorder="1" applyAlignment="1">
      <alignment horizontal="right" vertical="center"/>
    </xf>
    <xf numFmtId="0" fontId="5" fillId="7" borderId="13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7" borderId="1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166" fontId="3" fillId="7" borderId="1" xfId="1" applyNumberFormat="1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</cellXfs>
  <cellStyles count="4">
    <cellStyle name="Millares" xfId="1" builtinId="3"/>
    <cellStyle name="Millares [0]" xfId="2" builtinId="6"/>
    <cellStyle name="Normal" xfId="0" builtinId="0"/>
    <cellStyle name="Porcentaje" xfId="3" builtinId="5"/>
  </cellStyles>
  <dxfs count="1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524982</xdr:colOff>
      <xdr:row>25</xdr:row>
      <xdr:rowOff>41413</xdr:rowOff>
    </xdr:from>
    <xdr:to>
      <xdr:col>4</xdr:col>
      <xdr:colOff>679960</xdr:colOff>
      <xdr:row>31</xdr:row>
      <xdr:rowOff>9234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D157DA-CA1F-459C-8BE3-4E22374F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2432" y="4029213"/>
          <a:ext cx="974128" cy="882221"/>
        </a:xfrm>
        <a:prstGeom prst="rect">
          <a:avLst/>
        </a:prstGeom>
      </xdr:spPr>
    </xdr:pic>
    <xdr:clientData/>
  </xdr:twoCellAnchor>
  <xdr:twoCellAnchor editAs="oneCell">
    <xdr:from>
      <xdr:col>1</xdr:col>
      <xdr:colOff>159303</xdr:colOff>
      <xdr:row>26</xdr:row>
      <xdr:rowOff>3942</xdr:rowOff>
    </xdr:from>
    <xdr:to>
      <xdr:col>3</xdr:col>
      <xdr:colOff>1380</xdr:colOff>
      <xdr:row>30</xdr:row>
      <xdr:rowOff>105603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D3DE42-ACD4-4EA0-9EC8-49056CD8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53" y="4144142"/>
          <a:ext cx="1870902" cy="711261"/>
        </a:xfrm>
        <a:prstGeom prst="rect">
          <a:avLst/>
        </a:prstGeom>
      </xdr:spPr>
    </xdr:pic>
    <xdr:clientData/>
  </xdr:twoCellAnchor>
  <xdr:twoCellAnchor editAs="oneCell">
    <xdr:from>
      <xdr:col>1</xdr:col>
      <xdr:colOff>930828</xdr:colOff>
      <xdr:row>20</xdr:row>
      <xdr:rowOff>82824</xdr:rowOff>
    </xdr:from>
    <xdr:to>
      <xdr:col>4</xdr:col>
      <xdr:colOff>231913</xdr:colOff>
      <xdr:row>25</xdr:row>
      <xdr:rowOff>17156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F4368F-F6E4-4370-B663-3FA5A23A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878" y="3308624"/>
          <a:ext cx="2177635" cy="6963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aulo/Dropbox/PCORNEJO/Trabajos%20Varios/Primer%20IBA%20El%20Salvador/P.4.%20Propuesta%201IBA/P.4.%2002%20Anexos%20Digitales/2016_AI_C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structura"/>
      <sheetName val="Dia_Est"/>
      <sheetName val="Contactos"/>
      <sheetName val="Ciclo"/>
      <sheetName val="Proceso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acostac@miambiente.gob.pa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3D05E-8AA0-4BD4-9FA3-EF2F27E69CD3}">
  <dimension ref="B2:F18"/>
  <sheetViews>
    <sheetView showGridLines="0" tabSelected="1" zoomScale="115" zoomScaleNormal="115" workbookViewId="0">
      <selection activeCell="I9" sqref="I9"/>
    </sheetView>
  </sheetViews>
  <sheetFormatPr defaultColWidth="11.7109375" defaultRowHeight="12"/>
  <cols>
    <col min="1" max="1" width="5.7109375" style="2" customWidth="1"/>
    <col min="2" max="2" width="17.7109375" style="2" customWidth="1"/>
    <col min="3" max="16384" width="11.7109375" style="2"/>
  </cols>
  <sheetData>
    <row r="2" spans="2:6" ht="12.6" thickBot="1">
      <c r="B2" s="1" t="s">
        <v>0</v>
      </c>
    </row>
    <row r="3" spans="2:6" ht="12" customHeight="1">
      <c r="B3" s="6" t="s">
        <v>1</v>
      </c>
      <c r="C3" s="121" t="s">
        <v>2</v>
      </c>
      <c r="D3" s="121"/>
      <c r="E3" s="121"/>
      <c r="F3" s="122"/>
    </row>
    <row r="4" spans="2:6" ht="12" customHeight="1">
      <c r="B4" s="7" t="s">
        <v>3</v>
      </c>
      <c r="C4" s="119" t="s">
        <v>4</v>
      </c>
      <c r="D4" s="119"/>
      <c r="E4" s="119"/>
      <c r="F4" s="120"/>
    </row>
    <row r="5" spans="2:6" ht="36" customHeight="1">
      <c r="B5" s="7" t="s">
        <v>5</v>
      </c>
      <c r="C5" s="123" t="s">
        <v>6</v>
      </c>
      <c r="D5" s="123"/>
      <c r="E5" s="123"/>
      <c r="F5" s="124"/>
    </row>
    <row r="6" spans="2:6">
      <c r="B6" s="7" t="s">
        <v>7</v>
      </c>
      <c r="C6" s="123" t="s">
        <v>8</v>
      </c>
      <c r="D6" s="123"/>
      <c r="E6" s="123"/>
      <c r="F6" s="124"/>
    </row>
    <row r="7" spans="2:6" ht="12" customHeight="1">
      <c r="B7" s="7" t="s">
        <v>9</v>
      </c>
      <c r="C7" s="119" t="s">
        <v>10</v>
      </c>
      <c r="D7" s="119"/>
      <c r="E7" s="119"/>
      <c r="F7" s="120"/>
    </row>
    <row r="8" spans="2:6" ht="12" customHeight="1">
      <c r="B8" s="7" t="s">
        <v>11</v>
      </c>
      <c r="C8" s="119" t="s">
        <v>12</v>
      </c>
      <c r="D8" s="119"/>
      <c r="E8" s="119"/>
      <c r="F8" s="120"/>
    </row>
    <row r="9" spans="2:6" ht="12" customHeight="1">
      <c r="B9" s="7" t="s">
        <v>13</v>
      </c>
      <c r="C9" s="119" t="s">
        <v>14</v>
      </c>
      <c r="D9" s="119"/>
      <c r="E9" s="119"/>
      <c r="F9" s="120"/>
    </row>
    <row r="10" spans="2:6" ht="12.6" thickBot="1">
      <c r="B10" s="8" t="s">
        <v>15</v>
      </c>
      <c r="C10" s="115" t="s">
        <v>16</v>
      </c>
      <c r="D10" s="115"/>
      <c r="E10" s="115"/>
      <c r="F10" s="116"/>
    </row>
    <row r="11" spans="2:6" ht="12" customHeight="1"/>
    <row r="12" spans="2:6" ht="12.6" thickBot="1">
      <c r="B12" s="1" t="s">
        <v>17</v>
      </c>
    </row>
    <row r="13" spans="2:6">
      <c r="B13" s="9" t="s">
        <v>18</v>
      </c>
      <c r="C13" s="108" t="s">
        <v>19</v>
      </c>
      <c r="D13" s="117" t="s">
        <v>20</v>
      </c>
      <c r="E13" s="117"/>
      <c r="F13" s="118"/>
    </row>
    <row r="14" spans="2:6" ht="12" customHeight="1">
      <c r="B14" s="3" t="s">
        <v>21</v>
      </c>
      <c r="C14" s="4">
        <v>45229</v>
      </c>
      <c r="D14" s="109" t="s">
        <v>22</v>
      </c>
      <c r="E14" s="110"/>
      <c r="F14" s="111"/>
    </row>
    <row r="15" spans="2:6" ht="12" customHeight="1">
      <c r="B15" s="3"/>
      <c r="C15" s="4"/>
      <c r="D15" s="109"/>
      <c r="E15" s="110"/>
      <c r="F15" s="111"/>
    </row>
    <row r="16" spans="2:6" ht="12" customHeight="1">
      <c r="B16" s="3"/>
      <c r="C16" s="4"/>
      <c r="D16" s="109"/>
      <c r="E16" s="110"/>
      <c r="F16" s="111"/>
    </row>
    <row r="17" spans="2:6" ht="12" customHeight="1">
      <c r="B17" s="3"/>
      <c r="C17" s="4"/>
      <c r="D17" s="109"/>
      <c r="E17" s="110"/>
      <c r="F17" s="111"/>
    </row>
    <row r="18" spans="2:6" ht="12" customHeight="1" thickBot="1">
      <c r="B18" s="92"/>
      <c r="C18" s="93"/>
      <c r="D18" s="112"/>
      <c r="E18" s="113"/>
      <c r="F18" s="114"/>
    </row>
  </sheetData>
  <sheetProtection algorithmName="SHA-512" hashValue="owXI7vsD/Lzsi5CP10hHaYO52Tbfzj1Ma6JuhA0slg0heXR7cixBkMHiQbMNvV7xjtcSScDqqQ7AhvO6SHewmg==" saltValue="T3TQbm6KmLbYFD0xL3MNug==" spinCount="100000" sheet="1" formatCells="0" formatColumns="0" formatRows="0" insertColumns="0" insertRows="0" insertHyperlinks="0" deleteColumns="0" deleteRows="0" sort="0" autoFilter="0" pivotTables="0"/>
  <mergeCells count="14">
    <mergeCell ref="C9:F9"/>
    <mergeCell ref="C3:F3"/>
    <mergeCell ref="C4:F4"/>
    <mergeCell ref="C5:F5"/>
    <mergeCell ref="C7:F7"/>
    <mergeCell ref="C8:F8"/>
    <mergeCell ref="C6:F6"/>
    <mergeCell ref="D17:F17"/>
    <mergeCell ref="D18:F18"/>
    <mergeCell ref="C10:F10"/>
    <mergeCell ref="D13:F13"/>
    <mergeCell ref="D14:F14"/>
    <mergeCell ref="D15:F15"/>
    <mergeCell ref="D16:F16"/>
  </mergeCells>
  <hyperlinks>
    <hyperlink ref="C9" r:id="rId1" xr:uid="{C292D914-4436-4451-89D7-C44A6F6C76A4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788AC-F4B1-412E-A8F6-63D26A034AD3}">
  <dimension ref="A2:O308"/>
  <sheetViews>
    <sheetView showGridLines="0" topLeftCell="A155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-21194.194594272274</v>
      </c>
      <c r="D4" s="20">
        <f t="shared" si="0"/>
        <v>145.74331626306386</v>
      </c>
      <c r="E4" s="20">
        <f t="shared" si="0"/>
        <v>3.1210097807408648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3.5155098432699563</v>
      </c>
      <c r="K4" s="20">
        <f t="shared" si="0"/>
        <v>127.67238377235662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-16286.314147010155</v>
      </c>
    </row>
    <row r="5" spans="1:15" s="12" customFormat="1">
      <c r="A5" s="18" t="s">
        <v>263</v>
      </c>
      <c r="B5" s="19" t="s">
        <v>264</v>
      </c>
      <c r="C5" s="20">
        <f>+C6+C32+C42</f>
        <v>6122.0088103489907</v>
      </c>
      <c r="D5" s="20">
        <f t="shared" ref="D5:E5" si="1">+D6+D32+D42</f>
        <v>3.3667531497818493</v>
      </c>
      <c r="E5" s="20">
        <f t="shared" si="1"/>
        <v>0.21901936611458131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6274.3180305632468</v>
      </c>
    </row>
    <row r="6" spans="1:15">
      <c r="A6" s="23" t="s">
        <v>265</v>
      </c>
      <c r="B6" s="24" t="s">
        <v>266</v>
      </c>
      <c r="C6" s="25">
        <f>+C7+C11+C19+C25+C29</f>
        <v>6122.0088103489907</v>
      </c>
      <c r="D6" s="25">
        <f t="shared" ref="D6:E6" si="4">+D7+D11+D19+D25+D29</f>
        <v>3.3667531497818493</v>
      </c>
      <c r="E6" s="25">
        <f t="shared" si="4"/>
        <v>0.21901936611458131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6274.3180305632468</v>
      </c>
    </row>
    <row r="7" spans="1:15">
      <c r="A7" s="23" t="s">
        <v>267</v>
      </c>
      <c r="B7" s="24" t="s">
        <v>268</v>
      </c>
      <c r="C7" s="25">
        <v>1957.4488565788201</v>
      </c>
      <c r="D7" s="25">
        <v>7.62497768868E-2</v>
      </c>
      <c r="E7" s="25">
        <v>1.5249955377359998E-2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1963.6250885066511</v>
      </c>
    </row>
    <row r="8" spans="1:15">
      <c r="A8" s="23" t="s">
        <v>269</v>
      </c>
      <c r="B8" s="24" t="s">
        <v>270</v>
      </c>
      <c r="C8" s="29">
        <v>1957.4488565788201</v>
      </c>
      <c r="D8" s="29">
        <v>7.62497768868E-2</v>
      </c>
      <c r="E8" s="29">
        <v>1.5249955377359998E-2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1963.6250885066511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861.54580932400006</v>
      </c>
      <c r="D11" s="25">
        <v>0.22924399623879999</v>
      </c>
      <c r="E11" s="25">
        <v>3.2795502590220002E-2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876.65544940509471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2871.9065274870904</v>
      </c>
      <c r="D19" s="25">
        <v>0.71133593634925019</v>
      </c>
      <c r="E19" s="25">
        <v>0.13907794867582132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2928.6795901039627</v>
      </c>
    </row>
    <row r="20" spans="1:15">
      <c r="A20" s="23" t="s">
        <v>293</v>
      </c>
      <c r="B20" s="24" t="s">
        <v>294</v>
      </c>
      <c r="C20" s="29">
        <v>115.41336479577124</v>
      </c>
      <c r="D20" s="29">
        <v>8.0770747327032989E-4</v>
      </c>
      <c r="E20" s="29">
        <v>3.2308298930813196E-3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116.29215052668937</v>
      </c>
    </row>
    <row r="21" spans="1:15">
      <c r="A21" s="23" t="s">
        <v>295</v>
      </c>
      <c r="B21" s="24" t="s">
        <v>296</v>
      </c>
      <c r="C21" s="29">
        <v>2756.4931626913194</v>
      </c>
      <c r="D21" s="29">
        <v>0.71052822887597988</v>
      </c>
      <c r="E21" s="29">
        <v>0.13584711878274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2812.3874395772732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0</v>
      </c>
      <c r="D23" s="29">
        <v>0</v>
      </c>
      <c r="E23" s="29">
        <v>0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0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431.10761695908002</v>
      </c>
      <c r="D25" s="25">
        <v>2.3499234403069993</v>
      </c>
      <c r="E25" s="25">
        <v>3.1895959471179992E-2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505.35790254753869</v>
      </c>
    </row>
    <row r="26" spans="1:15">
      <c r="A26" s="23" t="s">
        <v>305</v>
      </c>
      <c r="B26" s="24" t="s">
        <v>306</v>
      </c>
      <c r="C26" s="29">
        <v>108.42028431221999</v>
      </c>
      <c r="D26" s="29">
        <v>1.4133913541999998E-2</v>
      </c>
      <c r="E26" s="29">
        <v>3.0749713203999997E-4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108.89752063138658</v>
      </c>
    </row>
    <row r="27" spans="1:15">
      <c r="A27" s="23" t="s">
        <v>307</v>
      </c>
      <c r="B27" s="24" t="s">
        <v>308</v>
      </c>
      <c r="C27" s="29">
        <v>270.11734737836002</v>
      </c>
      <c r="D27" s="29">
        <v>2.3286788619009995</v>
      </c>
      <c r="E27" s="29">
        <v>3.1161822447299998E-2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343.57823846012246</v>
      </c>
    </row>
    <row r="28" spans="1:15">
      <c r="A28" s="23" t="s">
        <v>309</v>
      </c>
      <c r="B28" s="24" t="s">
        <v>310</v>
      </c>
      <c r="C28" s="29">
        <v>52.569985268500005</v>
      </c>
      <c r="D28" s="29">
        <v>7.1106648640000001E-3</v>
      </c>
      <c r="E28" s="29">
        <v>4.2663989184E-4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52.88214345602961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189.84279622339525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189.84279622339525</v>
      </c>
    </row>
    <row r="47" spans="1:15">
      <c r="A47" s="23" t="s">
        <v>344</v>
      </c>
      <c r="B47" s="24" t="s">
        <v>345</v>
      </c>
      <c r="C47" s="25">
        <f>+SUM(C48:C52)</f>
        <v>184.79324700000001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184.79324700000001</v>
      </c>
    </row>
    <row r="48" spans="1:15">
      <c r="A48" s="23" t="s">
        <v>346</v>
      </c>
      <c r="B48" s="24" t="s">
        <v>347</v>
      </c>
      <c r="C48" s="45">
        <v>184.79324700000001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184.79324700000001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5.0495492233952382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5.0495492233952382</v>
      </c>
    </row>
    <row r="73" spans="1:15">
      <c r="A73" s="23" t="s">
        <v>393</v>
      </c>
      <c r="B73" s="24" t="s">
        <v>394</v>
      </c>
      <c r="C73" s="45">
        <v>5.0495492233952382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5.0495492233952382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4.2112636264000001</v>
      </c>
      <c r="D95" s="20">
        <f>+D96+D111+D127+D132+D144+D145+D151+D154+D155+D156</f>
        <v>100.46379365830106</v>
      </c>
      <c r="E95" s="20">
        <f>+E96+E111+E127+E132+E144+E145+E151+E154+E155+E156</f>
        <v>2.4960224600732412</v>
      </c>
      <c r="F95" s="34"/>
      <c r="G95" s="34"/>
      <c r="H95" s="34"/>
      <c r="I95" s="34"/>
      <c r="J95" s="20">
        <f>+J96+J111+J127+J132+J144+J145+J151+J154+J155+J156</f>
        <v>0.51455362500000013</v>
      </c>
      <c r="K95" s="20">
        <f>+K96+K111+K127+K132+K144+K145+K151+K154+K155+K156</f>
        <v>18.935573400000003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3478.643437978239</v>
      </c>
    </row>
    <row r="96" spans="1:15">
      <c r="A96" s="23" t="s">
        <v>435</v>
      </c>
      <c r="B96" s="24" t="s">
        <v>436</v>
      </c>
      <c r="C96" s="31"/>
      <c r="D96" s="25">
        <f>+D97+D100+D101+D102</f>
        <v>92.791797499999987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2598.1703299999999</v>
      </c>
    </row>
    <row r="97" spans="1:15">
      <c r="A97" s="23" t="s">
        <v>437</v>
      </c>
      <c r="B97" s="24" t="s">
        <v>438</v>
      </c>
      <c r="C97" s="31"/>
      <c r="D97" s="25">
        <f>+SUM(D98:D99)</f>
        <v>89.793599999999998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2514.2208000000001</v>
      </c>
    </row>
    <row r="98" spans="1:15">
      <c r="A98" s="23" t="s">
        <v>439</v>
      </c>
      <c r="B98" s="24" t="s">
        <v>440</v>
      </c>
      <c r="C98" s="31"/>
      <c r="D98" s="45">
        <v>10.548000000000004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295.34400000000011</v>
      </c>
    </row>
    <row r="99" spans="1:15">
      <c r="A99" s="23" t="s">
        <v>441</v>
      </c>
      <c r="B99" s="24" t="s">
        <v>442</v>
      </c>
      <c r="C99" s="31"/>
      <c r="D99" s="45">
        <v>79.245599999999996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2218.8768</v>
      </c>
    </row>
    <row r="100" spans="1:15">
      <c r="A100" s="23" t="s">
        <v>443</v>
      </c>
      <c r="B100" s="24" t="s">
        <v>444</v>
      </c>
      <c r="C100" s="31"/>
      <c r="D100" s="45">
        <v>6.1842499999999995E-2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1.7315899999999997</v>
      </c>
    </row>
    <row r="101" spans="1:15">
      <c r="A101" s="23" t="s">
        <v>445</v>
      </c>
      <c r="B101" s="24" t="s">
        <v>446</v>
      </c>
      <c r="C101" s="31"/>
      <c r="D101" s="45">
        <v>0.2777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7.7755999999999998</v>
      </c>
    </row>
    <row r="102" spans="1:15">
      <c r="A102" s="23" t="s">
        <v>447</v>
      </c>
      <c r="B102" s="24" t="s">
        <v>448</v>
      </c>
      <c r="C102" s="31"/>
      <c r="D102" s="25">
        <f>+SUM(D103:D110)</f>
        <v>2.6586549999999995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74.442339999999987</v>
      </c>
    </row>
    <row r="103" spans="1:15">
      <c r="A103" s="23" t="s">
        <v>449</v>
      </c>
      <c r="B103" s="24" t="s">
        <v>450</v>
      </c>
      <c r="C103" s="31"/>
      <c r="D103" s="45">
        <v>9.7029999999999977E-2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2.7168399999999995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3.5624999999999997E-2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0.99749999999999994</v>
      </c>
    </row>
    <row r="107" spans="1:15">
      <c r="A107" s="23" t="s">
        <v>457</v>
      </c>
      <c r="B107" s="24" t="s">
        <v>458</v>
      </c>
      <c r="C107" s="31"/>
      <c r="D107" s="45">
        <v>2.484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69.551999999999992</v>
      </c>
    </row>
    <row r="108" spans="1:15">
      <c r="A108" s="23" t="s">
        <v>459</v>
      </c>
      <c r="B108" s="24" t="s">
        <v>460</v>
      </c>
      <c r="C108" s="31"/>
      <c r="D108" s="45">
        <v>4.1999999999999996E-2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1.1759999999999999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2.8989256855674785</v>
      </c>
      <c r="E111" s="25">
        <f>+E112+E115+E116+E117+E126</f>
        <v>0.14316160122705965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119.1077435210602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1.6717045719311152</v>
      </c>
      <c r="E112" s="25">
        <f>+SUM(E113:E114)</f>
        <v>8.0667085714285745E-4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47.021495791214079</v>
      </c>
    </row>
    <row r="113" spans="1:15">
      <c r="A113" s="23" t="s">
        <v>468</v>
      </c>
      <c r="B113" s="24" t="s">
        <v>440</v>
      </c>
      <c r="C113" s="31"/>
      <c r="D113" s="45">
        <v>0.25660457193111524</v>
      </c>
      <c r="E113" s="45">
        <v>8.0667085714285745E-4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7.3986957912140845</v>
      </c>
    </row>
    <row r="114" spans="1:15">
      <c r="A114" s="23" t="s">
        <v>469</v>
      </c>
      <c r="B114" s="24" t="s">
        <v>442</v>
      </c>
      <c r="C114" s="31"/>
      <c r="D114" s="45">
        <v>1.4151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39.622799999999998</v>
      </c>
    </row>
    <row r="115" spans="1:15">
      <c r="A115" s="23" t="s">
        <v>470</v>
      </c>
      <c r="B115" s="24" t="s">
        <v>444</v>
      </c>
      <c r="C115" s="31"/>
      <c r="D115" s="45">
        <v>2.4737000000000001E-3</v>
      </c>
      <c r="E115" s="45">
        <v>7.4702117796428551E-4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0.26722421216053566</v>
      </c>
    </row>
    <row r="116" spans="1:15">
      <c r="A116" s="23" t="s">
        <v>471</v>
      </c>
      <c r="B116" s="24" t="s">
        <v>446</v>
      </c>
      <c r="C116" s="31"/>
      <c r="D116" s="45">
        <v>0.5554</v>
      </c>
      <c r="E116" s="45">
        <v>5.8774609928571439E-3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17.108727163107144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0.66934741363636363</v>
      </c>
      <c r="E117" s="25">
        <f>+SUM(E118:E125)</f>
        <v>5.8565193424885711E-2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34.261503839412896</v>
      </c>
    </row>
    <row r="118" spans="1:15">
      <c r="A118" s="23" t="s">
        <v>473</v>
      </c>
      <c r="B118" s="24" t="s">
        <v>450</v>
      </c>
      <c r="C118" s="31"/>
      <c r="D118" s="45">
        <v>3.5283636363636359E-3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9.8794181818181809E-2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1.5674999999999999E-3</v>
      </c>
      <c r="E121" s="45">
        <v>2.8553747946428571E-3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0.80056432058035709</v>
      </c>
    </row>
    <row r="122" spans="1:15">
      <c r="A122" s="23" t="s">
        <v>477</v>
      </c>
      <c r="B122" s="24" t="s">
        <v>458</v>
      </c>
      <c r="C122" s="31"/>
      <c r="D122" s="45">
        <v>0.30221999999999999</v>
      </c>
      <c r="E122" s="45">
        <v>2.5487220000000001E-2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15.216273299999999</v>
      </c>
    </row>
    <row r="123" spans="1:15">
      <c r="A123" s="23" t="s">
        <v>478</v>
      </c>
      <c r="B123" s="24" t="s">
        <v>460</v>
      </c>
      <c r="C123" s="31"/>
      <c r="D123" s="45">
        <v>5.0399999999999993E-3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0.14111999999999997</v>
      </c>
    </row>
    <row r="124" spans="1:15">
      <c r="A124" s="23" t="s">
        <v>479</v>
      </c>
      <c r="B124" s="24" t="s">
        <v>462</v>
      </c>
      <c r="C124" s="31"/>
      <c r="D124" s="45">
        <v>0.35699154999999999</v>
      </c>
      <c r="E124" s="45">
        <v>3.0222598630242854E-2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18.004752037014356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7.7165254774209657E-2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20.448792515165557</v>
      </c>
    </row>
    <row r="127" spans="1:15">
      <c r="A127" s="23" t="s">
        <v>483</v>
      </c>
      <c r="B127" s="24" t="s">
        <v>484</v>
      </c>
      <c r="C127" s="31"/>
      <c r="D127" s="25">
        <f>+SUM(D128:D131)</f>
        <v>4.2170026377336001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118.0760738565408</v>
      </c>
    </row>
    <row r="128" spans="1:15">
      <c r="A128" s="23" t="s">
        <v>485</v>
      </c>
      <c r="B128" s="24" t="s">
        <v>486</v>
      </c>
      <c r="C128" s="31"/>
      <c r="D128" s="45">
        <v>1.5125343776399995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42.350962573919986</v>
      </c>
    </row>
    <row r="129" spans="1:15">
      <c r="A129" s="23" t="s">
        <v>487</v>
      </c>
      <c r="B129" s="24" t="s">
        <v>488</v>
      </c>
      <c r="C129" s="31"/>
      <c r="D129" s="45">
        <v>2.7044682600936003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75.725111282620816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2.3384533573461814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619.69013969673813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1.8846808605901726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499.44042805639572</v>
      </c>
    </row>
    <row r="134" spans="1:15">
      <c r="A134" s="23" t="s">
        <v>496</v>
      </c>
      <c r="B134" s="24" t="s">
        <v>497</v>
      </c>
      <c r="C134" s="31"/>
      <c r="D134" s="31"/>
      <c r="E134" s="45">
        <v>0.122516504353146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32.46687365358369</v>
      </c>
    </row>
    <row r="135" spans="1:15">
      <c r="A135" s="23" t="s">
        <v>498</v>
      </c>
      <c r="B135" s="24" t="s">
        <v>499</v>
      </c>
      <c r="C135" s="31"/>
      <c r="D135" s="31"/>
      <c r="E135" s="45">
        <v>0.10070387336853752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26.686526442662444</v>
      </c>
    </row>
    <row r="136" spans="1:15">
      <c r="A136" s="23" t="s">
        <v>500</v>
      </c>
      <c r="B136" s="24" t="s">
        <v>501</v>
      </c>
      <c r="C136" s="31"/>
      <c r="D136" s="31"/>
      <c r="E136" s="45">
        <v>1.6614604828684891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440.2870279601496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0.45377249675600895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120.24971164034238</v>
      </c>
    </row>
    <row r="142" spans="1:15">
      <c r="A142" s="23" t="s">
        <v>511</v>
      </c>
      <c r="B142" s="24" t="s">
        <v>512</v>
      </c>
      <c r="C142" s="31"/>
      <c r="D142" s="31"/>
      <c r="E142" s="45">
        <v>0.20647733761576895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54.716494468178773</v>
      </c>
    </row>
    <row r="143" spans="1:15">
      <c r="A143" s="23" t="s">
        <v>513</v>
      </c>
      <c r="B143" s="24" t="s">
        <v>514</v>
      </c>
      <c r="C143" s="31"/>
      <c r="D143" s="31"/>
      <c r="E143" s="45">
        <v>0.24729515914024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65.533217172163603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0.55606783500000012</v>
      </c>
      <c r="E145" s="25">
        <f>+SUM(E146:E150)</f>
        <v>1.4407501500000001E-2</v>
      </c>
      <c r="F145" s="31"/>
      <c r="G145" s="31"/>
      <c r="H145" s="31"/>
      <c r="I145" s="31"/>
      <c r="J145" s="25">
        <f>+SUM(J146:J150)</f>
        <v>0.51455362500000013</v>
      </c>
      <c r="K145" s="25">
        <f>+SUM(K146:K150)</f>
        <v>18.935573400000003</v>
      </c>
      <c r="L145" s="25">
        <f>+SUM(L146:L150)</f>
        <v>0</v>
      </c>
      <c r="M145" s="31"/>
      <c r="N145" s="64"/>
      <c r="O145" s="25">
        <f>+SUM(O146:O150)</f>
        <v>19.387887277500003</v>
      </c>
    </row>
    <row r="146" spans="1:15">
      <c r="A146" s="23" t="s">
        <v>519</v>
      </c>
      <c r="B146" s="24" t="s">
        <v>520</v>
      </c>
      <c r="C146" s="31"/>
      <c r="D146" s="45">
        <v>1.2830400000000003E-3</v>
      </c>
      <c r="E146" s="45">
        <v>2.4192000000000005E-5</v>
      </c>
      <c r="F146" s="31"/>
      <c r="G146" s="31"/>
      <c r="H146" s="31"/>
      <c r="I146" s="31"/>
      <c r="J146" s="45">
        <v>8.6399999999999997E-4</v>
      </c>
      <c r="K146" s="45">
        <v>3.1795200000000003E-2</v>
      </c>
      <c r="L146" s="45">
        <v>0</v>
      </c>
      <c r="M146" s="31"/>
      <c r="N146" s="64"/>
      <c r="O146" s="29">
        <f>+C146*'PCG-PTG'!$F$5+D146*'PCG-PTG'!$F$6+E146*'PCG-PTG'!$F$8+SUM(F146:I146)</f>
        <v>4.2336000000000006E-2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0.55478479500000011</v>
      </c>
      <c r="E149" s="45">
        <v>1.4383309500000002E-2</v>
      </c>
      <c r="F149" s="31"/>
      <c r="G149" s="31"/>
      <c r="H149" s="31"/>
      <c r="I149" s="31"/>
      <c r="J149" s="45">
        <v>0.51368962500000015</v>
      </c>
      <c r="K149" s="45">
        <v>18.903778200000001</v>
      </c>
      <c r="L149" s="45">
        <v>0</v>
      </c>
      <c r="M149" s="31"/>
      <c r="N149" s="64"/>
      <c r="O149" s="29">
        <f>+C149*'PCG-PTG'!$F$5+D149*'PCG-PTG'!$F$6+E149*'PCG-PTG'!$F$8+SUM(F149:I149)</f>
        <v>19.345551277500004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4.7710026399999994E-2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4.7710026399999994E-2</v>
      </c>
    </row>
    <row r="152" spans="1:15">
      <c r="A152" s="23" t="s">
        <v>530</v>
      </c>
      <c r="B152" s="24" t="s">
        <v>531</v>
      </c>
      <c r="C152" s="45">
        <v>2.8204826399999997E-2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2.8204826399999997E-2</v>
      </c>
    </row>
    <row r="153" spans="1:15">
      <c r="A153" s="23" t="s">
        <v>532</v>
      </c>
      <c r="B153" s="24" t="s">
        <v>533</v>
      </c>
      <c r="C153" s="45">
        <v>1.95052E-2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1.95052E-2</v>
      </c>
    </row>
    <row r="154" spans="1:15">
      <c r="A154" s="23" t="s">
        <v>534</v>
      </c>
      <c r="B154" s="24" t="s">
        <v>535</v>
      </c>
      <c r="C154" s="45">
        <v>4.1635536000000002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4.1635536000000002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-27510.257464471058</v>
      </c>
      <c r="D157" s="20">
        <f t="shared" ref="D157:E157" si="36">+D158+D166+D174+D182+D190+D198+D206+D207</f>
        <v>6.2166937262582156</v>
      </c>
      <c r="E157" s="20">
        <f t="shared" si="36"/>
        <v>0.24803579832504224</v>
      </c>
      <c r="F157" s="34"/>
      <c r="G157" s="34"/>
      <c r="H157" s="34"/>
      <c r="I157" s="34"/>
      <c r="J157" s="20">
        <f t="shared" ref="J157:L157" si="37">+J158+J166+J174+J182+J190+J198+J206+J207</f>
        <v>3.0009562182699563</v>
      </c>
      <c r="K157" s="20">
        <f t="shared" si="37"/>
        <v>108.73681037235662</v>
      </c>
      <c r="L157" s="20">
        <f t="shared" si="37"/>
        <v>0</v>
      </c>
      <c r="M157" s="34"/>
      <c r="N157" s="63"/>
      <c r="O157" s="20">
        <f>+O158+O166+O174+O182+O190+O198+O206+O207</f>
        <v>-27270.460553579691</v>
      </c>
    </row>
    <row r="158" spans="1:15">
      <c r="A158" s="23" t="s">
        <v>541</v>
      </c>
      <c r="B158" s="24" t="s">
        <v>542</v>
      </c>
      <c r="C158" s="25">
        <f>+SUM(C159:C160)</f>
        <v>-35465.848524480243</v>
      </c>
      <c r="D158" s="25">
        <f t="shared" ref="D158:E158" si="38">+SUM(D159:D160)</f>
        <v>0.93752965222400009</v>
      </c>
      <c r="E158" s="25">
        <f t="shared" si="38"/>
        <v>2.9636949724800004E-2</v>
      </c>
      <c r="F158" s="31"/>
      <c r="G158" s="31"/>
      <c r="H158" s="31"/>
      <c r="I158" s="31"/>
      <c r="J158" s="25">
        <f t="shared" ref="J158:L158" si="39">+SUM(J159:J160)</f>
        <v>0.26926112203199998</v>
      </c>
      <c r="K158" s="25">
        <f t="shared" si="39"/>
        <v>14.770801167200002</v>
      </c>
      <c r="L158" s="25">
        <f t="shared" si="39"/>
        <v>0</v>
      </c>
      <c r="M158" s="31"/>
      <c r="N158" s="64"/>
      <c r="O158" s="25">
        <f>+SUM(O159:O160)</f>
        <v>-35431.743902540897</v>
      </c>
    </row>
    <row r="159" spans="1:15">
      <c r="A159" s="23" t="s">
        <v>543</v>
      </c>
      <c r="B159" s="24" t="s">
        <v>544</v>
      </c>
      <c r="C159" s="45">
        <v>-30566.559264427342</v>
      </c>
      <c r="D159" s="45">
        <v>0.93752965222400009</v>
      </c>
      <c r="E159" s="45">
        <v>2.9636949724800004E-2</v>
      </c>
      <c r="F159" s="31"/>
      <c r="G159" s="31"/>
      <c r="H159" s="31"/>
      <c r="I159" s="31"/>
      <c r="J159" s="45">
        <v>0.26926112203199998</v>
      </c>
      <c r="K159" s="45">
        <v>14.770801167200002</v>
      </c>
      <c r="L159" s="45">
        <v>0</v>
      </c>
      <c r="M159" s="31"/>
      <c r="N159" s="64"/>
      <c r="O159" s="29">
        <f>+C159*'PCG-PTG'!$F$5+D159*'PCG-PTG'!$F$6+E159*'PCG-PTG'!$F$8+SUM(F159:I159)</f>
        <v>-30532.454642487995</v>
      </c>
    </row>
    <row r="160" spans="1:15">
      <c r="A160" s="23" t="s">
        <v>545</v>
      </c>
      <c r="B160" s="24" t="s">
        <v>546</v>
      </c>
      <c r="C160" s="25">
        <f>+SUM(C161:C165)</f>
        <v>-4899.2892600529021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-4899.2892600529021</v>
      </c>
    </row>
    <row r="161" spans="1:15">
      <c r="A161" s="23" t="s">
        <v>547</v>
      </c>
      <c r="B161" s="24" t="s">
        <v>548</v>
      </c>
      <c r="C161" s="45">
        <v>-364.72316133808806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-364.72316133808806</v>
      </c>
    </row>
    <row r="162" spans="1:15">
      <c r="A162" s="23" t="s">
        <v>549</v>
      </c>
      <c r="B162" s="24" t="s">
        <v>550</v>
      </c>
      <c r="C162" s="45">
        <v>-4403.3489596304935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-4403.3489596304935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-131.21713908432051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-131.21713908432051</v>
      </c>
    </row>
    <row r="166" spans="1:15">
      <c r="A166" s="23" t="s">
        <v>557</v>
      </c>
      <c r="B166" s="24" t="s">
        <v>558</v>
      </c>
      <c r="C166" s="25">
        <f>+SUM(C167:C168)</f>
        <v>753.91905917187273</v>
      </c>
      <c r="D166" s="25">
        <f t="shared" ref="D166" si="42">+SUM(D167:D168)</f>
        <v>1.540566061838144</v>
      </c>
      <c r="E166" s="25">
        <f t="shared" ref="E166" si="43">+SUM(E167:E168)</f>
        <v>6.9900909215780252E-2</v>
      </c>
      <c r="F166" s="31"/>
      <c r="G166" s="31"/>
      <c r="H166" s="31"/>
      <c r="I166" s="31"/>
      <c r="J166" s="25">
        <f t="shared" ref="J166:L166" si="44">+SUM(J167:J168)</f>
        <v>0.94269156511599705</v>
      </c>
      <c r="K166" s="25">
        <f t="shared" si="44"/>
        <v>28.71333509877007</v>
      </c>
      <c r="L166" s="25">
        <f t="shared" si="44"/>
        <v>0</v>
      </c>
      <c r="M166" s="31"/>
      <c r="N166" s="64"/>
      <c r="O166" s="25">
        <f>+SUM(O167:O168)</f>
        <v>815.57864984552248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753.91905917187273</v>
      </c>
      <c r="D168" s="25">
        <f t="shared" ref="D168" si="45">+SUM(D169:D173)</f>
        <v>1.540566061838144</v>
      </c>
      <c r="E168" s="25">
        <f>+SUM(E169:E173)</f>
        <v>6.9900909215780252E-2</v>
      </c>
      <c r="F168" s="31"/>
      <c r="G168" s="31"/>
      <c r="H168" s="31"/>
      <c r="I168" s="31"/>
      <c r="J168" s="25">
        <f>+SUM(J169:J173)</f>
        <v>0.94269156511599705</v>
      </c>
      <c r="K168" s="25">
        <f t="shared" ref="K168" si="46">+SUM(K169:K173)</f>
        <v>28.71333509877007</v>
      </c>
      <c r="L168" s="25">
        <f>+SUM(L169:L173)</f>
        <v>0</v>
      </c>
      <c r="M168" s="31"/>
      <c r="N168" s="64"/>
      <c r="O168" s="25">
        <f>+SUM(O169:O173)</f>
        <v>815.57864984552248</v>
      </c>
    </row>
    <row r="169" spans="1:15">
      <c r="A169" s="23" t="s">
        <v>563</v>
      </c>
      <c r="B169" s="24" t="s">
        <v>564</v>
      </c>
      <c r="C169" s="45">
        <v>822.50956150012405</v>
      </c>
      <c r="D169" s="45">
        <v>1.288192977535235</v>
      </c>
      <c r="E169" s="45">
        <v>4.6858149344645092E-2</v>
      </c>
      <c r="F169" s="31"/>
      <c r="G169" s="31"/>
      <c r="H169" s="31"/>
      <c r="I169" s="31"/>
      <c r="J169" s="45">
        <v>0.51475459608062979</v>
      </c>
      <c r="K169" s="45">
        <v>21.581052281513948</v>
      </c>
      <c r="L169" s="45">
        <v>0</v>
      </c>
      <c r="M169" s="31"/>
      <c r="N169" s="64"/>
      <c r="O169" s="29">
        <f>+C169*'PCG-PTG'!$F$5+D169*'PCG-PTG'!$F$6+E169*'PCG-PTG'!$F$8+SUM(F169:I169)</f>
        <v>870.99637444744155</v>
      </c>
    </row>
    <row r="170" spans="1:15">
      <c r="A170" s="23" t="s">
        <v>565</v>
      </c>
      <c r="B170" s="24" t="s">
        <v>566</v>
      </c>
      <c r="C170" s="45">
        <v>-68.590502328251333</v>
      </c>
      <c r="D170" s="45">
        <v>0.25237308430290895</v>
      </c>
      <c r="E170" s="45">
        <v>2.3042759871135163E-2</v>
      </c>
      <c r="F170" s="31"/>
      <c r="G170" s="31"/>
      <c r="H170" s="31"/>
      <c r="I170" s="31"/>
      <c r="J170" s="45">
        <v>0.42793696903536732</v>
      </c>
      <c r="K170" s="45">
        <v>7.1322828172561223</v>
      </c>
      <c r="L170" s="45">
        <v>0</v>
      </c>
      <c r="M170" s="31"/>
      <c r="N170" s="64"/>
      <c r="O170" s="29">
        <f>+C170*'PCG-PTG'!$F$5+D170*'PCG-PTG'!$F$6+E170*'PCG-PTG'!$F$8+SUM(F170:I170)</f>
        <v>-55.417724601919062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6655.89759965147</v>
      </c>
      <c r="D174" s="25">
        <f t="shared" ref="D174" si="47">+SUM(D175:D176)</f>
        <v>3.7385980121960718</v>
      </c>
      <c r="E174" s="25">
        <f t="shared" ref="E174" si="48">+SUM(E175:E176)</f>
        <v>0.14849793938446199</v>
      </c>
      <c r="F174" s="31"/>
      <c r="G174" s="31"/>
      <c r="H174" s="31"/>
      <c r="I174" s="31"/>
      <c r="J174" s="25">
        <f t="shared" ref="J174:K174" si="49">+SUM(J175:J176)</f>
        <v>1.789003531121959</v>
      </c>
      <c r="K174" s="25">
        <f t="shared" si="49"/>
        <v>65.252674106386536</v>
      </c>
      <c r="L174" s="25">
        <f>+SUM(L175:L176)</f>
        <v>0</v>
      </c>
      <c r="M174" s="31"/>
      <c r="N174" s="64"/>
      <c r="O174" s="25">
        <f>+SUM(O175:O176)</f>
        <v>6799.9302979298427</v>
      </c>
    </row>
    <row r="175" spans="1:15">
      <c r="A175" s="23" t="s">
        <v>575</v>
      </c>
      <c r="B175" s="24" t="s">
        <v>576</v>
      </c>
      <c r="C175" s="45">
        <v>0</v>
      </c>
      <c r="D175" s="45">
        <v>0.22872448329599995</v>
      </c>
      <c r="E175" s="45">
        <v>2.0883539779199999E-2</v>
      </c>
      <c r="F175" s="31"/>
      <c r="G175" s="31"/>
      <c r="H175" s="31"/>
      <c r="I175" s="31"/>
      <c r="J175" s="45">
        <v>0.38783716732799994</v>
      </c>
      <c r="K175" s="45">
        <v>6.4639527888000003</v>
      </c>
      <c r="L175" s="45">
        <v>0</v>
      </c>
      <c r="M175" s="31"/>
      <c r="N175" s="64"/>
      <c r="O175" s="29">
        <f>+C175*'PCG-PTG'!$F$5+D175*'PCG-PTG'!$F$6+E175*'PCG-PTG'!$F$8+SUM(F175:I175)</f>
        <v>11.938423573775999</v>
      </c>
    </row>
    <row r="176" spans="1:15">
      <c r="A176" s="23" t="s">
        <v>577</v>
      </c>
      <c r="B176" s="24" t="s">
        <v>578</v>
      </c>
      <c r="C176" s="25">
        <f>+SUM(C177:C181)</f>
        <v>6655.89759965147</v>
      </c>
      <c r="D176" s="25">
        <f t="shared" ref="D176" si="50">+SUM(D177:D181)</f>
        <v>3.509873528900072</v>
      </c>
      <c r="E176" s="25">
        <f>+SUM(E177:E181)</f>
        <v>0.127614399605262</v>
      </c>
      <c r="F176" s="31"/>
      <c r="G176" s="31"/>
      <c r="H176" s="31"/>
      <c r="I176" s="31"/>
      <c r="J176" s="25">
        <f>+SUM(J177:J181)</f>
        <v>1.4011663637939591</v>
      </c>
      <c r="K176" s="25">
        <f t="shared" ref="K176" si="51">+SUM(K177:K181)</f>
        <v>58.788721317586543</v>
      </c>
      <c r="L176" s="25">
        <f>+SUM(L177:L181)</f>
        <v>0</v>
      </c>
      <c r="M176" s="31"/>
      <c r="N176" s="64"/>
      <c r="O176" s="25">
        <f>+SUM(O177:O181)</f>
        <v>6787.9918743560665</v>
      </c>
    </row>
    <row r="177" spans="1:15">
      <c r="A177" s="23" t="s">
        <v>579</v>
      </c>
      <c r="B177" s="24" t="s">
        <v>580</v>
      </c>
      <c r="C177" s="45">
        <v>6560.0551630783175</v>
      </c>
      <c r="D177" s="45">
        <v>3.509873528900072</v>
      </c>
      <c r="E177" s="45">
        <v>0.127614399605262</v>
      </c>
      <c r="F177" s="31"/>
      <c r="G177" s="31"/>
      <c r="H177" s="31"/>
      <c r="I177" s="31"/>
      <c r="J177" s="45">
        <v>1.4011663637939591</v>
      </c>
      <c r="K177" s="45">
        <v>58.788721317586543</v>
      </c>
      <c r="L177" s="45">
        <v>0</v>
      </c>
      <c r="M177" s="31"/>
      <c r="N177" s="64"/>
      <c r="O177" s="29">
        <f>+C177*'PCG-PTG'!$F$5+D177*'PCG-PTG'!$F$6+E177*'PCG-PTG'!$F$8+SUM(F177:I177)</f>
        <v>6692.149437782914</v>
      </c>
    </row>
    <row r="178" spans="1:15">
      <c r="A178" s="23" t="s">
        <v>581</v>
      </c>
      <c r="B178" s="24" t="s">
        <v>582</v>
      </c>
      <c r="C178" s="45">
        <v>95.842436573152767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95.842436573152767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0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0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0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0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545.77440118584275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545.77440118584275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545.77440118584275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545.77440118584275</v>
      </c>
    </row>
    <row r="193" spans="1:15">
      <c r="A193" s="23" t="s">
        <v>611</v>
      </c>
      <c r="B193" s="24" t="s">
        <v>612</v>
      </c>
      <c r="C193" s="45">
        <v>463.35313886287145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463.35313886287145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82.421262322971316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82.421262322971316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35.696075728722747</v>
      </c>
      <c r="E208" s="20">
        <f t="shared" si="63"/>
        <v>0.15793215622799997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1041.3421418046569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29.797218348286822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834.32211375203099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5.8988573804359206</v>
      </c>
      <c r="E219" s="25">
        <f t="shared" ref="E219" si="71">+SUM(E220:E222)</f>
        <v>0.15793215622799997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207.02002805262578</v>
      </c>
    </row>
    <row r="220" spans="1:15">
      <c r="A220" s="23" t="s">
        <v>664</v>
      </c>
      <c r="B220" s="24" t="s">
        <v>665</v>
      </c>
      <c r="C220" s="31"/>
      <c r="D220" s="45">
        <v>5.8988573804359206</v>
      </c>
      <c r="E220" s="45">
        <v>0.15793215622799997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207.02002805262578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600.44429839680004</v>
      </c>
      <c r="D226" s="25">
        <f t="shared" ref="D226:E226" si="74">+SUM(D227:D228)</f>
        <v>4.1989111776000003E-3</v>
      </c>
      <c r="E226" s="25">
        <f t="shared" si="74"/>
        <v>1.6795644710400001E-2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605.01271375802878</v>
      </c>
    </row>
    <row r="227" spans="1:15">
      <c r="A227" s="23"/>
      <c r="B227" s="43" t="s">
        <v>673</v>
      </c>
      <c r="C227" s="45">
        <v>600.44429839680004</v>
      </c>
      <c r="D227" s="45">
        <v>4.1989111776000003E-3</v>
      </c>
      <c r="E227" s="45">
        <v>1.6795644710400001E-2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605.01271375802878</v>
      </c>
    </row>
    <row r="228" spans="1:15">
      <c r="A228" s="23"/>
      <c r="B228" s="43" t="s">
        <v>674</v>
      </c>
      <c r="C228" s="45">
        <v>0</v>
      </c>
      <c r="D228" s="45"/>
      <c r="E228" s="45"/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0</v>
      </c>
    </row>
    <row r="229" spans="1:15">
      <c r="A229" s="23"/>
      <c r="B229" s="24" t="s">
        <v>675</v>
      </c>
      <c r="C229" s="45">
        <v>0</v>
      </c>
      <c r="D229" s="45"/>
      <c r="E229" s="45"/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1541.834462628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1541.834462628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-21194.194594272274</v>
      </c>
      <c r="D241" s="20">
        <f t="shared" si="77"/>
        <v>145.74331626306386</v>
      </c>
      <c r="E241" s="20">
        <f t="shared" si="77"/>
        <v>3.1210097807408648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3.5155098432699563</v>
      </c>
      <c r="K241" s="20">
        <f t="shared" si="77"/>
        <v>127.67238377235662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-16286.314147010155</v>
      </c>
    </row>
    <row r="242" spans="1:15" s="12" customFormat="1">
      <c r="A242" s="18" t="s">
        <v>263</v>
      </c>
      <c r="B242" s="19" t="s">
        <v>264</v>
      </c>
      <c r="C242" s="20">
        <f>+C243+C249+C252</f>
        <v>6122.0088103489907</v>
      </c>
      <c r="D242" s="20">
        <f t="shared" ref="D242:E242" si="79">+D243+D249+D252</f>
        <v>3.3667531497818493</v>
      </c>
      <c r="E242" s="20">
        <f t="shared" si="79"/>
        <v>0.21901936611458131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6274.3180305632459</v>
      </c>
    </row>
    <row r="243" spans="1:15">
      <c r="A243" s="23" t="s">
        <v>265</v>
      </c>
      <c r="B243" s="24" t="s">
        <v>266</v>
      </c>
      <c r="C243" s="25">
        <f>+SUM(C244:C248)</f>
        <v>6122.0088103489907</v>
      </c>
      <c r="D243" s="25">
        <f t="shared" ref="D243:E243" si="81">+SUM(D244:D248)</f>
        <v>3.3667531497818493</v>
      </c>
      <c r="E243" s="25">
        <f t="shared" si="81"/>
        <v>0.21901936611458131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6274.3180305632459</v>
      </c>
    </row>
    <row r="244" spans="1:15">
      <c r="A244" s="23" t="s">
        <v>267</v>
      </c>
      <c r="B244" s="24" t="s">
        <v>268</v>
      </c>
      <c r="C244" s="45">
        <f>+C7</f>
        <v>1957.4488565788201</v>
      </c>
      <c r="D244" s="45">
        <f>+D7</f>
        <v>7.62497768868E-2</v>
      </c>
      <c r="E244" s="45">
        <f>+E7</f>
        <v>1.5249955377359998E-2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1963.6250885066511</v>
      </c>
    </row>
    <row r="245" spans="1:15">
      <c r="A245" s="23" t="s">
        <v>275</v>
      </c>
      <c r="B245" s="24" t="s">
        <v>276</v>
      </c>
      <c r="C245" s="45">
        <f>+C11</f>
        <v>861.54580932400006</v>
      </c>
      <c r="D245" s="45">
        <f>+D11</f>
        <v>0.22924399623879999</v>
      </c>
      <c r="E245" s="45">
        <f>+E11</f>
        <v>3.2795502590220002E-2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876.65544940509471</v>
      </c>
    </row>
    <row r="246" spans="1:15">
      <c r="A246" s="23" t="s">
        <v>291</v>
      </c>
      <c r="B246" s="24" t="s">
        <v>292</v>
      </c>
      <c r="C246" s="45">
        <f>+C19</f>
        <v>2871.9065274870904</v>
      </c>
      <c r="D246" s="45">
        <f>+D19</f>
        <v>0.71133593634925019</v>
      </c>
      <c r="E246" s="45">
        <f>+E19</f>
        <v>0.13907794867582132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2928.6795901039623</v>
      </c>
    </row>
    <row r="247" spans="1:15">
      <c r="A247" s="23" t="s">
        <v>303</v>
      </c>
      <c r="B247" s="24" t="s">
        <v>304</v>
      </c>
      <c r="C247" s="45">
        <f>+C25</f>
        <v>431.10761695908002</v>
      </c>
      <c r="D247" s="45">
        <f>+D25</f>
        <v>2.3499234403069993</v>
      </c>
      <c r="E247" s="45">
        <f>+E25</f>
        <v>3.1895959471179992E-2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505.35790254753869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189.84279622339525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189.84279622339525</v>
      </c>
    </row>
    <row r="254" spans="1:15">
      <c r="A254" s="23" t="s">
        <v>344</v>
      </c>
      <c r="B254" s="24" t="s">
        <v>345</v>
      </c>
      <c r="C254" s="45">
        <f>+C47</f>
        <v>184.79324700000001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184.79324700000001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5.0495492233952382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5.0495492233952382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4.2112636264000001</v>
      </c>
      <c r="D262" s="20">
        <f t="shared" ref="D262:E262" si="90">+SUM(D263:D272)</f>
        <v>100.46379365830106</v>
      </c>
      <c r="E262" s="20">
        <f t="shared" si="90"/>
        <v>2.4960224600732412</v>
      </c>
      <c r="F262" s="34"/>
      <c r="G262" s="34"/>
      <c r="H262" s="34"/>
      <c r="I262" s="34"/>
      <c r="J262" s="20">
        <f t="shared" ref="J262:L262" si="91">+SUM(J263:J272)</f>
        <v>0.51455362500000013</v>
      </c>
      <c r="K262" s="20">
        <f t="shared" si="91"/>
        <v>18.935573400000003</v>
      </c>
      <c r="L262" s="20">
        <f t="shared" si="91"/>
        <v>0</v>
      </c>
      <c r="M262" s="34"/>
      <c r="N262" s="63"/>
      <c r="O262" s="20">
        <f>+SUM(O263:O272)</f>
        <v>3478.6434379782386</v>
      </c>
    </row>
    <row r="263" spans="1:15">
      <c r="A263" s="23" t="s">
        <v>435</v>
      </c>
      <c r="B263" s="24" t="s">
        <v>436</v>
      </c>
      <c r="C263" s="31"/>
      <c r="D263" s="45">
        <f>+D96</f>
        <v>92.791797499999987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2598.1703299999995</v>
      </c>
    </row>
    <row r="264" spans="1:15">
      <c r="A264" s="23" t="s">
        <v>465</v>
      </c>
      <c r="B264" s="24" t="s">
        <v>466</v>
      </c>
      <c r="C264" s="31"/>
      <c r="D264" s="45">
        <f>+D111</f>
        <v>2.8989256855674785</v>
      </c>
      <c r="E264" s="45">
        <f>+E111</f>
        <v>0.14316160122705965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119.10774352106021</v>
      </c>
    </row>
    <row r="265" spans="1:15">
      <c r="A265" s="23" t="s">
        <v>483</v>
      </c>
      <c r="B265" s="24" t="s">
        <v>484</v>
      </c>
      <c r="C265" s="31"/>
      <c r="D265" s="45">
        <f>+D127</f>
        <v>4.2170026377336001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118.0760738565408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2.3384533573461814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619.69013969673813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0.55606783500000012</v>
      </c>
      <c r="E268" s="45">
        <f t="shared" si="92"/>
        <v>1.4407501500000001E-2</v>
      </c>
      <c r="F268" s="31"/>
      <c r="G268" s="31"/>
      <c r="H268" s="31"/>
      <c r="I268" s="31"/>
      <c r="J268" s="45">
        <f t="shared" si="92"/>
        <v>0.51455362500000013</v>
      </c>
      <c r="K268" s="45">
        <f t="shared" si="92"/>
        <v>18.935573400000003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19.387887277500003</v>
      </c>
    </row>
    <row r="269" spans="1:15">
      <c r="A269" s="23" t="s">
        <v>528</v>
      </c>
      <c r="B269" s="24" t="s">
        <v>529</v>
      </c>
      <c r="C269" s="45">
        <f>+C151</f>
        <v>4.7710026399999994E-2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4.7710026399999994E-2</v>
      </c>
    </row>
    <row r="270" spans="1:15">
      <c r="A270" s="23" t="s">
        <v>534</v>
      </c>
      <c r="B270" s="24" t="s">
        <v>535</v>
      </c>
      <c r="C270" s="45">
        <f>+C154</f>
        <v>4.1635536000000002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4.1635536000000002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-27510.257464471058</v>
      </c>
      <c r="D273" s="20">
        <f t="shared" ref="D273:E273" si="94">+SUM(D274:D281)</f>
        <v>6.2166937262582156</v>
      </c>
      <c r="E273" s="20">
        <f t="shared" si="94"/>
        <v>0.24803579832504224</v>
      </c>
      <c r="F273" s="34"/>
      <c r="G273" s="34"/>
      <c r="H273" s="34"/>
      <c r="I273" s="34"/>
      <c r="J273" s="20">
        <f t="shared" ref="J273:L273" si="95">+SUM(J274:J281)</f>
        <v>3.0009562182699563</v>
      </c>
      <c r="K273" s="20">
        <f t="shared" si="95"/>
        <v>108.73681037235662</v>
      </c>
      <c r="L273" s="20">
        <f t="shared" si="95"/>
        <v>0</v>
      </c>
      <c r="M273" s="34"/>
      <c r="N273" s="63"/>
      <c r="O273" s="20">
        <f>+SUM(O274:O281)</f>
        <v>-27270.460553579691</v>
      </c>
    </row>
    <row r="274" spans="1:15">
      <c r="A274" s="23" t="s">
        <v>541</v>
      </c>
      <c r="B274" s="24" t="s">
        <v>542</v>
      </c>
      <c r="C274" s="45">
        <f>+C158</f>
        <v>-35465.848524480243</v>
      </c>
      <c r="D274" s="45">
        <f t="shared" ref="D274:L274" si="96">+D158</f>
        <v>0.93752965222400009</v>
      </c>
      <c r="E274" s="45">
        <f t="shared" si="96"/>
        <v>2.9636949724800004E-2</v>
      </c>
      <c r="F274" s="31"/>
      <c r="G274" s="31"/>
      <c r="H274" s="31"/>
      <c r="I274" s="31"/>
      <c r="J274" s="45">
        <f t="shared" si="96"/>
        <v>0.26926112203199998</v>
      </c>
      <c r="K274" s="45">
        <f t="shared" si="96"/>
        <v>14.770801167200002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-35431.743902540897</v>
      </c>
    </row>
    <row r="275" spans="1:15">
      <c r="A275" s="23" t="s">
        <v>557</v>
      </c>
      <c r="B275" s="24" t="s">
        <v>558</v>
      </c>
      <c r="C275" s="45">
        <f>+C166</f>
        <v>753.91905917187273</v>
      </c>
      <c r="D275" s="45">
        <f t="shared" ref="D275:L275" si="97">+D166</f>
        <v>1.540566061838144</v>
      </c>
      <c r="E275" s="45">
        <f t="shared" si="97"/>
        <v>6.9900909215780252E-2</v>
      </c>
      <c r="F275" s="31"/>
      <c r="G275" s="31"/>
      <c r="H275" s="31"/>
      <c r="I275" s="31"/>
      <c r="J275" s="45">
        <f t="shared" si="97"/>
        <v>0.94269156511599705</v>
      </c>
      <c r="K275" s="45">
        <f t="shared" si="97"/>
        <v>28.71333509877007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815.57864984552259</v>
      </c>
    </row>
    <row r="276" spans="1:15">
      <c r="A276" s="23" t="s">
        <v>573</v>
      </c>
      <c r="B276" s="24" t="s">
        <v>574</v>
      </c>
      <c r="C276" s="45">
        <f>+C174</f>
        <v>6655.89759965147</v>
      </c>
      <c r="D276" s="45">
        <f t="shared" ref="D276:L276" si="98">+D174</f>
        <v>3.7385980121960718</v>
      </c>
      <c r="E276" s="45">
        <f t="shared" si="98"/>
        <v>0.14849793938446199</v>
      </c>
      <c r="F276" s="31"/>
      <c r="G276" s="31"/>
      <c r="H276" s="31"/>
      <c r="I276" s="31"/>
      <c r="J276" s="45">
        <f t="shared" si="98"/>
        <v>1.789003531121959</v>
      </c>
      <c r="K276" s="45">
        <f t="shared" si="98"/>
        <v>65.252674106386536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6799.9302979298427</v>
      </c>
    </row>
    <row r="277" spans="1:15">
      <c r="A277" s="23" t="s">
        <v>589</v>
      </c>
      <c r="B277" s="24" t="s">
        <v>590</v>
      </c>
      <c r="C277" s="45">
        <f>+C182</f>
        <v>0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0</v>
      </c>
    </row>
    <row r="278" spans="1:15">
      <c r="A278" s="23" t="s">
        <v>605</v>
      </c>
      <c r="B278" s="24" t="s">
        <v>606</v>
      </c>
      <c r="C278" s="45">
        <f>+C190</f>
        <v>545.77440118584275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545.77440118584275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35.696075728722747</v>
      </c>
      <c r="E282" s="20">
        <f t="shared" si="103"/>
        <v>0.15793215622799997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1041.3421418046569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29.797218348286822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834.32211375203099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5.8988573804359206</v>
      </c>
      <c r="E286" s="45">
        <f t="shared" si="108"/>
        <v>0.15793215622799997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207.02002805262578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600.44429839680004</v>
      </c>
      <c r="D290" s="25">
        <f t="shared" ref="D290:E290" si="110">+D291+D292</f>
        <v>4.1989111776000003E-3</v>
      </c>
      <c r="E290" s="25">
        <f t="shared" si="110"/>
        <v>1.6795644710400001E-2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605.01271375802878</v>
      </c>
    </row>
    <row r="291" spans="1:15">
      <c r="A291" s="23"/>
      <c r="B291" s="43" t="s">
        <v>673</v>
      </c>
      <c r="C291" s="45">
        <f>+C227</f>
        <v>600.44429839680004</v>
      </c>
      <c r="D291" s="45">
        <f t="shared" ref="D291:M293" si="112">+D227</f>
        <v>4.1989111776000003E-3</v>
      </c>
      <c r="E291" s="45">
        <f t="shared" si="112"/>
        <v>1.6795644710400001E-2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605.01271375802878</v>
      </c>
    </row>
    <row r="292" spans="1:15">
      <c r="A292" s="23"/>
      <c r="B292" s="43" t="s">
        <v>674</v>
      </c>
      <c r="C292" s="45">
        <f>+C228</f>
        <v>0</v>
      </c>
      <c r="D292" s="45">
        <f t="shared" si="112"/>
        <v>0</v>
      </c>
      <c r="E292" s="45">
        <f t="shared" si="112"/>
        <v>0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0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1541.834462628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1541.834462628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-21194.194594272274</v>
      </c>
      <c r="D303" s="20">
        <f t="shared" ref="D303:M303" si="115">+SUM(D304:D308)</f>
        <v>145.74331626306386</v>
      </c>
      <c r="E303" s="20">
        <f t="shared" si="115"/>
        <v>3.1210097807408648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3.5155098432699563</v>
      </c>
      <c r="K303" s="20">
        <f t="shared" si="115"/>
        <v>127.67238377235662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-16286.314147010155</v>
      </c>
    </row>
    <row r="304" spans="1:15">
      <c r="A304" s="47" t="s">
        <v>263</v>
      </c>
      <c r="B304" s="48" t="s">
        <v>264</v>
      </c>
      <c r="C304" s="66">
        <f>+C242</f>
        <v>6122.0088103489907</v>
      </c>
      <c r="D304" s="66">
        <f t="shared" ref="D304:M304" si="116">+D242</f>
        <v>3.3667531497818493</v>
      </c>
      <c r="E304" s="66">
        <f t="shared" si="116"/>
        <v>0.21901936611458131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6274.3180305632459</v>
      </c>
    </row>
    <row r="305" spans="1:15">
      <c r="A305" s="47" t="s">
        <v>342</v>
      </c>
      <c r="B305" s="48" t="s">
        <v>343</v>
      </c>
      <c r="C305" s="66">
        <f>+C253</f>
        <v>189.84279622339525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189.84279622339525</v>
      </c>
    </row>
    <row r="306" spans="1:15">
      <c r="A306" s="47" t="s">
        <v>433</v>
      </c>
      <c r="B306" s="48" t="s">
        <v>434</v>
      </c>
      <c r="C306" s="66">
        <f>+C262</f>
        <v>4.2112636264000001</v>
      </c>
      <c r="D306" s="66">
        <f t="shared" ref="D306:L306" si="118">+D262</f>
        <v>100.46379365830106</v>
      </c>
      <c r="E306" s="66">
        <f t="shared" si="118"/>
        <v>2.4960224600732412</v>
      </c>
      <c r="F306" s="31"/>
      <c r="G306" s="31"/>
      <c r="H306" s="31"/>
      <c r="I306" s="31"/>
      <c r="J306" s="66">
        <f t="shared" si="118"/>
        <v>0.51455362500000013</v>
      </c>
      <c r="K306" s="66">
        <f t="shared" si="118"/>
        <v>18.935573400000003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3478.6434379782386</v>
      </c>
    </row>
    <row r="307" spans="1:15">
      <c r="A307" s="47" t="s">
        <v>539</v>
      </c>
      <c r="B307" s="48" t="s">
        <v>540</v>
      </c>
      <c r="C307" s="66">
        <f>+C273</f>
        <v>-27510.257464471058</v>
      </c>
      <c r="D307" s="66">
        <f t="shared" ref="D307:L307" si="119">+D273</f>
        <v>6.2166937262582156</v>
      </c>
      <c r="E307" s="66">
        <f t="shared" si="119"/>
        <v>0.24803579832504224</v>
      </c>
      <c r="F307" s="31"/>
      <c r="G307" s="31"/>
      <c r="H307" s="31"/>
      <c r="I307" s="31"/>
      <c r="J307" s="66">
        <f t="shared" si="119"/>
        <v>3.0009562182699563</v>
      </c>
      <c r="K307" s="66">
        <f t="shared" si="119"/>
        <v>108.73681037235662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-27270.460553579691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35.696075728722747</v>
      </c>
      <c r="E308" s="66">
        <f t="shared" si="120"/>
        <v>0.15793215622799997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1041.3421418046569</v>
      </c>
    </row>
  </sheetData>
  <sheetProtection algorithmName="SHA-512" hashValue="GR+h8UyAK8WAzcaaYUfhbWceJM/qSc4hWu4pTfooJtkiQwTD63g60HjHvXv+rtXq/rWYzD8tFlLXZCIQ8B5l0g==" saltValue="2VpgGmpiXlN+QPb/vR05bA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91" priority="6" operator="equal">
      <formula>0</formula>
    </cfRule>
  </conditionalFormatting>
  <conditionalFormatting sqref="O239">
    <cfRule type="cellIs" dxfId="90" priority="5" operator="equal">
      <formula>0</formula>
    </cfRule>
  </conditionalFormatting>
  <conditionalFormatting sqref="C301:M301">
    <cfRule type="cellIs" dxfId="89" priority="2" operator="equal">
      <formula>0</formula>
    </cfRule>
  </conditionalFormatting>
  <conditionalFormatting sqref="O301">
    <cfRule type="cellIs" dxfId="88" priority="1" operator="equal">
      <formula>0</formula>
    </cfRule>
  </conditionalFormatting>
  <dataValidations count="1">
    <dataValidation allowBlank="1" showInputMessage="1" showErrorMessage="1" sqref="B144:B157 B136 A225:B236 B267:B273 A289:B298 B307" xr:uid="{D680058B-BA36-4D64-A963-82DED168A0BF}"/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E0B72-76FE-4988-90EB-3EC406BBCD35}">
  <dimension ref="A2:O308"/>
  <sheetViews>
    <sheetView showGridLines="0" topLeftCell="A146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-17435.13704229179</v>
      </c>
      <c r="D4" s="20">
        <f t="shared" si="0"/>
        <v>146.701880929038</v>
      </c>
      <c r="E4" s="20">
        <f t="shared" si="0"/>
        <v>3.216093903796613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3.932299597100831</v>
      </c>
      <c r="K4" s="20">
        <f t="shared" si="0"/>
        <v>145.77815975188511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-12475.219491772623</v>
      </c>
    </row>
    <row r="5" spans="1:15" s="12" customFormat="1">
      <c r="A5" s="18" t="s">
        <v>263</v>
      </c>
      <c r="B5" s="19" t="s">
        <v>264</v>
      </c>
      <c r="C5" s="20">
        <f>+C6+C32+C42</f>
        <v>6917.0898787349242</v>
      </c>
      <c r="D5" s="20">
        <f t="shared" ref="D5:E5" si="1">+D6+D32+D42</f>
        <v>3.432783769241972</v>
      </c>
      <c r="E5" s="20">
        <f t="shared" si="1"/>
        <v>0.23788593815239759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7076.2475978840839</v>
      </c>
    </row>
    <row r="6" spans="1:15">
      <c r="A6" s="23" t="s">
        <v>265</v>
      </c>
      <c r="B6" s="24" t="s">
        <v>266</v>
      </c>
      <c r="C6" s="25">
        <f>+C7+C11+C19+C25+C29</f>
        <v>6917.0898787349242</v>
      </c>
      <c r="D6" s="25">
        <f t="shared" ref="D6:E6" si="4">+D7+D11+D19+D25+D29</f>
        <v>3.432783769241972</v>
      </c>
      <c r="E6" s="25">
        <f t="shared" si="4"/>
        <v>0.23788593815239759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7076.2475978840839</v>
      </c>
    </row>
    <row r="7" spans="1:15">
      <c r="A7" s="23" t="s">
        <v>267</v>
      </c>
      <c r="B7" s="24" t="s">
        <v>268</v>
      </c>
      <c r="C7" s="25">
        <v>2161.3137135254779</v>
      </c>
      <c r="D7" s="25">
        <v>8.4856372598768062E-2</v>
      </c>
      <c r="E7" s="25">
        <v>1.697127451975361E-2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2168.1870797059778</v>
      </c>
    </row>
    <row r="8" spans="1:15">
      <c r="A8" s="23" t="s">
        <v>269</v>
      </c>
      <c r="B8" s="24" t="s">
        <v>270</v>
      </c>
      <c r="C8" s="29">
        <v>2161.3137135254779</v>
      </c>
      <c r="D8" s="29">
        <v>8.4856372598768062E-2</v>
      </c>
      <c r="E8" s="29">
        <v>1.697127451975361E-2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2168.1870797059778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1050.3667933731438</v>
      </c>
      <c r="D11" s="25">
        <v>0.23618751124861687</v>
      </c>
      <c r="E11" s="25">
        <v>3.4222228325884375E-2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1066.0489341944644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3158.7489341808937</v>
      </c>
      <c r="D19" s="25">
        <v>0.75594728694567503</v>
      </c>
      <c r="E19" s="25">
        <v>0.15403424757267462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3220.7345338221312</v>
      </c>
    </row>
    <row r="20" spans="1:15">
      <c r="A20" s="23" t="s">
        <v>293</v>
      </c>
      <c r="B20" s="24" t="s">
        <v>294</v>
      </c>
      <c r="C20" s="29">
        <v>110.3914351203087</v>
      </c>
      <c r="D20" s="29">
        <v>7.7266519285509991E-4</v>
      </c>
      <c r="E20" s="29">
        <v>3.0906607714203996E-3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111.23209485013504</v>
      </c>
    </row>
    <row r="21" spans="1:15">
      <c r="A21" s="23" t="s">
        <v>295</v>
      </c>
      <c r="B21" s="24" t="s">
        <v>296</v>
      </c>
      <c r="C21" s="29">
        <v>3048.3574990605848</v>
      </c>
      <c r="D21" s="29">
        <v>0.75517462175281991</v>
      </c>
      <c r="E21" s="29">
        <v>0.15094358680125422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3109.5024389719961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0</v>
      </c>
      <c r="D23" s="29">
        <v>0</v>
      </c>
      <c r="E23" s="29">
        <v>0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0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546.66043765540837</v>
      </c>
      <c r="D25" s="25">
        <v>2.3557925984489123</v>
      </c>
      <c r="E25" s="25">
        <v>3.2658187734084985E-2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621.27705016151049</v>
      </c>
    </row>
    <row r="26" spans="1:15">
      <c r="A26" s="23" t="s">
        <v>305</v>
      </c>
      <c r="B26" s="24" t="s">
        <v>306</v>
      </c>
      <c r="C26" s="29">
        <v>230.13351776696413</v>
      </c>
      <c r="D26" s="29">
        <v>3.1096022235832549E-2</v>
      </c>
      <c r="E26" s="29">
        <v>1.3131353459745131E-3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231.35218725625072</v>
      </c>
    </row>
    <row r="27" spans="1:15">
      <c r="A27" s="23" t="s">
        <v>307</v>
      </c>
      <c r="B27" s="24" t="s">
        <v>308</v>
      </c>
      <c r="C27" s="29">
        <v>277.1189307312041</v>
      </c>
      <c r="D27" s="29">
        <v>2.3193247821400087</v>
      </c>
      <c r="E27" s="29">
        <v>3.1022744743726204E-2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350.2810519882118</v>
      </c>
    </row>
    <row r="28" spans="1:15">
      <c r="A28" s="23" t="s">
        <v>309</v>
      </c>
      <c r="B28" s="24" t="s">
        <v>310</v>
      </c>
      <c r="C28" s="29">
        <v>39.407989157240173</v>
      </c>
      <c r="D28" s="29">
        <v>5.3717940730711707E-3</v>
      </c>
      <c r="E28" s="29">
        <v>3.2230764438427026E-4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39.643810917048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211.49621008982857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211.49621008982857</v>
      </c>
    </row>
    <row r="47" spans="1:15">
      <c r="A47" s="23" t="s">
        <v>344</v>
      </c>
      <c r="B47" s="24" t="s">
        <v>345</v>
      </c>
      <c r="C47" s="25">
        <f>+SUM(C48:C52)</f>
        <v>204.92342639999998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204.92342639999998</v>
      </c>
    </row>
    <row r="48" spans="1:15">
      <c r="A48" s="23" t="s">
        <v>346</v>
      </c>
      <c r="B48" s="24" t="s">
        <v>347</v>
      </c>
      <c r="C48" s="45">
        <v>204.92342639999998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204.92342639999998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6.5727836898285714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6.5727836898285714</v>
      </c>
    </row>
    <row r="73" spans="1:15">
      <c r="A73" s="23" t="s">
        <v>393</v>
      </c>
      <c r="B73" s="24" t="s">
        <v>394</v>
      </c>
      <c r="C73" s="45">
        <v>6.5727836898285714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6.5727836898285714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4.6862665860000003</v>
      </c>
      <c r="D95" s="20">
        <f>+D96+D111+D127+D132+D144+D145+D151+D154+D155+D156</f>
        <v>98.725810772822214</v>
      </c>
      <c r="E95" s="20">
        <f>+E96+E111+E127+E132+E144+E145+E151+E154+E155+E156</f>
        <v>2.5318143861588989</v>
      </c>
      <c r="F95" s="34"/>
      <c r="G95" s="34"/>
      <c r="H95" s="34"/>
      <c r="I95" s="34"/>
      <c r="J95" s="20">
        <f>+J96+J111+J127+J132+J144+J145+J151+J154+J155+J156</f>
        <v>0.52808425000000003</v>
      </c>
      <c r="K95" s="20">
        <f>+K96+K111+K127+K132+K144+K145+K151+K154+K155+K156</f>
        <v>19.4335004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3439.9397805571302</v>
      </c>
    </row>
    <row r="96" spans="1:15">
      <c r="A96" s="23" t="s">
        <v>435</v>
      </c>
      <c r="B96" s="24" t="s">
        <v>436</v>
      </c>
      <c r="C96" s="31"/>
      <c r="D96" s="25">
        <f>+D97+D100+D101+D102</f>
        <v>91.02944699999999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2548.8245159999997</v>
      </c>
    </row>
    <row r="97" spans="1:15">
      <c r="A97" s="23" t="s">
        <v>437</v>
      </c>
      <c r="B97" s="24" t="s">
        <v>438</v>
      </c>
      <c r="C97" s="31"/>
      <c r="D97" s="25">
        <f>+SUM(D98:D99)</f>
        <v>88.059200000000004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2465.6576</v>
      </c>
    </row>
    <row r="98" spans="1:15">
      <c r="A98" s="23" t="s">
        <v>439</v>
      </c>
      <c r="B98" s="24" t="s">
        <v>440</v>
      </c>
      <c r="C98" s="31"/>
      <c r="D98" s="45">
        <v>11.664000000000005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326.59200000000016</v>
      </c>
    </row>
    <row r="99" spans="1:15">
      <c r="A99" s="23" t="s">
        <v>441</v>
      </c>
      <c r="B99" s="24" t="s">
        <v>442</v>
      </c>
      <c r="C99" s="31"/>
      <c r="D99" s="45">
        <v>76.395200000000003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2139.0655999999999</v>
      </c>
    </row>
    <row r="100" spans="1:15">
      <c r="A100" s="23" t="s">
        <v>443</v>
      </c>
      <c r="B100" s="24" t="s">
        <v>444</v>
      </c>
      <c r="C100" s="31"/>
      <c r="D100" s="45">
        <v>6.8186999999999998E-2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1.9092359999999999</v>
      </c>
    </row>
    <row r="101" spans="1:15">
      <c r="A101" s="23" t="s">
        <v>445</v>
      </c>
      <c r="B101" s="24" t="s">
        <v>446</v>
      </c>
      <c r="C101" s="31"/>
      <c r="D101" s="45">
        <v>0.32519999999999999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9.105599999999999</v>
      </c>
    </row>
    <row r="102" spans="1:15">
      <c r="A102" s="23" t="s">
        <v>447</v>
      </c>
      <c r="B102" s="24" t="s">
        <v>448</v>
      </c>
      <c r="C102" s="31"/>
      <c r="D102" s="25">
        <f>+SUM(D103:D110)</f>
        <v>2.5768599999999995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72.152079999999998</v>
      </c>
    </row>
    <row r="103" spans="1:15">
      <c r="A103" s="23" t="s">
        <v>449</v>
      </c>
      <c r="B103" s="24" t="s">
        <v>450</v>
      </c>
      <c r="C103" s="31"/>
      <c r="D103" s="45">
        <v>0.10403499999999999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2.9129799999999997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3.6824999999999997E-2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1.0310999999999999</v>
      </c>
    </row>
    <row r="107" spans="1:15">
      <c r="A107" s="23" t="s">
        <v>457</v>
      </c>
      <c r="B107" s="24" t="s">
        <v>458</v>
      </c>
      <c r="C107" s="31"/>
      <c r="D107" s="45">
        <v>2.3939999999999997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67.031999999999996</v>
      </c>
    </row>
    <row r="108" spans="1:15">
      <c r="A108" s="23" t="s">
        <v>459</v>
      </c>
      <c r="B108" s="24" t="s">
        <v>460</v>
      </c>
      <c r="C108" s="31"/>
      <c r="D108" s="45">
        <v>4.1999999999999996E-2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1.1759999999999999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2.965754880020631</v>
      </c>
      <c r="E111" s="25">
        <f>+E112+E115+E116+E117+E126</f>
        <v>0.20192257402407199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136.55061875695674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1.6479538611115403</v>
      </c>
      <c r="E112" s="25">
        <f>+SUM(E113:E114)</f>
        <v>8.9201828571428595E-4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46.379092956837411</v>
      </c>
    </row>
    <row r="113" spans="1:15">
      <c r="A113" s="23" t="s">
        <v>468</v>
      </c>
      <c r="B113" s="24" t="s">
        <v>440</v>
      </c>
      <c r="C113" s="31"/>
      <c r="D113" s="45">
        <v>0.28375386111154038</v>
      </c>
      <c r="E113" s="45">
        <v>8.9201828571428595E-4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8.1814929568374168</v>
      </c>
    </row>
    <row r="114" spans="1:15">
      <c r="A114" s="23" t="s">
        <v>469</v>
      </c>
      <c r="B114" s="24" t="s">
        <v>442</v>
      </c>
      <c r="C114" s="31"/>
      <c r="D114" s="45">
        <v>1.3641999999999999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38.197599999999994</v>
      </c>
    </row>
    <row r="115" spans="1:15">
      <c r="A115" s="23" t="s">
        <v>470</v>
      </c>
      <c r="B115" s="24" t="s">
        <v>444</v>
      </c>
      <c r="C115" s="31"/>
      <c r="D115" s="45">
        <v>2.72748E-3</v>
      </c>
      <c r="E115" s="45">
        <v>8.2365902189999985E-4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0.29463908080349993</v>
      </c>
    </row>
    <row r="116" spans="1:15">
      <c r="A116" s="23" t="s">
        <v>471</v>
      </c>
      <c r="B116" s="24" t="s">
        <v>446</v>
      </c>
      <c r="C116" s="31"/>
      <c r="D116" s="45">
        <v>0.65039999999999998</v>
      </c>
      <c r="E116" s="45">
        <v>6.8827883142857154E-3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20.035138903285713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0.66467353890909098</v>
      </c>
      <c r="E117" s="25">
        <f>+SUM(E118:E125)</f>
        <v>5.824322086133886E-2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34.045312617709342</v>
      </c>
    </row>
    <row r="118" spans="1:15">
      <c r="A118" s="23" t="s">
        <v>473</v>
      </c>
      <c r="B118" s="24" t="s">
        <v>450</v>
      </c>
      <c r="C118" s="31"/>
      <c r="D118" s="45">
        <v>3.7830909090909087E-3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0.10592654545454544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1.6202999999999999E-3</v>
      </c>
      <c r="E121" s="45">
        <v>2.9515558403571435E-3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0.82753069769464305</v>
      </c>
    </row>
    <row r="122" spans="1:15">
      <c r="A122" s="23" t="s">
        <v>477</v>
      </c>
      <c r="B122" s="24" t="s">
        <v>458</v>
      </c>
      <c r="C122" s="31"/>
      <c r="D122" s="45">
        <v>0.29126999999999997</v>
      </c>
      <c r="E122" s="45">
        <v>2.4563769999999995E-2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14.664959049999998</v>
      </c>
    </row>
    <row r="123" spans="1:15">
      <c r="A123" s="23" t="s">
        <v>478</v>
      </c>
      <c r="B123" s="24" t="s">
        <v>460</v>
      </c>
      <c r="C123" s="31"/>
      <c r="D123" s="45">
        <v>5.0399999999999993E-3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0.14111999999999997</v>
      </c>
    </row>
    <row r="124" spans="1:15">
      <c r="A124" s="23" t="s">
        <v>479</v>
      </c>
      <c r="B124" s="24" t="s">
        <v>462</v>
      </c>
      <c r="C124" s="31"/>
      <c r="D124" s="45">
        <v>0.36296014800000004</v>
      </c>
      <c r="E124" s="45">
        <v>3.0727895020981718E-2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18.305776324560156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0.13508088754083314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35.796435198320779</v>
      </c>
    </row>
    <row r="127" spans="1:15">
      <c r="A127" s="23" t="s">
        <v>483</v>
      </c>
      <c r="B127" s="24" t="s">
        <v>484</v>
      </c>
      <c r="C127" s="31"/>
      <c r="D127" s="25">
        <f>+SUM(D128:D131)</f>
        <v>4.1593707028016009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116.46237967844482</v>
      </c>
    </row>
    <row r="128" spans="1:15">
      <c r="A128" s="23" t="s">
        <v>485</v>
      </c>
      <c r="B128" s="24" t="s">
        <v>486</v>
      </c>
      <c r="C128" s="31"/>
      <c r="D128" s="45">
        <v>1.3353341258400002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37.38935552352001</v>
      </c>
    </row>
    <row r="129" spans="1:15">
      <c r="A129" s="23" t="s">
        <v>487</v>
      </c>
      <c r="B129" s="24" t="s">
        <v>488</v>
      </c>
      <c r="C129" s="31"/>
      <c r="D129" s="45">
        <v>2.8240365769616003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79.073024154924809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2.315105453134827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613.50294508072921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1.8633673037711271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493.79233549934872</v>
      </c>
    </row>
    <row r="134" spans="1:15">
      <c r="A134" s="23" t="s">
        <v>496</v>
      </c>
      <c r="B134" s="24" t="s">
        <v>497</v>
      </c>
      <c r="C134" s="31"/>
      <c r="D134" s="31"/>
      <c r="E134" s="45">
        <v>0.13409611783787595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35.535471227037128</v>
      </c>
    </row>
    <row r="135" spans="1:15">
      <c r="A135" s="23" t="s">
        <v>498</v>
      </c>
      <c r="B135" s="24" t="s">
        <v>499</v>
      </c>
      <c r="C135" s="31"/>
      <c r="D135" s="31"/>
      <c r="E135" s="45">
        <v>0.11047178601706004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29.27502329452091</v>
      </c>
    </row>
    <row r="136" spans="1:15">
      <c r="A136" s="23" t="s">
        <v>500</v>
      </c>
      <c r="B136" s="24" t="s">
        <v>501</v>
      </c>
      <c r="C136" s="31"/>
      <c r="D136" s="31"/>
      <c r="E136" s="45">
        <v>1.6187993999161912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428.98184097779068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0.45173814936369983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119.71060958138045</v>
      </c>
    </row>
    <row r="142" spans="1:15">
      <c r="A142" s="23" t="s">
        <v>511</v>
      </c>
      <c r="B142" s="24" t="s">
        <v>512</v>
      </c>
      <c r="C142" s="31"/>
      <c r="D142" s="31"/>
      <c r="E142" s="45">
        <v>0.2049744980687411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54.318241988216393</v>
      </c>
    </row>
    <row r="143" spans="1:15">
      <c r="A143" s="23" t="s">
        <v>513</v>
      </c>
      <c r="B143" s="24" t="s">
        <v>514</v>
      </c>
      <c r="C143" s="31"/>
      <c r="D143" s="31"/>
      <c r="E143" s="45">
        <v>0.2467636512949587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65.392367593164053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0.57123818999999998</v>
      </c>
      <c r="E145" s="25">
        <f>+SUM(E146:E150)</f>
        <v>1.4786359000000001E-2</v>
      </c>
      <c r="F145" s="31"/>
      <c r="G145" s="31"/>
      <c r="H145" s="31"/>
      <c r="I145" s="31"/>
      <c r="J145" s="25">
        <f>+SUM(J146:J150)</f>
        <v>0.52808425000000003</v>
      </c>
      <c r="K145" s="25">
        <f>+SUM(K146:K150)</f>
        <v>19.4335004</v>
      </c>
      <c r="L145" s="25">
        <f>+SUM(L146:L150)</f>
        <v>0</v>
      </c>
      <c r="M145" s="31"/>
      <c r="N145" s="64"/>
      <c r="O145" s="25">
        <f>+SUM(O146:O150)</f>
        <v>19.913054455000001</v>
      </c>
    </row>
    <row r="146" spans="1:15">
      <c r="A146" s="23" t="s">
        <v>519</v>
      </c>
      <c r="B146" s="24" t="s">
        <v>520</v>
      </c>
      <c r="C146" s="31"/>
      <c r="D146" s="45">
        <v>3.3264000000000002E-3</v>
      </c>
      <c r="E146" s="45">
        <v>6.2720000000000009E-5</v>
      </c>
      <c r="F146" s="31"/>
      <c r="G146" s="31"/>
      <c r="H146" s="31"/>
      <c r="I146" s="31"/>
      <c r="J146" s="45">
        <v>2.2400000000000002E-3</v>
      </c>
      <c r="K146" s="45">
        <v>8.2432000000000005E-2</v>
      </c>
      <c r="L146" s="45">
        <v>0</v>
      </c>
      <c r="M146" s="31"/>
      <c r="N146" s="64"/>
      <c r="O146" s="29">
        <f>+C146*'PCG-PTG'!$F$5+D146*'PCG-PTG'!$F$6+E146*'PCG-PTG'!$F$8+SUM(F146:I146)</f>
        <v>0.10976000000000001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0.56791179000000003</v>
      </c>
      <c r="E149" s="45">
        <v>1.4723639E-2</v>
      </c>
      <c r="F149" s="31"/>
      <c r="G149" s="31"/>
      <c r="H149" s="31"/>
      <c r="I149" s="31"/>
      <c r="J149" s="45">
        <v>0.52584425000000001</v>
      </c>
      <c r="K149" s="45">
        <v>19.351068399999999</v>
      </c>
      <c r="L149" s="45">
        <v>0</v>
      </c>
      <c r="M149" s="31"/>
      <c r="N149" s="64"/>
      <c r="O149" s="29">
        <f>+C149*'PCG-PTG'!$F$5+D149*'PCG-PTG'!$F$6+E149*'PCG-PTG'!$F$8+SUM(F149:I149)</f>
        <v>19.803294455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0.32831885599999994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0.32831885599999994</v>
      </c>
    </row>
    <row r="152" spans="1:15">
      <c r="A152" s="23" t="s">
        <v>530</v>
      </c>
      <c r="B152" s="24" t="s">
        <v>531</v>
      </c>
      <c r="C152" s="45">
        <v>0.31206105599999995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0.31206105599999995</v>
      </c>
    </row>
    <row r="153" spans="1:15">
      <c r="A153" s="23" t="s">
        <v>532</v>
      </c>
      <c r="B153" s="24" t="s">
        <v>533</v>
      </c>
      <c r="C153" s="45">
        <v>1.6257799999999999E-2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1.6257799999999999E-2</v>
      </c>
    </row>
    <row r="154" spans="1:15">
      <c r="A154" s="23" t="s">
        <v>534</v>
      </c>
      <c r="B154" s="24" t="s">
        <v>535</v>
      </c>
      <c r="C154" s="45">
        <v>4.3579477300000002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4.3579477300000002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-24568.40939770254</v>
      </c>
      <c r="D157" s="20">
        <f t="shared" ref="D157:E157" si="36">+D158+D166+D174+D182+D190+D198+D206+D207</f>
        <v>7.2789693209715081</v>
      </c>
      <c r="E157" s="20">
        <f t="shared" si="36"/>
        <v>0.28577683163331674</v>
      </c>
      <c r="F157" s="34"/>
      <c r="G157" s="34"/>
      <c r="H157" s="34"/>
      <c r="I157" s="34"/>
      <c r="J157" s="20">
        <f t="shared" ref="J157:L157" si="37">+J158+J166+J174+J182+J190+J198+J206+J207</f>
        <v>3.404215347100831</v>
      </c>
      <c r="K157" s="20">
        <f t="shared" si="37"/>
        <v>126.34465935188511</v>
      </c>
      <c r="L157" s="20">
        <f t="shared" si="37"/>
        <v>0</v>
      </c>
      <c r="M157" s="34"/>
      <c r="N157" s="63"/>
      <c r="O157" s="20">
        <f>+O158+O166+O174+O182+O190+O198+O206+O207</f>
        <v>-24288.867396332509</v>
      </c>
    </row>
    <row r="158" spans="1:15">
      <c r="A158" s="23" t="s">
        <v>541</v>
      </c>
      <c r="B158" s="24" t="s">
        <v>542</v>
      </c>
      <c r="C158" s="25">
        <f>+SUM(C159:C160)</f>
        <v>-35067.064126940197</v>
      </c>
      <c r="D158" s="25">
        <f t="shared" ref="D158:E158" si="38">+SUM(D159:D160)</f>
        <v>0.30978106225200003</v>
      </c>
      <c r="E158" s="25">
        <f t="shared" si="38"/>
        <v>1.3606763880400002E-2</v>
      </c>
      <c r="F158" s="31"/>
      <c r="G158" s="31"/>
      <c r="H158" s="31"/>
      <c r="I158" s="31"/>
      <c r="J158" s="25">
        <f t="shared" ref="J158:L158" si="39">+SUM(J159:J160)</f>
        <v>0.17896249523600002</v>
      </c>
      <c r="K158" s="25">
        <f t="shared" si="39"/>
        <v>5.6796656046000011</v>
      </c>
      <c r="L158" s="25">
        <f t="shared" si="39"/>
        <v>0</v>
      </c>
      <c r="M158" s="31"/>
      <c r="N158" s="64"/>
      <c r="O158" s="25">
        <f>+SUM(O159:O160)</f>
        <v>-35054.78446476884</v>
      </c>
    </row>
    <row r="159" spans="1:15">
      <c r="A159" s="23" t="s">
        <v>543</v>
      </c>
      <c r="B159" s="24" t="s">
        <v>544</v>
      </c>
      <c r="C159" s="45">
        <v>-30553.085495700023</v>
      </c>
      <c r="D159" s="45">
        <v>0.30978106225200003</v>
      </c>
      <c r="E159" s="45">
        <v>1.3606763880400002E-2</v>
      </c>
      <c r="F159" s="31"/>
      <c r="G159" s="31"/>
      <c r="H159" s="31"/>
      <c r="I159" s="31"/>
      <c r="J159" s="45">
        <v>0.17896249523600002</v>
      </c>
      <c r="K159" s="45">
        <v>5.6796656046000011</v>
      </c>
      <c r="L159" s="45">
        <v>0</v>
      </c>
      <c r="M159" s="31"/>
      <c r="N159" s="64"/>
      <c r="O159" s="29">
        <f>+C159*'PCG-PTG'!$F$5+D159*'PCG-PTG'!$F$6+E159*'PCG-PTG'!$F$8+SUM(F159:I159)</f>
        <v>-30540.805833528662</v>
      </c>
    </row>
    <row r="160" spans="1:15">
      <c r="A160" s="23" t="s">
        <v>545</v>
      </c>
      <c r="B160" s="24" t="s">
        <v>546</v>
      </c>
      <c r="C160" s="25">
        <f>+SUM(C161:C165)</f>
        <v>-4513.9786312401775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-4513.9786312401775</v>
      </c>
    </row>
    <row r="161" spans="1:15">
      <c r="A161" s="23" t="s">
        <v>547</v>
      </c>
      <c r="B161" s="24" t="s">
        <v>548</v>
      </c>
      <c r="C161" s="45">
        <v>-254.27609551760264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-254.27609551760264</v>
      </c>
    </row>
    <row r="162" spans="1:15">
      <c r="A162" s="23" t="s">
        <v>549</v>
      </c>
      <c r="B162" s="24" t="s">
        <v>550</v>
      </c>
      <c r="C162" s="45">
        <v>-4205.6719490407959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-4205.6719490407959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-54.030586681779035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-54.030586681779035</v>
      </c>
    </row>
    <row r="166" spans="1:15">
      <c r="A166" s="23" t="s">
        <v>557</v>
      </c>
      <c r="B166" s="24" t="s">
        <v>558</v>
      </c>
      <c r="C166" s="25">
        <f>+SUM(C167:C168)</f>
        <v>795.57264549753177</v>
      </c>
      <c r="D166" s="25">
        <f t="shared" ref="D166" si="42">+SUM(D167:D168)</f>
        <v>1.4946168783364238</v>
      </c>
      <c r="E166" s="25">
        <f t="shared" ref="E166" si="43">+SUM(E167:E168)</f>
        <v>6.2345203113385608E-2</v>
      </c>
      <c r="F166" s="31"/>
      <c r="G166" s="31"/>
      <c r="H166" s="31"/>
      <c r="I166" s="31"/>
      <c r="J166" s="25">
        <f t="shared" ref="J166:L166" si="44">+SUM(J167:J168)</f>
        <v>0.78549023257061512</v>
      </c>
      <c r="K166" s="25">
        <f t="shared" si="44"/>
        <v>26.710764871785727</v>
      </c>
      <c r="L166" s="25">
        <f t="shared" si="44"/>
        <v>0</v>
      </c>
      <c r="M166" s="31"/>
      <c r="N166" s="64"/>
      <c r="O166" s="25">
        <f>+SUM(O167:O168)</f>
        <v>853.94339691599862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795.57264549753177</v>
      </c>
      <c r="D168" s="25">
        <f t="shared" ref="D168" si="45">+SUM(D169:D173)</f>
        <v>1.4946168783364238</v>
      </c>
      <c r="E168" s="25">
        <f>+SUM(E169:E173)</f>
        <v>6.2345203113385608E-2</v>
      </c>
      <c r="F168" s="31"/>
      <c r="G168" s="31"/>
      <c r="H168" s="31"/>
      <c r="I168" s="31"/>
      <c r="J168" s="25">
        <f>+SUM(J169:J173)</f>
        <v>0.78549023257061512</v>
      </c>
      <c r="K168" s="25">
        <f t="shared" ref="K168" si="46">+SUM(K169:K173)</f>
        <v>26.710764871785727</v>
      </c>
      <c r="L168" s="25">
        <f>+SUM(L169:L173)</f>
        <v>0</v>
      </c>
      <c r="M168" s="31"/>
      <c r="N168" s="64"/>
      <c r="O168" s="25">
        <f>+SUM(O169:O173)</f>
        <v>853.94339691599862</v>
      </c>
    </row>
    <row r="169" spans="1:15">
      <c r="A169" s="23" t="s">
        <v>563</v>
      </c>
      <c r="B169" s="24" t="s">
        <v>564</v>
      </c>
      <c r="C169" s="45">
        <v>976.12317778938871</v>
      </c>
      <c r="D169" s="45">
        <v>1.4139895400020122</v>
      </c>
      <c r="E169" s="45">
        <v>5.4983576569808901E-2</v>
      </c>
      <c r="F169" s="31"/>
      <c r="G169" s="31"/>
      <c r="H169" s="31"/>
      <c r="I169" s="31"/>
      <c r="J169" s="45">
        <v>0.64877431104704764</v>
      </c>
      <c r="K169" s="45">
        <v>24.43216617972627</v>
      </c>
      <c r="L169" s="45">
        <v>0</v>
      </c>
      <c r="M169" s="31"/>
      <c r="N169" s="64"/>
      <c r="O169" s="29">
        <f>+C169*'PCG-PTG'!$F$5+D169*'PCG-PTG'!$F$6+E169*'PCG-PTG'!$F$8+SUM(F169:I169)</f>
        <v>1030.2855327004443</v>
      </c>
    </row>
    <row r="170" spans="1:15">
      <c r="A170" s="23" t="s">
        <v>565</v>
      </c>
      <c r="B170" s="24" t="s">
        <v>566</v>
      </c>
      <c r="C170" s="45">
        <v>-180.550532291857</v>
      </c>
      <c r="D170" s="45">
        <v>8.0627338334411588E-2</v>
      </c>
      <c r="E170" s="45">
        <v>7.361626543576711E-3</v>
      </c>
      <c r="F170" s="31"/>
      <c r="G170" s="31"/>
      <c r="H170" s="31"/>
      <c r="I170" s="31"/>
      <c r="J170" s="45">
        <v>0.13671592152356749</v>
      </c>
      <c r="K170" s="45">
        <v>2.2785986920594583</v>
      </c>
      <c r="L170" s="45">
        <v>0</v>
      </c>
      <c r="M170" s="31"/>
      <c r="N170" s="64"/>
      <c r="O170" s="29">
        <f>+C170*'PCG-PTG'!$F$5+D170*'PCG-PTG'!$F$6+E170*'PCG-PTG'!$F$8+SUM(F170:I170)</f>
        <v>-176.34213578444565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9443.6345701504779</v>
      </c>
      <c r="D174" s="25">
        <f t="shared" ref="D174" si="47">+SUM(D175:D176)</f>
        <v>5.4745713803830842</v>
      </c>
      <c r="E174" s="25">
        <f t="shared" ref="E174" si="48">+SUM(E175:E176)</f>
        <v>0.20982486463953112</v>
      </c>
      <c r="F174" s="31"/>
      <c r="G174" s="31"/>
      <c r="H174" s="31"/>
      <c r="I174" s="31"/>
      <c r="J174" s="25">
        <f t="shared" ref="J174:K174" si="49">+SUM(J175:J176)</f>
        <v>2.4397626192942159</v>
      </c>
      <c r="K174" s="25">
        <f t="shared" si="49"/>
        <v>93.954228875499382</v>
      </c>
      <c r="L174" s="25">
        <f>+SUM(L175:L176)</f>
        <v>0</v>
      </c>
      <c r="M174" s="31"/>
      <c r="N174" s="64"/>
      <c r="O174" s="25">
        <f>+SUM(O175:O176)</f>
        <v>9652.5261579306789</v>
      </c>
    </row>
    <row r="175" spans="1:15">
      <c r="A175" s="23" t="s">
        <v>575</v>
      </c>
      <c r="B175" s="24" t="s">
        <v>576</v>
      </c>
      <c r="C175" s="45">
        <v>0</v>
      </c>
      <c r="D175" s="45">
        <v>0.30983730385199992</v>
      </c>
      <c r="E175" s="45">
        <v>2.8289492960399999E-2</v>
      </c>
      <c r="F175" s="31"/>
      <c r="G175" s="31"/>
      <c r="H175" s="31"/>
      <c r="I175" s="31"/>
      <c r="J175" s="45">
        <v>0.52537629783599982</v>
      </c>
      <c r="K175" s="45">
        <v>8.7562716305999988</v>
      </c>
      <c r="L175" s="45">
        <v>0</v>
      </c>
      <c r="M175" s="31"/>
      <c r="N175" s="64"/>
      <c r="O175" s="29">
        <f>+C175*'PCG-PTG'!$F$5+D175*'PCG-PTG'!$F$6+E175*'PCG-PTG'!$F$8+SUM(F175:I175)</f>
        <v>16.172160142361996</v>
      </c>
    </row>
    <row r="176" spans="1:15">
      <c r="A176" s="23" t="s">
        <v>577</v>
      </c>
      <c r="B176" s="24" t="s">
        <v>578</v>
      </c>
      <c r="C176" s="25">
        <f>+SUM(C177:C181)</f>
        <v>9443.6345701504779</v>
      </c>
      <c r="D176" s="25">
        <f t="shared" ref="D176" si="50">+SUM(D177:D181)</f>
        <v>5.1647340765310839</v>
      </c>
      <c r="E176" s="25">
        <f>+SUM(E177:E181)</f>
        <v>0.18153537167913111</v>
      </c>
      <c r="F176" s="31"/>
      <c r="G176" s="31"/>
      <c r="H176" s="31"/>
      <c r="I176" s="31"/>
      <c r="J176" s="25">
        <f>+SUM(J177:J181)</f>
        <v>1.914386321458216</v>
      </c>
      <c r="K176" s="25">
        <f t="shared" ref="K176" si="51">+SUM(K177:K181)</f>
        <v>85.197957244899385</v>
      </c>
      <c r="L176" s="25">
        <f>+SUM(L177:L181)</f>
        <v>0</v>
      </c>
      <c r="M176" s="31"/>
      <c r="N176" s="64"/>
      <c r="O176" s="25">
        <f>+SUM(O177:O181)</f>
        <v>9636.3539977883174</v>
      </c>
    </row>
    <row r="177" spans="1:15">
      <c r="A177" s="23" t="s">
        <v>579</v>
      </c>
      <c r="B177" s="24" t="s">
        <v>580</v>
      </c>
      <c r="C177" s="45">
        <v>9432.4668987947243</v>
      </c>
      <c r="D177" s="45">
        <v>5.1647340765310839</v>
      </c>
      <c r="E177" s="45">
        <v>0.18153537167913111</v>
      </c>
      <c r="F177" s="31"/>
      <c r="G177" s="31"/>
      <c r="H177" s="31"/>
      <c r="I177" s="31"/>
      <c r="J177" s="45">
        <v>1.914386321458216</v>
      </c>
      <c r="K177" s="45">
        <v>85.197957244899385</v>
      </c>
      <c r="L177" s="45">
        <v>0</v>
      </c>
      <c r="M177" s="31"/>
      <c r="N177" s="64"/>
      <c r="O177" s="29">
        <f>+C177*'PCG-PTG'!$F$5+D177*'PCG-PTG'!$F$6+E177*'PCG-PTG'!$F$8+SUM(F177:I177)</f>
        <v>9625.1863264325639</v>
      </c>
    </row>
    <row r="178" spans="1:15">
      <c r="A178" s="23" t="s">
        <v>581</v>
      </c>
      <c r="B178" s="24" t="s">
        <v>582</v>
      </c>
      <c r="C178" s="45">
        <v>11.16767135575288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11.16767135575288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67.50532565219676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67.50532565219676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67.50532565219676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67.50532565219676</v>
      </c>
    </row>
    <row r="185" spans="1:15">
      <c r="A185" s="23" t="s">
        <v>595</v>
      </c>
      <c r="B185" s="24" t="s">
        <v>596</v>
      </c>
      <c r="C185" s="45">
        <v>67.50532565219676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67.50532565219676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191.94218793745364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191.94218793745364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191.94218793745364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191.94218793745364</v>
      </c>
    </row>
    <row r="193" spans="1:15">
      <c r="A193" s="23" t="s">
        <v>611</v>
      </c>
      <c r="B193" s="24" t="s">
        <v>612</v>
      </c>
      <c r="C193" s="45">
        <v>56.426042912399488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56.426042912399488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135.51614502505416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135.51614502505416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37.264317066002292</v>
      </c>
      <c r="E208" s="20">
        <f t="shared" si="63"/>
        <v>0.16061674785199997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1085.9643160288442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31.185455727943317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873.19276038241287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6.0788613380589762</v>
      </c>
      <c r="E219" s="25">
        <f t="shared" ref="E219" si="71">+SUM(E220:E222)</f>
        <v>0.16061674785199997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212.77155564643132</v>
      </c>
    </row>
    <row r="220" spans="1:15">
      <c r="A220" s="23" t="s">
        <v>664</v>
      </c>
      <c r="B220" s="24" t="s">
        <v>665</v>
      </c>
      <c r="C220" s="31"/>
      <c r="D220" s="45">
        <v>6.0788613380589762</v>
      </c>
      <c r="E220" s="45">
        <v>0.16061674785199997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212.77155564643132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748.09383800579997</v>
      </c>
      <c r="D226" s="25">
        <f t="shared" ref="D226:E226" si="74">+SUM(D227:D228)</f>
        <v>5.2314254405999997E-3</v>
      </c>
      <c r="E226" s="25">
        <f t="shared" si="74"/>
        <v>2.0925701762399999E-2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753.78562888517274</v>
      </c>
    </row>
    <row r="227" spans="1:15">
      <c r="A227" s="23"/>
      <c r="B227" s="43" t="s">
        <v>673</v>
      </c>
      <c r="C227" s="45">
        <v>748.09383800579997</v>
      </c>
      <c r="D227" s="45">
        <v>5.2314254405999997E-3</v>
      </c>
      <c r="E227" s="45">
        <v>2.0925701762399999E-2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753.78562888517274</v>
      </c>
    </row>
    <row r="228" spans="1:15">
      <c r="A228" s="23"/>
      <c r="B228" s="43" t="s">
        <v>674</v>
      </c>
      <c r="C228" s="45">
        <v>0</v>
      </c>
      <c r="D228" s="45"/>
      <c r="E228" s="45"/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0</v>
      </c>
    </row>
    <row r="229" spans="1:15">
      <c r="A229" s="23"/>
      <c r="B229" s="24" t="s">
        <v>675</v>
      </c>
      <c r="C229" s="45">
        <v>0</v>
      </c>
      <c r="D229" s="45"/>
      <c r="E229" s="45"/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1535.9608291474131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1535.9608291474131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-17435.13704229179</v>
      </c>
      <c r="D241" s="20">
        <f t="shared" si="77"/>
        <v>146.701880929038</v>
      </c>
      <c r="E241" s="20">
        <f t="shared" si="77"/>
        <v>3.216093903796613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3.932299597100831</v>
      </c>
      <c r="K241" s="20">
        <f t="shared" si="77"/>
        <v>145.77815975188511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-12475.219491772612</v>
      </c>
    </row>
    <row r="242" spans="1:15" s="12" customFormat="1">
      <c r="A242" s="18" t="s">
        <v>263</v>
      </c>
      <c r="B242" s="19" t="s">
        <v>264</v>
      </c>
      <c r="C242" s="20">
        <f>+C243+C249+C252</f>
        <v>6917.0898787349242</v>
      </c>
      <c r="D242" s="20">
        <f t="shared" ref="D242:E242" si="79">+D243+D249+D252</f>
        <v>3.432783769241972</v>
      </c>
      <c r="E242" s="20">
        <f t="shared" si="79"/>
        <v>0.23788593815239759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7076.2475978840839</v>
      </c>
    </row>
    <row r="243" spans="1:15">
      <c r="A243" s="23" t="s">
        <v>265</v>
      </c>
      <c r="B243" s="24" t="s">
        <v>266</v>
      </c>
      <c r="C243" s="25">
        <f>+SUM(C244:C248)</f>
        <v>6917.0898787349242</v>
      </c>
      <c r="D243" s="25">
        <f t="shared" ref="D243:E243" si="81">+SUM(D244:D248)</f>
        <v>3.432783769241972</v>
      </c>
      <c r="E243" s="25">
        <f t="shared" si="81"/>
        <v>0.23788593815239759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7076.2475978840839</v>
      </c>
    </row>
    <row r="244" spans="1:15">
      <c r="A244" s="23" t="s">
        <v>267</v>
      </c>
      <c r="B244" s="24" t="s">
        <v>268</v>
      </c>
      <c r="C244" s="45">
        <f>+C7</f>
        <v>2161.3137135254779</v>
      </c>
      <c r="D244" s="45">
        <f>+D7</f>
        <v>8.4856372598768062E-2</v>
      </c>
      <c r="E244" s="45">
        <f>+E7</f>
        <v>1.697127451975361E-2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2168.1870797059778</v>
      </c>
    </row>
    <row r="245" spans="1:15">
      <c r="A245" s="23" t="s">
        <v>275</v>
      </c>
      <c r="B245" s="24" t="s">
        <v>276</v>
      </c>
      <c r="C245" s="45">
        <f>+C11</f>
        <v>1050.3667933731438</v>
      </c>
      <c r="D245" s="45">
        <f>+D11</f>
        <v>0.23618751124861687</v>
      </c>
      <c r="E245" s="45">
        <f>+E11</f>
        <v>3.4222228325884375E-2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1066.0489341944644</v>
      </c>
    </row>
    <row r="246" spans="1:15">
      <c r="A246" s="23" t="s">
        <v>291</v>
      </c>
      <c r="B246" s="24" t="s">
        <v>292</v>
      </c>
      <c r="C246" s="45">
        <f>+C19</f>
        <v>3158.7489341808937</v>
      </c>
      <c r="D246" s="45">
        <f>+D19</f>
        <v>0.75594728694567503</v>
      </c>
      <c r="E246" s="45">
        <f>+E19</f>
        <v>0.15403424757267462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3220.7345338221312</v>
      </c>
    </row>
    <row r="247" spans="1:15">
      <c r="A247" s="23" t="s">
        <v>303</v>
      </c>
      <c r="B247" s="24" t="s">
        <v>304</v>
      </c>
      <c r="C247" s="45">
        <f>+C25</f>
        <v>546.66043765540837</v>
      </c>
      <c r="D247" s="45">
        <f>+D25</f>
        <v>2.3557925984489123</v>
      </c>
      <c r="E247" s="45">
        <f>+E25</f>
        <v>3.2658187734084985E-2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621.27705016151049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211.49621008982857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211.49621008982857</v>
      </c>
    </row>
    <row r="254" spans="1:15">
      <c r="A254" s="23" t="s">
        <v>344</v>
      </c>
      <c r="B254" s="24" t="s">
        <v>345</v>
      </c>
      <c r="C254" s="45">
        <f>+C47</f>
        <v>204.92342639999998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204.92342639999998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6.5727836898285714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6.5727836898285714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4.6862665860000003</v>
      </c>
      <c r="D262" s="20">
        <f t="shared" ref="D262:E262" si="90">+SUM(D263:D272)</f>
        <v>98.725810772822214</v>
      </c>
      <c r="E262" s="20">
        <f t="shared" si="90"/>
        <v>2.5318143861588989</v>
      </c>
      <c r="F262" s="34"/>
      <c r="G262" s="34"/>
      <c r="H262" s="34"/>
      <c r="I262" s="34"/>
      <c r="J262" s="20">
        <f t="shared" ref="J262:L262" si="91">+SUM(J263:J272)</f>
        <v>0.52808425000000003</v>
      </c>
      <c r="K262" s="20">
        <f t="shared" si="91"/>
        <v>19.4335004</v>
      </c>
      <c r="L262" s="20">
        <f t="shared" si="91"/>
        <v>0</v>
      </c>
      <c r="M262" s="34"/>
      <c r="N262" s="63"/>
      <c r="O262" s="20">
        <f>+SUM(O263:O272)</f>
        <v>3439.9397805571302</v>
      </c>
    </row>
    <row r="263" spans="1:15">
      <c r="A263" s="23" t="s">
        <v>435</v>
      </c>
      <c r="B263" s="24" t="s">
        <v>436</v>
      </c>
      <c r="C263" s="31"/>
      <c r="D263" s="45">
        <f>+D96</f>
        <v>91.02944699999999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2548.8245159999997</v>
      </c>
    </row>
    <row r="264" spans="1:15">
      <c r="A264" s="23" t="s">
        <v>465</v>
      </c>
      <c r="B264" s="24" t="s">
        <v>466</v>
      </c>
      <c r="C264" s="31"/>
      <c r="D264" s="45">
        <f>+D111</f>
        <v>2.965754880020631</v>
      </c>
      <c r="E264" s="45">
        <f>+E111</f>
        <v>0.20192257402407199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136.55061875695674</v>
      </c>
    </row>
    <row r="265" spans="1:15">
      <c r="A265" s="23" t="s">
        <v>483</v>
      </c>
      <c r="B265" s="24" t="s">
        <v>484</v>
      </c>
      <c r="C265" s="31"/>
      <c r="D265" s="45">
        <f>+D127</f>
        <v>4.1593707028016009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116.46237967844482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2.315105453134827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613.50294508072909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0.57123818999999998</v>
      </c>
      <c r="E268" s="45">
        <f t="shared" si="92"/>
        <v>1.4786359000000001E-2</v>
      </c>
      <c r="F268" s="31"/>
      <c r="G268" s="31"/>
      <c r="H268" s="31"/>
      <c r="I268" s="31"/>
      <c r="J268" s="45">
        <f t="shared" si="92"/>
        <v>0.52808425000000003</v>
      </c>
      <c r="K268" s="45">
        <f t="shared" si="92"/>
        <v>19.4335004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19.913054455000001</v>
      </c>
    </row>
    <row r="269" spans="1:15">
      <c r="A269" s="23" t="s">
        <v>528</v>
      </c>
      <c r="B269" s="24" t="s">
        <v>529</v>
      </c>
      <c r="C269" s="45">
        <f>+C151</f>
        <v>0.32831885599999994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0.32831885599999994</v>
      </c>
    </row>
    <row r="270" spans="1:15">
      <c r="A270" s="23" t="s">
        <v>534</v>
      </c>
      <c r="B270" s="24" t="s">
        <v>535</v>
      </c>
      <c r="C270" s="45">
        <f>+C154</f>
        <v>4.3579477300000002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4.3579477300000002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-24568.40939770254</v>
      </c>
      <c r="D273" s="20">
        <f t="shared" ref="D273:E273" si="94">+SUM(D274:D281)</f>
        <v>7.2789693209715081</v>
      </c>
      <c r="E273" s="20">
        <f t="shared" si="94"/>
        <v>0.28577683163331674</v>
      </c>
      <c r="F273" s="34"/>
      <c r="G273" s="34"/>
      <c r="H273" s="34"/>
      <c r="I273" s="34"/>
      <c r="J273" s="20">
        <f t="shared" ref="J273:L273" si="95">+SUM(J274:J281)</f>
        <v>3.404215347100831</v>
      </c>
      <c r="K273" s="20">
        <f t="shared" si="95"/>
        <v>126.34465935188511</v>
      </c>
      <c r="L273" s="20">
        <f t="shared" si="95"/>
        <v>0</v>
      </c>
      <c r="M273" s="34"/>
      <c r="N273" s="63"/>
      <c r="O273" s="20">
        <f>+SUM(O274:O281)</f>
        <v>-24288.867396332498</v>
      </c>
    </row>
    <row r="274" spans="1:15">
      <c r="A274" s="23" t="s">
        <v>541</v>
      </c>
      <c r="B274" s="24" t="s">
        <v>542</v>
      </c>
      <c r="C274" s="45">
        <f>+C158</f>
        <v>-35067.064126940197</v>
      </c>
      <c r="D274" s="45">
        <f t="shared" ref="D274:L274" si="96">+D158</f>
        <v>0.30978106225200003</v>
      </c>
      <c r="E274" s="45">
        <f t="shared" si="96"/>
        <v>1.3606763880400002E-2</v>
      </c>
      <c r="F274" s="31"/>
      <c r="G274" s="31"/>
      <c r="H274" s="31"/>
      <c r="I274" s="31"/>
      <c r="J274" s="45">
        <f t="shared" si="96"/>
        <v>0.17896249523600002</v>
      </c>
      <c r="K274" s="45">
        <f t="shared" si="96"/>
        <v>5.6796656046000011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-35054.784464768833</v>
      </c>
    </row>
    <row r="275" spans="1:15">
      <c r="A275" s="23" t="s">
        <v>557</v>
      </c>
      <c r="B275" s="24" t="s">
        <v>558</v>
      </c>
      <c r="C275" s="45">
        <f>+C166</f>
        <v>795.57264549753177</v>
      </c>
      <c r="D275" s="45">
        <f t="shared" ref="D275:L275" si="97">+D166</f>
        <v>1.4946168783364238</v>
      </c>
      <c r="E275" s="45">
        <f t="shared" si="97"/>
        <v>6.2345203113385608E-2</v>
      </c>
      <c r="F275" s="31"/>
      <c r="G275" s="31"/>
      <c r="H275" s="31"/>
      <c r="I275" s="31"/>
      <c r="J275" s="45">
        <f t="shared" si="97"/>
        <v>0.78549023257061512</v>
      </c>
      <c r="K275" s="45">
        <f t="shared" si="97"/>
        <v>26.710764871785727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853.94339691599885</v>
      </c>
    </row>
    <row r="276" spans="1:15">
      <c r="A276" s="23" t="s">
        <v>573</v>
      </c>
      <c r="B276" s="24" t="s">
        <v>574</v>
      </c>
      <c r="C276" s="45">
        <f>+C174</f>
        <v>9443.6345701504779</v>
      </c>
      <c r="D276" s="45">
        <f t="shared" ref="D276:L276" si="98">+D174</f>
        <v>5.4745713803830842</v>
      </c>
      <c r="E276" s="45">
        <f t="shared" si="98"/>
        <v>0.20982486463953112</v>
      </c>
      <c r="F276" s="31"/>
      <c r="G276" s="31"/>
      <c r="H276" s="31"/>
      <c r="I276" s="31"/>
      <c r="J276" s="45">
        <f t="shared" si="98"/>
        <v>2.4397626192942159</v>
      </c>
      <c r="K276" s="45">
        <f t="shared" si="98"/>
        <v>93.954228875499382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9652.5261579306807</v>
      </c>
    </row>
    <row r="277" spans="1:15">
      <c r="A277" s="23" t="s">
        <v>589</v>
      </c>
      <c r="B277" s="24" t="s">
        <v>590</v>
      </c>
      <c r="C277" s="45">
        <f>+C182</f>
        <v>67.50532565219676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67.50532565219676</v>
      </c>
    </row>
    <row r="278" spans="1:15">
      <c r="A278" s="23" t="s">
        <v>605</v>
      </c>
      <c r="B278" s="24" t="s">
        <v>606</v>
      </c>
      <c r="C278" s="45">
        <f>+C190</f>
        <v>191.94218793745364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191.94218793745364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37.264317066002292</v>
      </c>
      <c r="E282" s="20">
        <f t="shared" si="103"/>
        <v>0.16061674785199997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1085.9643160288442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31.185455727943317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873.19276038241287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6.0788613380589762</v>
      </c>
      <c r="E286" s="45">
        <f t="shared" si="108"/>
        <v>0.16061674785199997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212.77155564643132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748.09383800579997</v>
      </c>
      <c r="D290" s="25">
        <f t="shared" ref="D290:E290" si="110">+D291+D292</f>
        <v>5.2314254405999997E-3</v>
      </c>
      <c r="E290" s="25">
        <f t="shared" si="110"/>
        <v>2.0925701762399999E-2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753.78562888517274</v>
      </c>
    </row>
    <row r="291" spans="1:15">
      <c r="A291" s="23"/>
      <c r="B291" s="43" t="s">
        <v>673</v>
      </c>
      <c r="C291" s="45">
        <f>+C227</f>
        <v>748.09383800579997</v>
      </c>
      <c r="D291" s="45">
        <f t="shared" ref="D291:M293" si="112">+D227</f>
        <v>5.2314254405999997E-3</v>
      </c>
      <c r="E291" s="45">
        <f t="shared" si="112"/>
        <v>2.0925701762399999E-2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753.78562888517274</v>
      </c>
    </row>
    <row r="292" spans="1:15">
      <c r="A292" s="23"/>
      <c r="B292" s="43" t="s">
        <v>674</v>
      </c>
      <c r="C292" s="45">
        <f>+C228</f>
        <v>0</v>
      </c>
      <c r="D292" s="45">
        <f t="shared" si="112"/>
        <v>0</v>
      </c>
      <c r="E292" s="45">
        <f t="shared" si="112"/>
        <v>0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0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1535.9608291474131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1535.9608291474131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-17435.13704229179</v>
      </c>
      <c r="D303" s="20">
        <f t="shared" ref="D303:M303" si="115">+SUM(D304:D308)</f>
        <v>146.701880929038</v>
      </c>
      <c r="E303" s="20">
        <f t="shared" si="115"/>
        <v>3.216093903796613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3.932299597100831</v>
      </c>
      <c r="K303" s="20">
        <f t="shared" si="115"/>
        <v>145.77815975188511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-12475.219491772623</v>
      </c>
    </row>
    <row r="304" spans="1:15">
      <c r="A304" s="47" t="s">
        <v>263</v>
      </c>
      <c r="B304" s="48" t="s">
        <v>264</v>
      </c>
      <c r="C304" s="66">
        <f>+C242</f>
        <v>6917.0898787349242</v>
      </c>
      <c r="D304" s="66">
        <f t="shared" ref="D304:M304" si="116">+D242</f>
        <v>3.432783769241972</v>
      </c>
      <c r="E304" s="66">
        <f t="shared" si="116"/>
        <v>0.23788593815239759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7076.2475978840848</v>
      </c>
    </row>
    <row r="305" spans="1:15">
      <c r="A305" s="47" t="s">
        <v>342</v>
      </c>
      <c r="B305" s="48" t="s">
        <v>343</v>
      </c>
      <c r="C305" s="66">
        <f>+C253</f>
        <v>211.49621008982857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211.49621008982857</v>
      </c>
    </row>
    <row r="306" spans="1:15">
      <c r="A306" s="47" t="s">
        <v>433</v>
      </c>
      <c r="B306" s="48" t="s">
        <v>434</v>
      </c>
      <c r="C306" s="66">
        <f>+C262</f>
        <v>4.6862665860000003</v>
      </c>
      <c r="D306" s="66">
        <f t="shared" ref="D306:L306" si="118">+D262</f>
        <v>98.725810772822214</v>
      </c>
      <c r="E306" s="66">
        <f t="shared" si="118"/>
        <v>2.5318143861588989</v>
      </c>
      <c r="F306" s="31"/>
      <c r="G306" s="31"/>
      <c r="H306" s="31"/>
      <c r="I306" s="31"/>
      <c r="J306" s="66">
        <f t="shared" si="118"/>
        <v>0.52808425000000003</v>
      </c>
      <c r="K306" s="66">
        <f t="shared" si="118"/>
        <v>19.4335004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3439.9397805571298</v>
      </c>
    </row>
    <row r="307" spans="1:15">
      <c r="A307" s="47" t="s">
        <v>539</v>
      </c>
      <c r="B307" s="48" t="s">
        <v>540</v>
      </c>
      <c r="C307" s="66">
        <f>+C273</f>
        <v>-24568.40939770254</v>
      </c>
      <c r="D307" s="66">
        <f t="shared" ref="D307:L307" si="119">+D273</f>
        <v>7.2789693209715081</v>
      </c>
      <c r="E307" s="66">
        <f t="shared" si="119"/>
        <v>0.28577683163331674</v>
      </c>
      <c r="F307" s="31"/>
      <c r="G307" s="31"/>
      <c r="H307" s="31"/>
      <c r="I307" s="31"/>
      <c r="J307" s="66">
        <f t="shared" si="119"/>
        <v>3.404215347100831</v>
      </c>
      <c r="K307" s="66">
        <f t="shared" si="119"/>
        <v>126.34465935188511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-24288.867396332509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37.264317066002292</v>
      </c>
      <c r="E308" s="66">
        <f t="shared" si="120"/>
        <v>0.16061674785199997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1085.9643160288442</v>
      </c>
    </row>
  </sheetData>
  <sheetProtection algorithmName="SHA-512" hashValue="B8jsrqmDV78v3h8uo20AiwLDStz0BEOrNSFWT48oqZbnoXyuXHijGwNjrLvPnUKJ9Xh5SbndEyshqfl7RNIt8A==" saltValue="oPQ065YxxvFXE4xW2fELdQ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87" priority="6" operator="equal">
      <formula>0</formula>
    </cfRule>
  </conditionalFormatting>
  <conditionalFormatting sqref="O239">
    <cfRule type="cellIs" dxfId="86" priority="5" operator="equal">
      <formula>0</formula>
    </cfRule>
  </conditionalFormatting>
  <conditionalFormatting sqref="C301:M301">
    <cfRule type="cellIs" dxfId="85" priority="2" operator="equal">
      <formula>0</formula>
    </cfRule>
  </conditionalFormatting>
  <conditionalFormatting sqref="O301">
    <cfRule type="cellIs" dxfId="84" priority="1" operator="equal">
      <formula>0</formula>
    </cfRule>
  </conditionalFormatting>
  <dataValidations count="1">
    <dataValidation allowBlank="1" showInputMessage="1" showErrorMessage="1" sqref="B144:B157 B136 A225:B236 B267:B273 A289:B298 B307" xr:uid="{3C4F9D6E-3DD8-498A-9763-1B25BC24781C}"/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8F870-697E-41D9-A0A7-7547DAE40446}">
  <dimension ref="A2:O308"/>
  <sheetViews>
    <sheetView showGridLines="0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-14633.84005976448</v>
      </c>
      <c r="D4" s="20">
        <f t="shared" si="0"/>
        <v>152.39879680861631</v>
      </c>
      <c r="E4" s="20">
        <f t="shared" si="0"/>
        <v>3.3333857351315506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4.0094374639787222</v>
      </c>
      <c r="K4" s="20">
        <f t="shared" si="0"/>
        <v>142.13346343746642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-9483.3265293133627</v>
      </c>
    </row>
    <row r="5" spans="1:15" s="12" customFormat="1">
      <c r="A5" s="18" t="s">
        <v>263</v>
      </c>
      <c r="B5" s="19" t="s">
        <v>264</v>
      </c>
      <c r="C5" s="20">
        <f>+C6+C32+C42</f>
        <v>6864.9185938045002</v>
      </c>
      <c r="D5" s="20">
        <f t="shared" ref="D5:E5" si="1">+D6+D32+D42</f>
        <v>3.4591305430726953</v>
      </c>
      <c r="E5" s="20">
        <f t="shared" si="1"/>
        <v>0.24218151418757594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7025.9523502702432</v>
      </c>
    </row>
    <row r="6" spans="1:15">
      <c r="A6" s="23" t="s">
        <v>265</v>
      </c>
      <c r="B6" s="24" t="s">
        <v>266</v>
      </c>
      <c r="C6" s="25">
        <f>+C7+C11+C19+C25+C29</f>
        <v>6864.9185938045002</v>
      </c>
      <c r="D6" s="25">
        <f t="shared" ref="D6:E6" si="4">+D7+D11+D19+D25+D29</f>
        <v>3.4591305430726953</v>
      </c>
      <c r="E6" s="25">
        <f t="shared" si="4"/>
        <v>0.24218151418757594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7025.9523502702432</v>
      </c>
    </row>
    <row r="7" spans="1:15">
      <c r="A7" s="23" t="s">
        <v>267</v>
      </c>
      <c r="B7" s="24" t="s">
        <v>268</v>
      </c>
      <c r="C7" s="25">
        <v>1855.36704987288</v>
      </c>
      <c r="D7" s="25">
        <v>7.2584366090400004E-2</v>
      </c>
      <c r="E7" s="25">
        <v>1.451687321808E-2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1861.2463835262024</v>
      </c>
    </row>
    <row r="8" spans="1:15">
      <c r="A8" s="23" t="s">
        <v>269</v>
      </c>
      <c r="B8" s="24" t="s">
        <v>270</v>
      </c>
      <c r="C8" s="29">
        <v>1855.36704987288</v>
      </c>
      <c r="D8" s="29">
        <v>7.2584366090400004E-2</v>
      </c>
      <c r="E8" s="29">
        <v>1.451687321808E-2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1861.2463835262024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1240.2555178161601</v>
      </c>
      <c r="D11" s="25">
        <v>0.23330489621276029</v>
      </c>
      <c r="E11" s="25">
        <v>3.4049966378474704E-2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1255.8112960004132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3322.9922457065804</v>
      </c>
      <c r="D19" s="25">
        <v>0.81659598821753532</v>
      </c>
      <c r="E19" s="25">
        <v>0.16144289810878126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3388.6393013754987</v>
      </c>
    </row>
    <row r="20" spans="1:15">
      <c r="A20" s="23" t="s">
        <v>293</v>
      </c>
      <c r="B20" s="24" t="s">
        <v>294</v>
      </c>
      <c r="C20" s="29">
        <v>134.63348152954109</v>
      </c>
      <c r="D20" s="29">
        <v>9.4211033729531973E-4</v>
      </c>
      <c r="E20" s="29">
        <v>3.7684413491812789E-3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135.65849757651841</v>
      </c>
    </row>
    <row r="21" spans="1:15">
      <c r="A21" s="23" t="s">
        <v>295</v>
      </c>
      <c r="B21" s="24" t="s">
        <v>296</v>
      </c>
      <c r="C21" s="29">
        <v>3188.3587641770396</v>
      </c>
      <c r="D21" s="29">
        <v>0.81565387788024002</v>
      </c>
      <c r="E21" s="29">
        <v>0.15767445675959998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3252.9808037989801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0</v>
      </c>
      <c r="D23" s="29">
        <v>0</v>
      </c>
      <c r="E23" s="29">
        <v>0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0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446.30378040887996</v>
      </c>
      <c r="D25" s="25">
        <v>2.3366452925519998</v>
      </c>
      <c r="E25" s="25">
        <v>3.2171776482239997E-2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520.25536936812955</v>
      </c>
    </row>
    <row r="26" spans="1:15">
      <c r="A26" s="23" t="s">
        <v>305</v>
      </c>
      <c r="B26" s="24" t="s">
        <v>306</v>
      </c>
      <c r="C26" s="29">
        <v>109.00534431456001</v>
      </c>
      <c r="D26" s="29">
        <v>1.8738567683999997E-2</v>
      </c>
      <c r="E26" s="29">
        <v>8.1354296951999998E-4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109.74561309663481</v>
      </c>
    </row>
    <row r="27" spans="1:15">
      <c r="A27" s="23" t="s">
        <v>307</v>
      </c>
      <c r="B27" s="24" t="s">
        <v>308</v>
      </c>
      <c r="C27" s="29">
        <v>282.98146861367997</v>
      </c>
      <c r="D27" s="29">
        <v>2.3105836767239998</v>
      </c>
      <c r="E27" s="29">
        <v>3.0918850624079997E-2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355.87130697733318</v>
      </c>
    </row>
    <row r="28" spans="1:15">
      <c r="A28" s="23" t="s">
        <v>309</v>
      </c>
      <c r="B28" s="24" t="s">
        <v>310</v>
      </c>
      <c r="C28" s="29">
        <v>54.316967480639995</v>
      </c>
      <c r="D28" s="29">
        <v>7.3230481439999998E-3</v>
      </c>
      <c r="E28" s="29">
        <v>4.3938288863999995E-4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54.638449294161596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210.00694176407856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210.00694176407856</v>
      </c>
    </row>
    <row r="47" spans="1:15">
      <c r="A47" s="23" t="s">
        <v>344</v>
      </c>
      <c r="B47" s="24" t="s">
        <v>345</v>
      </c>
      <c r="C47" s="25">
        <f>+SUM(C48:C52)</f>
        <v>206.5745412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206.5745412</v>
      </c>
    </row>
    <row r="48" spans="1:15">
      <c r="A48" s="23" t="s">
        <v>346</v>
      </c>
      <c r="B48" s="24" t="s">
        <v>347</v>
      </c>
      <c r="C48" s="45">
        <v>206.5745412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206.5745412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3.4324005640785722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3.4324005640785722</v>
      </c>
    </row>
    <row r="73" spans="1:15">
      <c r="A73" s="23" t="s">
        <v>393</v>
      </c>
      <c r="B73" s="24" t="s">
        <v>394</v>
      </c>
      <c r="C73" s="45">
        <v>3.4324005640785722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3.4324005640785722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5.2066196376000002</v>
      </c>
      <c r="D95" s="20">
        <f>+D96+D111+D127+D132+D144+D145+D151+D154+D155+D156</f>
        <v>103.12902500671247</v>
      </c>
      <c r="E95" s="20">
        <f>+E96+E111+E127+E132+E144+E145+E151+E154+E155+E156</f>
        <v>2.6456874826921899</v>
      </c>
      <c r="F95" s="34"/>
      <c r="G95" s="34"/>
      <c r="H95" s="34"/>
      <c r="I95" s="34"/>
      <c r="J95" s="20">
        <f>+J96+J111+J127+J132+J144+J145+J151+J154+J155+J156</f>
        <v>0.53340824999999992</v>
      </c>
      <c r="K95" s="20">
        <f>+K96+K111+K127+K132+K144+K145+K151+K154+K155+K156</f>
        <v>19.629423599999999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3593.9265027389788</v>
      </c>
    </row>
    <row r="96" spans="1:15">
      <c r="A96" s="23" t="s">
        <v>435</v>
      </c>
      <c r="B96" s="24" t="s">
        <v>436</v>
      </c>
      <c r="C96" s="31"/>
      <c r="D96" s="25">
        <f>+D97+D100+D101+D102</f>
        <v>95.428596500000012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2672.0007019999998</v>
      </c>
    </row>
    <row r="97" spans="1:15">
      <c r="A97" s="23" t="s">
        <v>437</v>
      </c>
      <c r="B97" s="24" t="s">
        <v>438</v>
      </c>
      <c r="C97" s="31"/>
      <c r="D97" s="25">
        <f>+SUM(D98:D99)</f>
        <v>92.509600000000006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2590.2687999999998</v>
      </c>
    </row>
    <row r="98" spans="1:15">
      <c r="A98" s="23" t="s">
        <v>439</v>
      </c>
      <c r="B98" s="24" t="s">
        <v>440</v>
      </c>
      <c r="C98" s="31"/>
      <c r="D98" s="45">
        <v>12.312000000000005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344.7360000000001</v>
      </c>
    </row>
    <row r="99" spans="1:15">
      <c r="A99" s="23" t="s">
        <v>441</v>
      </c>
      <c r="B99" s="24" t="s">
        <v>442</v>
      </c>
      <c r="C99" s="31"/>
      <c r="D99" s="45">
        <v>80.197599999999994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2245.5328</v>
      </c>
    </row>
    <row r="100" spans="1:15">
      <c r="A100" s="23" t="s">
        <v>443</v>
      </c>
      <c r="B100" s="24" t="s">
        <v>444</v>
      </c>
      <c r="C100" s="31"/>
      <c r="D100" s="45">
        <v>7.4531500000000001E-2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2.0868820000000001</v>
      </c>
    </row>
    <row r="101" spans="1:15">
      <c r="A101" s="23" t="s">
        <v>445</v>
      </c>
      <c r="B101" s="24" t="s">
        <v>446</v>
      </c>
      <c r="C101" s="31"/>
      <c r="D101" s="45">
        <v>0.31789999999999996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8.9011999999999993</v>
      </c>
    </row>
    <row r="102" spans="1:15">
      <c r="A102" s="23" t="s">
        <v>447</v>
      </c>
      <c r="B102" s="24" t="s">
        <v>448</v>
      </c>
      <c r="C102" s="31"/>
      <c r="D102" s="25">
        <f>+SUM(D103:D110)</f>
        <v>2.5265650000000002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70.743819999999999</v>
      </c>
    </row>
    <row r="103" spans="1:15">
      <c r="A103" s="23" t="s">
        <v>449</v>
      </c>
      <c r="B103" s="24" t="s">
        <v>450</v>
      </c>
      <c r="C103" s="31"/>
      <c r="D103" s="45">
        <v>0.11104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3.1091199999999999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3.8024999999999996E-2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1.0647</v>
      </c>
    </row>
    <row r="107" spans="1:15">
      <c r="A107" s="23" t="s">
        <v>457</v>
      </c>
      <c r="B107" s="24" t="s">
        <v>458</v>
      </c>
      <c r="C107" s="31"/>
      <c r="D107" s="45">
        <v>2.34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65.52</v>
      </c>
    </row>
    <row r="108" spans="1:15">
      <c r="A108" s="23" t="s">
        <v>459</v>
      </c>
      <c r="B108" s="24" t="s">
        <v>460</v>
      </c>
      <c r="C108" s="31"/>
      <c r="D108" s="45">
        <v>3.7499999999999999E-2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1.05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3.0502968886884441</v>
      </c>
      <c r="E111" s="25">
        <f>+E112+E115+E116+E117+E126</f>
        <v>0.20675588763907082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140.1986231076302</v>
      </c>
    </row>
    <row r="112" spans="1:15">
      <c r="A112" s="23" t="s">
        <v>467</v>
      </c>
      <c r="B112" s="24" t="s">
        <v>438</v>
      </c>
      <c r="C112" s="31"/>
      <c r="D112" s="25">
        <f>+SUM(D113:D114)</f>
        <v>1.7316179645066259</v>
      </c>
      <c r="E112" s="25">
        <f>+SUM(E113:E114)</f>
        <v>9.4157485714285749E-4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48.73482034332838</v>
      </c>
    </row>
    <row r="113" spans="1:15">
      <c r="A113" s="23" t="s">
        <v>468</v>
      </c>
      <c r="B113" s="24" t="s">
        <v>440</v>
      </c>
      <c r="C113" s="31"/>
      <c r="D113" s="45">
        <v>0.29951796450662599</v>
      </c>
      <c r="E113" s="45">
        <v>9.4157485714285749E-4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8.6360203433283846</v>
      </c>
    </row>
    <row r="114" spans="1:15">
      <c r="A114" s="23" t="s">
        <v>469</v>
      </c>
      <c r="B114" s="24" t="s">
        <v>442</v>
      </c>
      <c r="C114" s="31"/>
      <c r="D114" s="45">
        <v>1.4320999999999999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40.098799999999997</v>
      </c>
    </row>
    <row r="115" spans="1:15">
      <c r="A115" s="23" t="s">
        <v>470</v>
      </c>
      <c r="B115" s="24" t="s">
        <v>444</v>
      </c>
      <c r="C115" s="31"/>
      <c r="D115" s="45">
        <v>2.9812599999999999E-3</v>
      </c>
      <c r="E115" s="45">
        <v>9.0029686583571397E-4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0.3220539494464642</v>
      </c>
    </row>
    <row r="116" spans="1:15">
      <c r="A116" s="23" t="s">
        <v>471</v>
      </c>
      <c r="B116" s="24" t="s">
        <v>446</v>
      </c>
      <c r="C116" s="31"/>
      <c r="D116" s="45">
        <v>0.63579999999999992</v>
      </c>
      <c r="E116" s="45">
        <v>6.7282853785714291E-3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19.585395625321429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0.67989766418181818</v>
      </c>
      <c r="E117" s="25">
        <f>+SUM(E118:E125)</f>
        <v>5.9650084813792005E-2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34.844407072745796</v>
      </c>
    </row>
    <row r="118" spans="1:15">
      <c r="A118" s="23" t="s">
        <v>473</v>
      </c>
      <c r="B118" s="24" t="s">
        <v>450</v>
      </c>
      <c r="C118" s="31"/>
      <c r="D118" s="45">
        <v>4.0378181818181815E-3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0.11305890909090908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1.6730999999999998E-3</v>
      </c>
      <c r="E121" s="45">
        <v>3.047736886071429E-3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0.85449707480892867</v>
      </c>
    </row>
    <row r="122" spans="1:15">
      <c r="A122" s="23" t="s">
        <v>477</v>
      </c>
      <c r="B122" s="24" t="s">
        <v>458</v>
      </c>
      <c r="C122" s="31"/>
      <c r="D122" s="45">
        <v>0.28470000000000001</v>
      </c>
      <c r="E122" s="45">
        <v>2.4009699999999998E-2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14.334170499999999</v>
      </c>
    </row>
    <row r="123" spans="1:15">
      <c r="A123" s="23" t="s">
        <v>478</v>
      </c>
      <c r="B123" s="24" t="s">
        <v>460</v>
      </c>
      <c r="C123" s="31"/>
      <c r="D123" s="45">
        <v>4.4999999999999997E-3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0.126</v>
      </c>
    </row>
    <row r="124" spans="1:15">
      <c r="A124" s="23" t="s">
        <v>479</v>
      </c>
      <c r="B124" s="24" t="s">
        <v>462</v>
      </c>
      <c r="C124" s="31"/>
      <c r="D124" s="45">
        <v>0.38498674600000005</v>
      </c>
      <c r="E124" s="45">
        <v>3.2592647927720576E-2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19.416680588845956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0.13853564572372881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36.711946116788134</v>
      </c>
    </row>
    <row r="127" spans="1:15">
      <c r="A127" s="23" t="s">
        <v>483</v>
      </c>
      <c r="B127" s="24" t="s">
        <v>484</v>
      </c>
      <c r="C127" s="31"/>
      <c r="D127" s="25">
        <f>+SUM(D128:D131)</f>
        <v>4.071591548024001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114.00456334467202</v>
      </c>
    </row>
    <row r="128" spans="1:15">
      <c r="A128" s="23" t="s">
        <v>485</v>
      </c>
      <c r="B128" s="24" t="s">
        <v>486</v>
      </c>
      <c r="C128" s="31"/>
      <c r="D128" s="45">
        <v>1.4658519876000005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41.043855652800012</v>
      </c>
    </row>
    <row r="129" spans="1:15">
      <c r="A129" s="23" t="s">
        <v>487</v>
      </c>
      <c r="B129" s="24" t="s">
        <v>488</v>
      </c>
      <c r="C129" s="31"/>
      <c r="D129" s="45">
        <v>2.6057395604240003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72.960707691872017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2.4239961640531189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642.35898347407658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1.9515950852611157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517.17269759419571</v>
      </c>
    </row>
    <row r="134" spans="1:15">
      <c r="A134" s="23" t="s">
        <v>496</v>
      </c>
      <c r="B134" s="24" t="s">
        <v>497</v>
      </c>
      <c r="C134" s="31"/>
      <c r="D134" s="31"/>
      <c r="E134" s="45">
        <v>0.14559490672313999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38.582650281632098</v>
      </c>
    </row>
    <row r="135" spans="1:15">
      <c r="A135" s="23" t="s">
        <v>498</v>
      </c>
      <c r="B135" s="24" t="s">
        <v>499</v>
      </c>
      <c r="C135" s="31"/>
      <c r="D135" s="31"/>
      <c r="E135" s="45">
        <v>0.11345006097408254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30.064266158131872</v>
      </c>
    </row>
    <row r="136" spans="1:15">
      <c r="A136" s="23" t="s">
        <v>500</v>
      </c>
      <c r="B136" s="24" t="s">
        <v>501</v>
      </c>
      <c r="C136" s="31"/>
      <c r="D136" s="31"/>
      <c r="E136" s="45">
        <v>1.6925501175638933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448.52578115443174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0.47240107879200322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125.18628587988086</v>
      </c>
    </row>
    <row r="142" spans="1:15">
      <c r="A142" s="23" t="s">
        <v>511</v>
      </c>
      <c r="B142" s="24" t="s">
        <v>512</v>
      </c>
      <c r="C142" s="31"/>
      <c r="D142" s="31"/>
      <c r="E142" s="45">
        <v>0.21403972408941332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56.720526883694532</v>
      </c>
    </row>
    <row r="143" spans="1:15">
      <c r="A143" s="23" t="s">
        <v>513</v>
      </c>
      <c r="B143" s="24" t="s">
        <v>514</v>
      </c>
      <c r="C143" s="31"/>
      <c r="D143" s="31"/>
      <c r="E143" s="45">
        <v>0.25836135470258992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68.465758996186324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0.57854007000000007</v>
      </c>
      <c r="E145" s="25">
        <f>+SUM(E146:E150)</f>
        <v>1.4935431000000001E-2</v>
      </c>
      <c r="F145" s="31"/>
      <c r="G145" s="31"/>
      <c r="H145" s="31"/>
      <c r="I145" s="31"/>
      <c r="J145" s="25">
        <f>+SUM(J146:J150)</f>
        <v>0.53340824999999992</v>
      </c>
      <c r="K145" s="25">
        <f>+SUM(K146:K150)</f>
        <v>19.629423599999999</v>
      </c>
      <c r="L145" s="25">
        <f>+SUM(L146:L150)</f>
        <v>0</v>
      </c>
      <c r="M145" s="31"/>
      <c r="N145" s="64"/>
      <c r="O145" s="25">
        <f>+SUM(O146:O150)</f>
        <v>20.157011175000001</v>
      </c>
    </row>
    <row r="146" spans="1:15">
      <c r="A146" s="23" t="s">
        <v>519</v>
      </c>
      <c r="B146" s="24" t="s">
        <v>520</v>
      </c>
      <c r="C146" s="31"/>
      <c r="D146" s="45">
        <v>9.0169200000000029E-3</v>
      </c>
      <c r="E146" s="45">
        <v>1.7001600000000005E-4</v>
      </c>
      <c r="F146" s="31"/>
      <c r="G146" s="31"/>
      <c r="H146" s="31"/>
      <c r="I146" s="31"/>
      <c r="J146" s="45">
        <v>6.0720000000000001E-3</v>
      </c>
      <c r="K146" s="45">
        <v>0.2234496</v>
      </c>
      <c r="L146" s="45">
        <v>0</v>
      </c>
      <c r="M146" s="31"/>
      <c r="N146" s="64"/>
      <c r="O146" s="29">
        <f>+C146*'PCG-PTG'!$F$5+D146*'PCG-PTG'!$F$6+E146*'PCG-PTG'!$F$8+SUM(F146:I146)</f>
        <v>0.29752800000000013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0.56952315000000009</v>
      </c>
      <c r="E149" s="45">
        <v>1.4765415E-2</v>
      </c>
      <c r="F149" s="31"/>
      <c r="G149" s="31"/>
      <c r="H149" s="31"/>
      <c r="I149" s="31"/>
      <c r="J149" s="45">
        <v>0.52733624999999995</v>
      </c>
      <c r="K149" s="45">
        <v>19.405974000000001</v>
      </c>
      <c r="L149" s="45">
        <v>0</v>
      </c>
      <c r="M149" s="31"/>
      <c r="N149" s="64"/>
      <c r="O149" s="29">
        <f>+C149*'PCG-PTG'!$F$5+D149*'PCG-PTG'!$F$6+E149*'PCG-PTG'!$F$8+SUM(F149:I149)</f>
        <v>19.859483175000001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0.66968525759999997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0.66968525759999997</v>
      </c>
    </row>
    <row r="152" spans="1:15">
      <c r="A152" s="23" t="s">
        <v>530</v>
      </c>
      <c r="B152" s="24" t="s">
        <v>531</v>
      </c>
      <c r="C152" s="45">
        <v>0.61693385759999997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0.61693385759999997</v>
      </c>
    </row>
    <row r="153" spans="1:15">
      <c r="A153" s="23" t="s">
        <v>532</v>
      </c>
      <c r="B153" s="24" t="s">
        <v>533</v>
      </c>
      <c r="C153" s="45">
        <v>5.2751399999999997E-2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5.2751399999999997E-2</v>
      </c>
    </row>
    <row r="154" spans="1:15">
      <c r="A154" s="23" t="s">
        <v>534</v>
      </c>
      <c r="B154" s="24" t="s">
        <v>535</v>
      </c>
      <c r="C154" s="45">
        <v>4.5369343799999999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4.5369343799999999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-21713.972214970658</v>
      </c>
      <c r="D157" s="20">
        <f t="shared" ref="D157:E157" si="36">+D158+D166+D174+D182+D190+D198+D206+D207</f>
        <v>6.9398327098569244</v>
      </c>
      <c r="E157" s="20">
        <f t="shared" si="36"/>
        <v>0.28222775841978442</v>
      </c>
      <c r="F157" s="34"/>
      <c r="G157" s="34"/>
      <c r="H157" s="34"/>
      <c r="I157" s="34"/>
      <c r="J157" s="20">
        <f t="shared" ref="J157:L157" si="37">+J158+J166+J174+J182+J190+J198+J206+J207</f>
        <v>3.4760292139787223</v>
      </c>
      <c r="K157" s="20">
        <f t="shared" si="37"/>
        <v>122.50403983746642</v>
      </c>
      <c r="L157" s="20">
        <f t="shared" si="37"/>
        <v>0</v>
      </c>
      <c r="M157" s="34"/>
      <c r="N157" s="63"/>
      <c r="O157" s="20">
        <f>+O158+O166+O174+O182+O190+O198+O206+O207</f>
        <v>-21444.866543113421</v>
      </c>
    </row>
    <row r="158" spans="1:15">
      <c r="A158" s="23" t="s">
        <v>541</v>
      </c>
      <c r="B158" s="24" t="s">
        <v>542</v>
      </c>
      <c r="C158" s="25">
        <f>+SUM(C159:C160)</f>
        <v>-33100.490787481322</v>
      </c>
      <c r="D158" s="25">
        <f t="shared" ref="D158:E158" si="38">+SUM(D159:D160)</f>
        <v>0.11987140254799999</v>
      </c>
      <c r="E158" s="25">
        <f t="shared" si="38"/>
        <v>4.7844025596000001E-3</v>
      </c>
      <c r="F158" s="31"/>
      <c r="G158" s="31"/>
      <c r="H158" s="31"/>
      <c r="I158" s="31"/>
      <c r="J158" s="25">
        <f t="shared" ref="J158:L158" si="39">+SUM(J159:J160)</f>
        <v>5.7905838564000008E-2</v>
      </c>
      <c r="K158" s="25">
        <f t="shared" si="39"/>
        <v>2.0970454934</v>
      </c>
      <c r="L158" s="25">
        <f t="shared" si="39"/>
        <v>0</v>
      </c>
      <c r="M158" s="31"/>
      <c r="N158" s="64"/>
      <c r="O158" s="25">
        <f>+SUM(O159:O160)</f>
        <v>-33095.866521531687</v>
      </c>
    </row>
    <row r="159" spans="1:15">
      <c r="A159" s="23" t="s">
        <v>543</v>
      </c>
      <c r="B159" s="24" t="s">
        <v>544</v>
      </c>
      <c r="C159" s="45">
        <v>-29045.824386562075</v>
      </c>
      <c r="D159" s="45">
        <v>0.11987140254799999</v>
      </c>
      <c r="E159" s="45">
        <v>4.7844025596000001E-3</v>
      </c>
      <c r="F159" s="31"/>
      <c r="G159" s="31"/>
      <c r="H159" s="31"/>
      <c r="I159" s="31"/>
      <c r="J159" s="45">
        <v>5.7905838564000008E-2</v>
      </c>
      <c r="K159" s="45">
        <v>2.0970454934</v>
      </c>
      <c r="L159" s="45">
        <v>0</v>
      </c>
      <c r="M159" s="31"/>
      <c r="N159" s="64"/>
      <c r="O159" s="29">
        <f>+C159*'PCG-PTG'!$F$5+D159*'PCG-PTG'!$F$6+E159*'PCG-PTG'!$F$8+SUM(F159:I159)</f>
        <v>-29041.200120612441</v>
      </c>
    </row>
    <row r="160" spans="1:15">
      <c r="A160" s="23" t="s">
        <v>545</v>
      </c>
      <c r="B160" s="24" t="s">
        <v>546</v>
      </c>
      <c r="C160" s="25">
        <f>+SUM(C161:C165)</f>
        <v>-4054.6664009192464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-4054.6664009192464</v>
      </c>
    </row>
    <row r="161" spans="1:15">
      <c r="A161" s="23" t="s">
        <v>547</v>
      </c>
      <c r="B161" s="24" t="s">
        <v>548</v>
      </c>
      <c r="C161" s="45">
        <v>-690.11732684722722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-690.11732684722722</v>
      </c>
    </row>
    <row r="162" spans="1:15">
      <c r="A162" s="23" t="s">
        <v>549</v>
      </c>
      <c r="B162" s="24" t="s">
        <v>550</v>
      </c>
      <c r="C162" s="45">
        <v>-3318.2115387216177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-3318.2115387216177</v>
      </c>
    </row>
    <row r="163" spans="1:15">
      <c r="A163" s="23" t="s">
        <v>551</v>
      </c>
      <c r="B163" s="24" t="s">
        <v>552</v>
      </c>
      <c r="C163" s="45">
        <v>-7.6122949296605622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-7.6122949296605622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-38.725240420741294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-38.725240420741294</v>
      </c>
    </row>
    <row r="166" spans="1:15">
      <c r="A166" s="23" t="s">
        <v>557</v>
      </c>
      <c r="B166" s="24" t="s">
        <v>558</v>
      </c>
      <c r="C166" s="25">
        <f>+SUM(C167:C168)</f>
        <v>937.99031569768727</v>
      </c>
      <c r="D166" s="25">
        <f t="shared" ref="D166" si="42">+SUM(D167:D168)</f>
        <v>1.737901248055564</v>
      </c>
      <c r="E166" s="25">
        <f t="shared" ref="E166" si="43">+SUM(E167:E168)</f>
        <v>8.2620610313049764E-2</v>
      </c>
      <c r="F166" s="31"/>
      <c r="G166" s="31"/>
      <c r="H166" s="31"/>
      <c r="I166" s="31"/>
      <c r="J166" s="25">
        <f t="shared" ref="J166:L166" si="44">+SUM(J167:J168)</f>
        <v>1.152300191542754</v>
      </c>
      <c r="K166" s="25">
        <f t="shared" si="44"/>
        <v>33.180275624274458</v>
      </c>
      <c r="L166" s="25">
        <f t="shared" si="44"/>
        <v>0</v>
      </c>
      <c r="M166" s="31"/>
      <c r="N166" s="64"/>
      <c r="O166" s="25">
        <f>+SUM(O167:O168)</f>
        <v>1008.5460123762014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937.99031569768727</v>
      </c>
      <c r="D168" s="25">
        <f t="shared" ref="D168" si="45">+SUM(D169:D173)</f>
        <v>1.737901248055564</v>
      </c>
      <c r="E168" s="25">
        <f>+SUM(E169:E173)</f>
        <v>8.2620610313049764E-2</v>
      </c>
      <c r="F168" s="31"/>
      <c r="G168" s="31"/>
      <c r="H168" s="31"/>
      <c r="I168" s="31"/>
      <c r="J168" s="25">
        <f>+SUM(J169:J173)</f>
        <v>1.152300191542754</v>
      </c>
      <c r="K168" s="25">
        <f t="shared" ref="K168" si="46">+SUM(K169:K173)</f>
        <v>33.180275624274458</v>
      </c>
      <c r="L168" s="25">
        <f>+SUM(L169:L173)</f>
        <v>0</v>
      </c>
      <c r="M168" s="31"/>
      <c r="N168" s="64"/>
      <c r="O168" s="25">
        <f>+SUM(O169:O173)</f>
        <v>1008.5460123762014</v>
      </c>
    </row>
    <row r="169" spans="1:15">
      <c r="A169" s="23" t="s">
        <v>563</v>
      </c>
      <c r="B169" s="24" t="s">
        <v>564</v>
      </c>
      <c r="C169" s="45">
        <v>1199.4525837647566</v>
      </c>
      <c r="D169" s="45">
        <v>1.5758467913242029</v>
      </c>
      <c r="E169" s="45">
        <v>6.7824333828882019E-2</v>
      </c>
      <c r="F169" s="31"/>
      <c r="G169" s="31"/>
      <c r="H169" s="31"/>
      <c r="I169" s="31"/>
      <c r="J169" s="45">
        <v>0.87751219969392458</v>
      </c>
      <c r="K169" s="45">
        <v>28.600475760127303</v>
      </c>
      <c r="L169" s="45">
        <v>0</v>
      </c>
      <c r="M169" s="31"/>
      <c r="N169" s="64"/>
      <c r="O169" s="29">
        <f>+C169*'PCG-PTG'!$F$5+D169*'PCG-PTG'!$F$6+E169*'PCG-PTG'!$F$8+SUM(F169:I169)</f>
        <v>1261.5497423864881</v>
      </c>
    </row>
    <row r="170" spans="1:15">
      <c r="A170" s="23" t="s">
        <v>565</v>
      </c>
      <c r="B170" s="24" t="s">
        <v>566</v>
      </c>
      <c r="C170" s="45">
        <v>-261.46226806706932</v>
      </c>
      <c r="D170" s="45">
        <v>0.16205445673136099</v>
      </c>
      <c r="E170" s="45">
        <v>1.4796276484167739E-2</v>
      </c>
      <c r="F170" s="31"/>
      <c r="G170" s="31"/>
      <c r="H170" s="31"/>
      <c r="I170" s="31"/>
      <c r="J170" s="45">
        <v>0.27478799184882946</v>
      </c>
      <c r="K170" s="45">
        <v>4.5797998641471578</v>
      </c>
      <c r="L170" s="45">
        <v>0</v>
      </c>
      <c r="M170" s="31"/>
      <c r="N170" s="64"/>
      <c r="O170" s="29">
        <f>+C170*'PCG-PTG'!$F$5+D170*'PCG-PTG'!$F$6+E170*'PCG-PTG'!$F$8+SUM(F170:I170)</f>
        <v>-253.00373001028677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9772.8109465422458</v>
      </c>
      <c r="D174" s="25">
        <f t="shared" ref="D174" si="47">+SUM(D175:D176)</f>
        <v>5.0820600592533598</v>
      </c>
      <c r="E174" s="25">
        <f t="shared" ref="E174" si="48">+SUM(E175:E176)</f>
        <v>0.19482274554713469</v>
      </c>
      <c r="F174" s="31"/>
      <c r="G174" s="31"/>
      <c r="H174" s="31"/>
      <c r="I174" s="31"/>
      <c r="J174" s="25">
        <f t="shared" ref="J174:K174" si="49">+SUM(J175:J176)</f>
        <v>2.265823183871968</v>
      </c>
      <c r="K174" s="25">
        <f t="shared" si="49"/>
        <v>87.226718719791961</v>
      </c>
      <c r="L174" s="25">
        <f>+SUM(L175:L176)</f>
        <v>0</v>
      </c>
      <c r="M174" s="31"/>
      <c r="N174" s="64"/>
      <c r="O174" s="25">
        <f>+SUM(O175:O176)</f>
        <v>9966.7366557713303</v>
      </c>
    </row>
    <row r="175" spans="1:15">
      <c r="A175" s="23" t="s">
        <v>575</v>
      </c>
      <c r="B175" s="24" t="s">
        <v>576</v>
      </c>
      <c r="C175" s="45">
        <v>0</v>
      </c>
      <c r="D175" s="45">
        <v>0.12431886381600001</v>
      </c>
      <c r="E175" s="45">
        <v>1.1350852783200001E-2</v>
      </c>
      <c r="F175" s="31"/>
      <c r="G175" s="31"/>
      <c r="H175" s="31"/>
      <c r="I175" s="31"/>
      <c r="J175" s="45">
        <v>0.21080155168800002</v>
      </c>
      <c r="K175" s="45">
        <v>3.5133591948000005</v>
      </c>
      <c r="L175" s="45">
        <v>0</v>
      </c>
      <c r="M175" s="31"/>
      <c r="N175" s="64"/>
      <c r="O175" s="29">
        <f>+C175*'PCG-PTG'!$F$5+D175*'PCG-PTG'!$F$6+E175*'PCG-PTG'!$F$8+SUM(F175:I175)</f>
        <v>6.4889041743960005</v>
      </c>
    </row>
    <row r="176" spans="1:15">
      <c r="A176" s="23" t="s">
        <v>577</v>
      </c>
      <c r="B176" s="24" t="s">
        <v>578</v>
      </c>
      <c r="C176" s="25">
        <f>+SUM(C177:C181)</f>
        <v>9772.8109465422458</v>
      </c>
      <c r="D176" s="25">
        <f t="shared" ref="D176" si="50">+SUM(D177:D181)</f>
        <v>4.95774119543736</v>
      </c>
      <c r="E176" s="25">
        <f>+SUM(E177:E181)</f>
        <v>0.18347189276393469</v>
      </c>
      <c r="F176" s="31"/>
      <c r="G176" s="31"/>
      <c r="H176" s="31"/>
      <c r="I176" s="31"/>
      <c r="J176" s="25">
        <f>+SUM(J177:J181)</f>
        <v>2.0550216321839678</v>
      </c>
      <c r="K176" s="25">
        <f t="shared" ref="K176" si="51">+SUM(K177:K181)</f>
        <v>83.713359524991958</v>
      </c>
      <c r="L176" s="25">
        <f>+SUM(L177:L181)</f>
        <v>0</v>
      </c>
      <c r="M176" s="31"/>
      <c r="N176" s="64"/>
      <c r="O176" s="25">
        <f>+SUM(O177:O181)</f>
        <v>9960.2477515969349</v>
      </c>
    </row>
    <row r="177" spans="1:15">
      <c r="A177" s="23" t="s">
        <v>579</v>
      </c>
      <c r="B177" s="24" t="s">
        <v>580</v>
      </c>
      <c r="C177" s="45">
        <v>9558.3588845898976</v>
      </c>
      <c r="D177" s="45">
        <v>4.95774119543736</v>
      </c>
      <c r="E177" s="45">
        <v>0.18347189276393469</v>
      </c>
      <c r="F177" s="31"/>
      <c r="G177" s="31"/>
      <c r="H177" s="31"/>
      <c r="I177" s="31"/>
      <c r="J177" s="45">
        <v>2.0550216321839678</v>
      </c>
      <c r="K177" s="45">
        <v>83.713359524991958</v>
      </c>
      <c r="L177" s="45">
        <v>0</v>
      </c>
      <c r="M177" s="31"/>
      <c r="N177" s="64"/>
      <c r="O177" s="29">
        <f>+C177*'PCG-PTG'!$F$5+D177*'PCG-PTG'!$F$6+E177*'PCG-PTG'!$F$8+SUM(F177:I177)</f>
        <v>9745.7956896445867</v>
      </c>
    </row>
    <row r="178" spans="1:15">
      <c r="A178" s="23" t="s">
        <v>581</v>
      </c>
      <c r="B178" s="24" t="s">
        <v>582</v>
      </c>
      <c r="C178" s="45">
        <v>214.45206195234812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214.45206195234812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79.2393604084846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79.2393604084846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79.2393604084846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79.2393604084846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8.2030127369894803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8.2030127369894803</v>
      </c>
    </row>
    <row r="188" spans="1:15">
      <c r="A188" s="23" t="s">
        <v>601</v>
      </c>
      <c r="B188" s="24" t="s">
        <v>602</v>
      </c>
      <c r="C188" s="45">
        <v>47.357565114330086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47.357565114330086</v>
      </c>
    </row>
    <row r="189" spans="1:15">
      <c r="A189" s="23" t="s">
        <v>603</v>
      </c>
      <c r="B189" s="24" t="s">
        <v>604</v>
      </c>
      <c r="C189" s="45">
        <v>23.678782557165043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23.678782557165043</v>
      </c>
    </row>
    <row r="190" spans="1:15">
      <c r="A190" s="23" t="s">
        <v>605</v>
      </c>
      <c r="B190" s="24" t="s">
        <v>606</v>
      </c>
      <c r="C190" s="25">
        <f>+SUM(C191:C192)</f>
        <v>596.47794986224642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596.47794986224642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596.47794986224642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596.47794986224642</v>
      </c>
    </row>
    <row r="193" spans="1:15">
      <c r="A193" s="23" t="s">
        <v>611</v>
      </c>
      <c r="B193" s="24" t="s">
        <v>612</v>
      </c>
      <c r="C193" s="45">
        <v>525.54016437816199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525.54016437816199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70.937785484084472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70.937785484084472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38.870808548974217</v>
      </c>
      <c r="E208" s="20">
        <f t="shared" si="63"/>
        <v>0.16328897983199997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1131.654219026758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32.603856675781387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912.90798692187877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6.2669518731928298</v>
      </c>
      <c r="E219" s="25">
        <f t="shared" ref="E219" si="71">+SUM(E220:E222)</f>
        <v>0.16328897983199997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218.74623210487923</v>
      </c>
    </row>
    <row r="220" spans="1:15">
      <c r="A220" s="23" t="s">
        <v>664</v>
      </c>
      <c r="B220" s="24" t="s">
        <v>665</v>
      </c>
      <c r="C220" s="31"/>
      <c r="D220" s="45">
        <v>6.2669518731928298</v>
      </c>
      <c r="E220" s="45">
        <v>0.16328897983199997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218.74623210487923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856.18315946591997</v>
      </c>
      <c r="D226" s="25">
        <f t="shared" ref="D226:E226" si="74">+SUM(D227:D228)</f>
        <v>5.9872948214399991E-3</v>
      </c>
      <c r="E226" s="25">
        <f t="shared" si="74"/>
        <v>2.3949179285759997E-2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862.69733623164677</v>
      </c>
    </row>
    <row r="227" spans="1:15">
      <c r="A227" s="23"/>
      <c r="B227" s="43" t="s">
        <v>673</v>
      </c>
      <c r="C227" s="45">
        <v>856.18315946591997</v>
      </c>
      <c r="D227" s="45">
        <v>5.9872948214399991E-3</v>
      </c>
      <c r="E227" s="45">
        <v>2.3949179285759997E-2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862.69733623164677</v>
      </c>
    </row>
    <row r="228" spans="1:15">
      <c r="A228" s="23"/>
      <c r="B228" s="43" t="s">
        <v>674</v>
      </c>
      <c r="C228" s="45">
        <v>0</v>
      </c>
      <c r="D228" s="45"/>
      <c r="E228" s="45"/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0</v>
      </c>
    </row>
    <row r="229" spans="1:15">
      <c r="A229" s="23"/>
      <c r="B229" s="24" t="s">
        <v>675</v>
      </c>
      <c r="C229" s="45">
        <v>0</v>
      </c>
      <c r="D229" s="45"/>
      <c r="E229" s="45"/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1504.6175664702675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1504.6175664702675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-14633.84005976448</v>
      </c>
      <c r="D241" s="20">
        <f t="shared" si="77"/>
        <v>152.39879680861631</v>
      </c>
      <c r="E241" s="20">
        <f t="shared" si="77"/>
        <v>3.3333857351315506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4.0094374639787222</v>
      </c>
      <c r="K241" s="20">
        <f t="shared" si="77"/>
        <v>142.13346343746642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-9483.3265293133554</v>
      </c>
    </row>
    <row r="242" spans="1:15" s="12" customFormat="1">
      <c r="A242" s="18" t="s">
        <v>263</v>
      </c>
      <c r="B242" s="19" t="s">
        <v>264</v>
      </c>
      <c r="C242" s="20">
        <f>+C243+C249+C252</f>
        <v>6864.9185938045002</v>
      </c>
      <c r="D242" s="20">
        <f t="shared" ref="D242:E242" si="79">+D243+D249+D252</f>
        <v>3.4591305430726953</v>
      </c>
      <c r="E242" s="20">
        <f t="shared" si="79"/>
        <v>0.24218151418757594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7025.9523502702432</v>
      </c>
    </row>
    <row r="243" spans="1:15">
      <c r="A243" s="23" t="s">
        <v>265</v>
      </c>
      <c r="B243" s="24" t="s">
        <v>266</v>
      </c>
      <c r="C243" s="25">
        <f>+SUM(C244:C248)</f>
        <v>6864.9185938045002</v>
      </c>
      <c r="D243" s="25">
        <f t="shared" ref="D243:E243" si="81">+SUM(D244:D248)</f>
        <v>3.4591305430726953</v>
      </c>
      <c r="E243" s="25">
        <f t="shared" si="81"/>
        <v>0.24218151418757594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7025.9523502702432</v>
      </c>
    </row>
    <row r="244" spans="1:15">
      <c r="A244" s="23" t="s">
        <v>267</v>
      </c>
      <c r="B244" s="24" t="s">
        <v>268</v>
      </c>
      <c r="C244" s="45">
        <f>+C7</f>
        <v>1855.36704987288</v>
      </c>
      <c r="D244" s="45">
        <f>+D7</f>
        <v>7.2584366090400004E-2</v>
      </c>
      <c r="E244" s="45">
        <f>+E7</f>
        <v>1.451687321808E-2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1861.2463835262024</v>
      </c>
    </row>
    <row r="245" spans="1:15">
      <c r="A245" s="23" t="s">
        <v>275</v>
      </c>
      <c r="B245" s="24" t="s">
        <v>276</v>
      </c>
      <c r="C245" s="45">
        <f>+C11</f>
        <v>1240.2555178161601</v>
      </c>
      <c r="D245" s="45">
        <f>+D11</f>
        <v>0.23330489621276029</v>
      </c>
      <c r="E245" s="45">
        <f>+E11</f>
        <v>3.4049966378474704E-2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1255.8112960004132</v>
      </c>
    </row>
    <row r="246" spans="1:15">
      <c r="A246" s="23" t="s">
        <v>291</v>
      </c>
      <c r="B246" s="24" t="s">
        <v>292</v>
      </c>
      <c r="C246" s="45">
        <f>+C19</f>
        <v>3322.9922457065804</v>
      </c>
      <c r="D246" s="45">
        <f>+D19</f>
        <v>0.81659598821753532</v>
      </c>
      <c r="E246" s="45">
        <f>+E19</f>
        <v>0.16144289810878126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3388.6393013754982</v>
      </c>
    </row>
    <row r="247" spans="1:15">
      <c r="A247" s="23" t="s">
        <v>303</v>
      </c>
      <c r="B247" s="24" t="s">
        <v>304</v>
      </c>
      <c r="C247" s="45">
        <f>+C25</f>
        <v>446.30378040887996</v>
      </c>
      <c r="D247" s="45">
        <f>+D25</f>
        <v>2.3366452925519998</v>
      </c>
      <c r="E247" s="45">
        <f>+E25</f>
        <v>3.2171776482239997E-2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520.25536936812955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210.00694176407856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210.00694176407856</v>
      </c>
    </row>
    <row r="254" spans="1:15">
      <c r="A254" s="23" t="s">
        <v>344</v>
      </c>
      <c r="B254" s="24" t="s">
        <v>345</v>
      </c>
      <c r="C254" s="45">
        <f>+C47</f>
        <v>206.5745412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206.5745412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3.4324005640785722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3.4324005640785722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5.2066196376000002</v>
      </c>
      <c r="D262" s="20">
        <f t="shared" ref="D262:E262" si="90">+SUM(D263:D272)</f>
        <v>103.12902500671247</v>
      </c>
      <c r="E262" s="20">
        <f t="shared" si="90"/>
        <v>2.6456874826921899</v>
      </c>
      <c r="F262" s="34"/>
      <c r="G262" s="34"/>
      <c r="H262" s="34"/>
      <c r="I262" s="34"/>
      <c r="J262" s="20">
        <f t="shared" ref="J262:L262" si="91">+SUM(J263:J272)</f>
        <v>0.53340824999999992</v>
      </c>
      <c r="K262" s="20">
        <f t="shared" si="91"/>
        <v>19.629423599999999</v>
      </c>
      <c r="L262" s="20">
        <f t="shared" si="91"/>
        <v>0</v>
      </c>
      <c r="M262" s="34"/>
      <c r="N262" s="63"/>
      <c r="O262" s="20">
        <f>+SUM(O263:O272)</f>
        <v>3593.9265027389793</v>
      </c>
    </row>
    <row r="263" spans="1:15">
      <c r="A263" s="23" t="s">
        <v>435</v>
      </c>
      <c r="B263" s="24" t="s">
        <v>436</v>
      </c>
      <c r="C263" s="31"/>
      <c r="D263" s="45">
        <f>+D96</f>
        <v>95.428596500000012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2672.0007020000003</v>
      </c>
    </row>
    <row r="264" spans="1:15">
      <c r="A264" s="23" t="s">
        <v>465</v>
      </c>
      <c r="B264" s="24" t="s">
        <v>466</v>
      </c>
      <c r="C264" s="31"/>
      <c r="D264" s="45">
        <f>+D111</f>
        <v>3.0502968886884441</v>
      </c>
      <c r="E264" s="45">
        <f>+E111</f>
        <v>0.20675588763907082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140.1986231076302</v>
      </c>
    </row>
    <row r="265" spans="1:15">
      <c r="A265" s="23" t="s">
        <v>483</v>
      </c>
      <c r="B265" s="24" t="s">
        <v>484</v>
      </c>
      <c r="C265" s="31"/>
      <c r="D265" s="45">
        <f>+D127</f>
        <v>4.071591548024001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114.00456334467202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2.4239961640531189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642.35898347407647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0.57854007000000007</v>
      </c>
      <c r="E268" s="45">
        <f t="shared" si="92"/>
        <v>1.4935431000000001E-2</v>
      </c>
      <c r="F268" s="31"/>
      <c r="G268" s="31"/>
      <c r="H268" s="31"/>
      <c r="I268" s="31"/>
      <c r="J268" s="45">
        <f t="shared" si="92"/>
        <v>0.53340824999999992</v>
      </c>
      <c r="K268" s="45">
        <f t="shared" si="92"/>
        <v>19.629423599999999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20.157011175000004</v>
      </c>
    </row>
    <row r="269" spans="1:15">
      <c r="A269" s="23" t="s">
        <v>528</v>
      </c>
      <c r="B269" s="24" t="s">
        <v>529</v>
      </c>
      <c r="C269" s="45">
        <f>+C151</f>
        <v>0.66968525759999997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0.66968525759999997</v>
      </c>
    </row>
    <row r="270" spans="1:15">
      <c r="A270" s="23" t="s">
        <v>534</v>
      </c>
      <c r="B270" s="24" t="s">
        <v>535</v>
      </c>
      <c r="C270" s="45">
        <f>+C154</f>
        <v>4.5369343799999999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4.5369343799999999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-21713.972214970658</v>
      </c>
      <c r="D273" s="20">
        <f t="shared" ref="D273:E273" si="94">+SUM(D274:D281)</f>
        <v>6.9398327098569244</v>
      </c>
      <c r="E273" s="20">
        <f t="shared" si="94"/>
        <v>0.28222775841978442</v>
      </c>
      <c r="F273" s="34"/>
      <c r="G273" s="34"/>
      <c r="H273" s="34"/>
      <c r="I273" s="34"/>
      <c r="J273" s="20">
        <f t="shared" ref="J273:L273" si="95">+SUM(J274:J281)</f>
        <v>3.4760292139787223</v>
      </c>
      <c r="K273" s="20">
        <f t="shared" si="95"/>
        <v>122.50403983746642</v>
      </c>
      <c r="L273" s="20">
        <f t="shared" si="95"/>
        <v>0</v>
      </c>
      <c r="M273" s="34"/>
      <c r="N273" s="63"/>
      <c r="O273" s="20">
        <f>+SUM(O274:O281)</f>
        <v>-21444.866543113414</v>
      </c>
    </row>
    <row r="274" spans="1:15">
      <c r="A274" s="23" t="s">
        <v>541</v>
      </c>
      <c r="B274" s="24" t="s">
        <v>542</v>
      </c>
      <c r="C274" s="45">
        <f>+C158</f>
        <v>-33100.490787481322</v>
      </c>
      <c r="D274" s="45">
        <f t="shared" ref="D274:L274" si="96">+D158</f>
        <v>0.11987140254799999</v>
      </c>
      <c r="E274" s="45">
        <f t="shared" si="96"/>
        <v>4.7844025596000001E-3</v>
      </c>
      <c r="F274" s="31"/>
      <c r="G274" s="31"/>
      <c r="H274" s="31"/>
      <c r="I274" s="31"/>
      <c r="J274" s="45">
        <f t="shared" si="96"/>
        <v>5.7905838564000008E-2</v>
      </c>
      <c r="K274" s="45">
        <f t="shared" si="96"/>
        <v>2.0970454934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-33095.86652153168</v>
      </c>
    </row>
    <row r="275" spans="1:15">
      <c r="A275" s="23" t="s">
        <v>557</v>
      </c>
      <c r="B275" s="24" t="s">
        <v>558</v>
      </c>
      <c r="C275" s="45">
        <f>+C166</f>
        <v>937.99031569768727</v>
      </c>
      <c r="D275" s="45">
        <f t="shared" ref="D275:L275" si="97">+D166</f>
        <v>1.737901248055564</v>
      </c>
      <c r="E275" s="45">
        <f t="shared" si="97"/>
        <v>8.2620610313049764E-2</v>
      </c>
      <c r="F275" s="31"/>
      <c r="G275" s="31"/>
      <c r="H275" s="31"/>
      <c r="I275" s="31"/>
      <c r="J275" s="45">
        <f t="shared" si="97"/>
        <v>1.152300191542754</v>
      </c>
      <c r="K275" s="45">
        <f t="shared" si="97"/>
        <v>33.180275624274458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1008.5460123762012</v>
      </c>
    </row>
    <row r="276" spans="1:15">
      <c r="A276" s="23" t="s">
        <v>573</v>
      </c>
      <c r="B276" s="24" t="s">
        <v>574</v>
      </c>
      <c r="C276" s="45">
        <f>+C174</f>
        <v>9772.8109465422458</v>
      </c>
      <c r="D276" s="45">
        <f t="shared" ref="D276:L276" si="98">+D174</f>
        <v>5.0820600592533598</v>
      </c>
      <c r="E276" s="45">
        <f t="shared" si="98"/>
        <v>0.19482274554713469</v>
      </c>
      <c r="F276" s="31"/>
      <c r="G276" s="31"/>
      <c r="H276" s="31"/>
      <c r="I276" s="31"/>
      <c r="J276" s="45">
        <f t="shared" si="98"/>
        <v>2.265823183871968</v>
      </c>
      <c r="K276" s="45">
        <f t="shared" si="98"/>
        <v>87.226718719791961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9966.7366557713303</v>
      </c>
    </row>
    <row r="277" spans="1:15">
      <c r="A277" s="23" t="s">
        <v>589</v>
      </c>
      <c r="B277" s="24" t="s">
        <v>590</v>
      </c>
      <c r="C277" s="45">
        <f>+C182</f>
        <v>79.2393604084846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79.2393604084846</v>
      </c>
    </row>
    <row r="278" spans="1:15">
      <c r="A278" s="23" t="s">
        <v>605</v>
      </c>
      <c r="B278" s="24" t="s">
        <v>606</v>
      </c>
      <c r="C278" s="45">
        <f>+C190</f>
        <v>596.47794986224642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596.47794986224642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38.870808548974217</v>
      </c>
      <c r="E282" s="20">
        <f t="shared" si="103"/>
        <v>0.16328897983199997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1131.654219026758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32.603856675781387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912.90798692187877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6.2669518731928298</v>
      </c>
      <c r="E286" s="45">
        <f t="shared" si="108"/>
        <v>0.16328897983199997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218.74623210487923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856.18315946591997</v>
      </c>
      <c r="D290" s="25">
        <f t="shared" ref="D290:E290" si="110">+D291+D292</f>
        <v>5.9872948214399991E-3</v>
      </c>
      <c r="E290" s="25">
        <f t="shared" si="110"/>
        <v>2.3949179285759997E-2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862.69733623164677</v>
      </c>
    </row>
    <row r="291" spans="1:15">
      <c r="A291" s="23"/>
      <c r="B291" s="43" t="s">
        <v>673</v>
      </c>
      <c r="C291" s="45">
        <f>+C227</f>
        <v>856.18315946591997</v>
      </c>
      <c r="D291" s="45">
        <f t="shared" ref="D291:M293" si="112">+D227</f>
        <v>5.9872948214399991E-3</v>
      </c>
      <c r="E291" s="45">
        <f t="shared" si="112"/>
        <v>2.3949179285759997E-2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862.69733623164677</v>
      </c>
    </row>
    <row r="292" spans="1:15">
      <c r="A292" s="23"/>
      <c r="B292" s="43" t="s">
        <v>674</v>
      </c>
      <c r="C292" s="45">
        <f>+C228</f>
        <v>0</v>
      </c>
      <c r="D292" s="45">
        <f t="shared" si="112"/>
        <v>0</v>
      </c>
      <c r="E292" s="45">
        <f t="shared" si="112"/>
        <v>0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0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1504.6175664702675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1504.6175664702675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-14633.84005976448</v>
      </c>
      <c r="D303" s="20">
        <f t="shared" ref="D303:M303" si="115">+SUM(D304:D308)</f>
        <v>152.39879680861631</v>
      </c>
      <c r="E303" s="20">
        <f t="shared" si="115"/>
        <v>3.3333857351315506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4.0094374639787222</v>
      </c>
      <c r="K303" s="20">
        <f t="shared" si="115"/>
        <v>142.13346343746642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-9483.3265293133627</v>
      </c>
    </row>
    <row r="304" spans="1:15">
      <c r="A304" s="47" t="s">
        <v>263</v>
      </c>
      <c r="B304" s="48" t="s">
        <v>264</v>
      </c>
      <c r="C304" s="66">
        <f>+C242</f>
        <v>6864.9185938045002</v>
      </c>
      <c r="D304" s="66">
        <f t="shared" ref="D304:M304" si="116">+D242</f>
        <v>3.4591305430726953</v>
      </c>
      <c r="E304" s="66">
        <f t="shared" si="116"/>
        <v>0.24218151418757594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7025.9523502702432</v>
      </c>
    </row>
    <row r="305" spans="1:15">
      <c r="A305" s="47" t="s">
        <v>342</v>
      </c>
      <c r="B305" s="48" t="s">
        <v>343</v>
      </c>
      <c r="C305" s="66">
        <f>+C253</f>
        <v>210.00694176407856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210.00694176407856</v>
      </c>
    </row>
    <row r="306" spans="1:15">
      <c r="A306" s="47" t="s">
        <v>433</v>
      </c>
      <c r="B306" s="48" t="s">
        <v>434</v>
      </c>
      <c r="C306" s="66">
        <f>+C262</f>
        <v>5.2066196376000002</v>
      </c>
      <c r="D306" s="66">
        <f t="shared" ref="D306:L306" si="118">+D262</f>
        <v>103.12902500671247</v>
      </c>
      <c r="E306" s="66">
        <f t="shared" si="118"/>
        <v>2.6456874826921899</v>
      </c>
      <c r="F306" s="31"/>
      <c r="G306" s="31"/>
      <c r="H306" s="31"/>
      <c r="I306" s="31"/>
      <c r="J306" s="66">
        <f t="shared" si="118"/>
        <v>0.53340824999999992</v>
      </c>
      <c r="K306" s="66">
        <f t="shared" si="118"/>
        <v>19.629423599999999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3593.9265027389793</v>
      </c>
    </row>
    <row r="307" spans="1:15">
      <c r="A307" s="47" t="s">
        <v>539</v>
      </c>
      <c r="B307" s="48" t="s">
        <v>540</v>
      </c>
      <c r="C307" s="66">
        <f>+C273</f>
        <v>-21713.972214970658</v>
      </c>
      <c r="D307" s="66">
        <f t="shared" ref="D307:L307" si="119">+D273</f>
        <v>6.9398327098569244</v>
      </c>
      <c r="E307" s="66">
        <f t="shared" si="119"/>
        <v>0.28222775841978442</v>
      </c>
      <c r="F307" s="31"/>
      <c r="G307" s="31"/>
      <c r="H307" s="31"/>
      <c r="I307" s="31"/>
      <c r="J307" s="66">
        <f t="shared" si="119"/>
        <v>3.4760292139787223</v>
      </c>
      <c r="K307" s="66">
        <f t="shared" si="119"/>
        <v>122.50403983746642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-21444.866543113421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38.870808548974217</v>
      </c>
      <c r="E308" s="66">
        <f t="shared" si="120"/>
        <v>0.16328897983199997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1131.6542190267583</v>
      </c>
    </row>
  </sheetData>
  <sheetProtection algorithmName="SHA-512" hashValue="ByhCeKYADhr63y/kVNbDpkcpcpUVKNVFMMii+oGoZnuF+5NQsdurPZQfzLLp6X2BcbsSEBH+E6L6SRCLRGhqpA==" saltValue="vGibggQwN5HsVE71OgWufw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83" priority="6" operator="equal">
      <formula>0</formula>
    </cfRule>
  </conditionalFormatting>
  <conditionalFormatting sqref="O239">
    <cfRule type="cellIs" dxfId="82" priority="5" operator="equal">
      <formula>0</formula>
    </cfRule>
  </conditionalFormatting>
  <conditionalFormatting sqref="C301:M301">
    <cfRule type="cellIs" dxfId="81" priority="2" operator="equal">
      <formula>0</formula>
    </cfRule>
  </conditionalFormatting>
  <conditionalFormatting sqref="O301">
    <cfRule type="cellIs" dxfId="80" priority="1" operator="equal">
      <formula>0</formula>
    </cfRule>
  </conditionalFormatting>
  <dataValidations count="1">
    <dataValidation allowBlank="1" showInputMessage="1" showErrorMessage="1" sqref="B144:B157 B136 A225:B236 B267:B273 A289:B298 B307" xr:uid="{DCFD0745-1497-47BB-97EB-11B9CC81DCAB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175F1-34E8-46AE-A870-096384E05A77}">
  <dimension ref="A2:O308"/>
  <sheetViews>
    <sheetView showGridLines="0" topLeftCell="A149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-22687.320671938753</v>
      </c>
      <c r="D4" s="20">
        <f t="shared" si="0"/>
        <v>152.98864084762735</v>
      </c>
      <c r="E4" s="20">
        <f t="shared" si="0"/>
        <v>3.3007162319953918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3.2966706090285065</v>
      </c>
      <c r="K4" s="20">
        <f t="shared" si="0"/>
        <v>102.20401792187073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-17528.948926726414</v>
      </c>
    </row>
    <row r="5" spans="1:15" s="12" customFormat="1">
      <c r="A5" s="18" t="s">
        <v>263</v>
      </c>
      <c r="B5" s="19" t="s">
        <v>264</v>
      </c>
      <c r="C5" s="20">
        <f>+C6+C32+C42</f>
        <v>8410.8753059371065</v>
      </c>
      <c r="D5" s="20">
        <f t="shared" ref="D5:E5" si="1">+D6+D32+D42</f>
        <v>3.6092872659397854</v>
      </c>
      <c r="E5" s="20">
        <f t="shared" si="1"/>
        <v>0.26652349550639254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8582.5640756926132</v>
      </c>
    </row>
    <row r="6" spans="1:15">
      <c r="A6" s="23" t="s">
        <v>265</v>
      </c>
      <c r="B6" s="24" t="s">
        <v>266</v>
      </c>
      <c r="C6" s="25">
        <f>+C7+C11+C19+C25+C29</f>
        <v>8410.8753059371065</v>
      </c>
      <c r="D6" s="25">
        <f t="shared" ref="D6:E6" si="4">+D7+D11+D19+D25+D29</f>
        <v>3.6092872659397854</v>
      </c>
      <c r="E6" s="25">
        <f t="shared" si="4"/>
        <v>0.26652349550639254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8582.5640756926132</v>
      </c>
    </row>
    <row r="7" spans="1:15">
      <c r="A7" s="23" t="s">
        <v>267</v>
      </c>
      <c r="B7" s="24" t="s">
        <v>268</v>
      </c>
      <c r="C7" s="25">
        <v>2217.8024945262</v>
      </c>
      <c r="D7" s="25">
        <v>8.6668563653999997E-2</v>
      </c>
      <c r="E7" s="25">
        <v>1.7333712730799998E-2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2224.8226481821739</v>
      </c>
    </row>
    <row r="8" spans="1:15">
      <c r="A8" s="23" t="s">
        <v>269</v>
      </c>
      <c r="B8" s="24" t="s">
        <v>270</v>
      </c>
      <c r="C8" s="29">
        <v>2217.8024945262</v>
      </c>
      <c r="D8" s="29">
        <v>8.6668563653999997E-2</v>
      </c>
      <c r="E8" s="29">
        <v>1.7333712730799998E-2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2224.8226481821739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1639.4043198308198</v>
      </c>
      <c r="D11" s="25">
        <v>0.23719819132777337</v>
      </c>
      <c r="E11" s="25">
        <v>3.5740373860663116E-2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1655.5170682610731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4032.9972641642662</v>
      </c>
      <c r="D19" s="25">
        <v>0.95120416989001244</v>
      </c>
      <c r="E19" s="25">
        <v>0.1811662813220494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4107.6400454715294</v>
      </c>
    </row>
    <row r="20" spans="1:15">
      <c r="A20" s="23" t="s">
        <v>293</v>
      </c>
      <c r="B20" s="24" t="s">
        <v>294</v>
      </c>
      <c r="C20" s="29">
        <v>181.33596497786567</v>
      </c>
      <c r="D20" s="29">
        <v>1.2686661256123518E-3</v>
      </c>
      <c r="E20" s="29">
        <v>5.0746645024494072E-3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182.71627372253189</v>
      </c>
    </row>
    <row r="21" spans="1:15">
      <c r="A21" s="23" t="s">
        <v>295</v>
      </c>
      <c r="B21" s="24" t="s">
        <v>296</v>
      </c>
      <c r="C21" s="29">
        <v>3502.8602244864001</v>
      </c>
      <c r="D21" s="29">
        <v>0.90286383376440005</v>
      </c>
      <c r="E21" s="29">
        <v>0.17326731661960001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3574.0562507359973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348.80107470000007</v>
      </c>
      <c r="D23" s="29">
        <v>4.7071670000000003E-2</v>
      </c>
      <c r="E23" s="29">
        <v>2.8243002000000001E-3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350.8675210130001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520.67122741582</v>
      </c>
      <c r="D25" s="25">
        <v>2.3342163410679997</v>
      </c>
      <c r="E25" s="25">
        <v>3.2283127592879997E-2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594.58431377783711</v>
      </c>
    </row>
    <row r="26" spans="1:15">
      <c r="A26" s="23" t="s">
        <v>305</v>
      </c>
      <c r="B26" s="24" t="s">
        <v>306</v>
      </c>
      <c r="C26" s="29">
        <v>183.89590223319996</v>
      </c>
      <c r="D26" s="29">
        <v>2.5925317819999995E-2</v>
      </c>
      <c r="E26" s="29">
        <v>1.1025442871999999E-3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184.91398536826796</v>
      </c>
    </row>
    <row r="27" spans="1:15">
      <c r="A27" s="23" t="s">
        <v>307</v>
      </c>
      <c r="B27" s="24" t="s">
        <v>308</v>
      </c>
      <c r="C27" s="29">
        <v>295.80739339761999</v>
      </c>
      <c r="D27" s="29">
        <v>2.3027098359879998</v>
      </c>
      <c r="E27" s="29">
        <v>3.0845712070079998E-2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368.45738250385517</v>
      </c>
    </row>
    <row r="28" spans="1:15">
      <c r="A28" s="23" t="s">
        <v>309</v>
      </c>
      <c r="B28" s="24" t="s">
        <v>310</v>
      </c>
      <c r="C28" s="29">
        <v>40.967931785000005</v>
      </c>
      <c r="D28" s="29">
        <v>5.5811872599999986E-3</v>
      </c>
      <c r="E28" s="29">
        <v>3.3487123559999994E-4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41.212945905714001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259.06296102695001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259.06296102695001</v>
      </c>
    </row>
    <row r="47" spans="1:15">
      <c r="A47" s="23" t="s">
        <v>344</v>
      </c>
      <c r="B47" s="24" t="s">
        <v>345</v>
      </c>
      <c r="C47" s="25">
        <f>+SUM(C48:C52)</f>
        <v>254.3736384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254.3736384</v>
      </c>
    </row>
    <row r="48" spans="1:15">
      <c r="A48" s="23" t="s">
        <v>346</v>
      </c>
      <c r="B48" s="24" t="s">
        <v>347</v>
      </c>
      <c r="C48" s="45">
        <v>254.3736384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254.3736384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4.689322626950001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4.689322626950001</v>
      </c>
    </row>
    <row r="73" spans="1:15">
      <c r="A73" s="23" t="s">
        <v>393</v>
      </c>
      <c r="B73" s="24" t="s">
        <v>394</v>
      </c>
      <c r="C73" s="45">
        <v>4.689322626950001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4.689322626950001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5.0869531168000002</v>
      </c>
      <c r="D95" s="20">
        <f>+D96+D111+D127+D132+D144+D145+D151+D154+D155+D156</f>
        <v>104.14030216061316</v>
      </c>
      <c r="E95" s="20">
        <f>+E96+E111+E127+E132+E144+E145+E151+E154+E155+E156</f>
        <v>2.6582651525768797</v>
      </c>
      <c r="F95" s="34"/>
      <c r="G95" s="34"/>
      <c r="H95" s="34"/>
      <c r="I95" s="34"/>
      <c r="J95" s="20">
        <f>+J96+J111+J127+J132+J144+J145+J151+J154+J155+J156</f>
        <v>0.50020331000000007</v>
      </c>
      <c r="K95" s="20">
        <f>+K96+K111+K127+K132+K144+K145+K151+K154+K155+K156</f>
        <v>18.407481808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3625.4556790468419</v>
      </c>
    </row>
    <row r="96" spans="1:15">
      <c r="A96" s="23" t="s">
        <v>435</v>
      </c>
      <c r="B96" s="24" t="s">
        <v>436</v>
      </c>
      <c r="C96" s="31"/>
      <c r="D96" s="25">
        <f>+D97+D100+D101+D102</f>
        <v>96.439946000000006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2700.3184880000003</v>
      </c>
    </row>
    <row r="97" spans="1:15">
      <c r="A97" s="23" t="s">
        <v>437</v>
      </c>
      <c r="B97" s="24" t="s">
        <v>438</v>
      </c>
      <c r="C97" s="31"/>
      <c r="D97" s="25">
        <f>+SUM(D98:D99)</f>
        <v>93.645600000000002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2622.0767999999998</v>
      </c>
    </row>
    <row r="98" spans="1:15">
      <c r="A98" s="23" t="s">
        <v>439</v>
      </c>
      <c r="B98" s="24" t="s">
        <v>440</v>
      </c>
      <c r="C98" s="31"/>
      <c r="D98" s="45">
        <v>12.888000000000003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360.86400000000009</v>
      </c>
    </row>
    <row r="99" spans="1:15">
      <c r="A99" s="23" t="s">
        <v>441</v>
      </c>
      <c r="B99" s="24" t="s">
        <v>442</v>
      </c>
      <c r="C99" s="31"/>
      <c r="D99" s="45">
        <v>80.757599999999996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2261.2127999999998</v>
      </c>
    </row>
    <row r="100" spans="1:15">
      <c r="A100" s="23" t="s">
        <v>443</v>
      </c>
      <c r="B100" s="24" t="s">
        <v>444</v>
      </c>
      <c r="C100" s="31"/>
      <c r="D100" s="45">
        <v>8.087599999999999E-2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2.2645279999999999</v>
      </c>
    </row>
    <row r="101" spans="1:15">
      <c r="A101" s="23" t="s">
        <v>445</v>
      </c>
      <c r="B101" s="24" t="s">
        <v>446</v>
      </c>
      <c r="C101" s="31"/>
      <c r="D101" s="45">
        <v>0.2732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7.6495999999999995</v>
      </c>
    </row>
    <row r="102" spans="1:15">
      <c r="A102" s="23" t="s">
        <v>447</v>
      </c>
      <c r="B102" s="24" t="s">
        <v>448</v>
      </c>
      <c r="C102" s="31"/>
      <c r="D102" s="25">
        <f>+SUM(D103:D110)</f>
        <v>2.4402699999999999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68.327560000000005</v>
      </c>
    </row>
    <row r="103" spans="1:15">
      <c r="A103" s="23" t="s">
        <v>449</v>
      </c>
      <c r="B103" s="24" t="s">
        <v>450</v>
      </c>
      <c r="C103" s="31"/>
      <c r="D103" s="45">
        <v>0.11804499999999998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3.3052599999999996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3.9224999999999996E-2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1.0982999999999998</v>
      </c>
    </row>
    <row r="107" spans="1:15">
      <c r="A107" s="23" t="s">
        <v>457</v>
      </c>
      <c r="B107" s="24" t="s">
        <v>458</v>
      </c>
      <c r="C107" s="31"/>
      <c r="D107" s="45">
        <v>2.25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63</v>
      </c>
    </row>
    <row r="108" spans="1:15">
      <c r="A108" s="23" t="s">
        <v>459</v>
      </c>
      <c r="B108" s="24" t="s">
        <v>460</v>
      </c>
      <c r="C108" s="31"/>
      <c r="D108" s="45">
        <v>3.3000000000000002E-2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0.92400000000000004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2.9659673303123588</v>
      </c>
      <c r="E111" s="25">
        <f>+E112+E115+E116+E117+E126</f>
        <v>0.19623122170978385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135.04835900183878</v>
      </c>
    </row>
    <row r="112" spans="1:15">
      <c r="A112" s="23" t="s">
        <v>467</v>
      </c>
      <c r="B112" s="24" t="s">
        <v>438</v>
      </c>
      <c r="C112" s="31"/>
      <c r="D112" s="25">
        <f>+SUM(D113:D114)</f>
        <v>1.755630500857813</v>
      </c>
      <c r="E112" s="25">
        <f>+SUM(E113:E114)</f>
        <v>9.8562514285714317E-4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49.418844686875907</v>
      </c>
    </row>
    <row r="113" spans="1:15">
      <c r="A113" s="23" t="s">
        <v>468</v>
      </c>
      <c r="B113" s="24" t="s">
        <v>440</v>
      </c>
      <c r="C113" s="31"/>
      <c r="D113" s="45">
        <v>0.31353050085781309</v>
      </c>
      <c r="E113" s="45">
        <v>9.8562514285714317E-4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9.040044686875909</v>
      </c>
    </row>
    <row r="114" spans="1:15">
      <c r="A114" s="23" t="s">
        <v>469</v>
      </c>
      <c r="B114" s="24" t="s">
        <v>442</v>
      </c>
      <c r="C114" s="31"/>
      <c r="D114" s="45">
        <v>1.4420999999999999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40.378799999999998</v>
      </c>
    </row>
    <row r="115" spans="1:15">
      <c r="A115" s="23" t="s">
        <v>470</v>
      </c>
      <c r="B115" s="24" t="s">
        <v>444</v>
      </c>
      <c r="C115" s="31"/>
      <c r="D115" s="45">
        <v>3.2350400000000002E-3</v>
      </c>
      <c r="E115" s="45">
        <v>9.7693470977142831E-4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0.34946881808942853</v>
      </c>
    </row>
    <row r="116" spans="1:15">
      <c r="A116" s="23" t="s">
        <v>471</v>
      </c>
      <c r="B116" s="24" t="s">
        <v>446</v>
      </c>
      <c r="C116" s="31"/>
      <c r="D116" s="45">
        <v>0.5464</v>
      </c>
      <c r="E116" s="45">
        <v>5.7822194571428573E-3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16.831488156142857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0.6607017894545455</v>
      </c>
      <c r="E117" s="25">
        <f>+SUM(E118:E125)</f>
        <v>5.8144408114816568E-2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33.907918255153668</v>
      </c>
    </row>
    <row r="118" spans="1:15">
      <c r="A118" s="23" t="s">
        <v>473</v>
      </c>
      <c r="B118" s="24" t="s">
        <v>450</v>
      </c>
      <c r="C118" s="31"/>
      <c r="D118" s="45">
        <v>4.2925454545454543E-3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0.12019127272727272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1.7259E-3</v>
      </c>
      <c r="E121" s="45">
        <v>3.143917931785715E-3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0.8814634519232144</v>
      </c>
    </row>
    <row r="122" spans="1:15">
      <c r="A122" s="23" t="s">
        <v>477</v>
      </c>
      <c r="B122" s="24" t="s">
        <v>458</v>
      </c>
      <c r="C122" s="31"/>
      <c r="D122" s="45">
        <v>0.27374999999999999</v>
      </c>
      <c r="E122" s="45">
        <v>2.3086249999999999E-2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13.78285625</v>
      </c>
    </row>
    <row r="123" spans="1:15">
      <c r="A123" s="23" t="s">
        <v>478</v>
      </c>
      <c r="B123" s="24" t="s">
        <v>460</v>
      </c>
      <c r="C123" s="31"/>
      <c r="D123" s="45">
        <v>3.96E-3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0.11088000000000001</v>
      </c>
    </row>
    <row r="124" spans="1:15">
      <c r="A124" s="23" t="s">
        <v>479</v>
      </c>
      <c r="B124" s="24" t="s">
        <v>462</v>
      </c>
      <c r="C124" s="31"/>
      <c r="D124" s="45">
        <v>0.37697334399999999</v>
      </c>
      <c r="E124" s="45">
        <v>3.1914240183030858E-2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19.012527280503178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0.13034203428519586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34.540639085576906</v>
      </c>
    </row>
    <row r="127" spans="1:15">
      <c r="A127" s="23" t="s">
        <v>483</v>
      </c>
      <c r="B127" s="24" t="s">
        <v>484</v>
      </c>
      <c r="C127" s="31"/>
      <c r="D127" s="25">
        <f>+SUM(D128:D131)</f>
        <v>4.1936600571008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117.42248159882242</v>
      </c>
    </row>
    <row r="128" spans="1:15">
      <c r="A128" s="23" t="s">
        <v>485</v>
      </c>
      <c r="B128" s="24" t="s">
        <v>486</v>
      </c>
      <c r="C128" s="31"/>
      <c r="D128" s="45">
        <v>1.3063172179200007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36.57688210176002</v>
      </c>
    </row>
    <row r="129" spans="1:15">
      <c r="A129" s="23" t="s">
        <v>487</v>
      </c>
      <c r="B129" s="24" t="s">
        <v>488</v>
      </c>
      <c r="C129" s="31"/>
      <c r="D129" s="45">
        <v>2.8873428391807998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80.845599497062395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2.4480282381870957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648.72748311958048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1.971192283835389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522.3659552163781</v>
      </c>
    </row>
    <row r="134" spans="1:15">
      <c r="A134" s="23" t="s">
        <v>496</v>
      </c>
      <c r="B134" s="24" t="s">
        <v>497</v>
      </c>
      <c r="C134" s="31"/>
      <c r="D134" s="31"/>
      <c r="E134" s="45">
        <v>0.15988012477468797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42.368233065292308</v>
      </c>
    </row>
    <row r="135" spans="1:15">
      <c r="A135" s="23" t="s">
        <v>498</v>
      </c>
      <c r="B135" s="24" t="s">
        <v>499</v>
      </c>
      <c r="C135" s="31"/>
      <c r="D135" s="31"/>
      <c r="E135" s="45">
        <v>0.111350395049105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29.507854688012827</v>
      </c>
    </row>
    <row r="136" spans="1:15">
      <c r="A136" s="23" t="s">
        <v>500</v>
      </c>
      <c r="B136" s="24" t="s">
        <v>501</v>
      </c>
      <c r="C136" s="31"/>
      <c r="D136" s="31"/>
      <c r="E136" s="45">
        <v>1.699961764011596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450.48986746307293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0.47683595435170689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126.36152790320233</v>
      </c>
    </row>
    <row r="142" spans="1:15">
      <c r="A142" s="23" t="s">
        <v>511</v>
      </c>
      <c r="B142" s="24" t="s">
        <v>512</v>
      </c>
      <c r="C142" s="31"/>
      <c r="D142" s="31"/>
      <c r="E142" s="45">
        <v>0.21543125377868563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57.08928225135169</v>
      </c>
    </row>
    <row r="143" spans="1:15">
      <c r="A143" s="23" t="s">
        <v>513</v>
      </c>
      <c r="B143" s="24" t="s">
        <v>514</v>
      </c>
      <c r="C143" s="31"/>
      <c r="D143" s="31"/>
      <c r="E143" s="45">
        <v>0.26140470057302129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69.272245651850639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0.54072877320000012</v>
      </c>
      <c r="E145" s="25">
        <f>+SUM(E146:E150)</f>
        <v>1.4005692680000001E-2</v>
      </c>
      <c r="F145" s="31"/>
      <c r="G145" s="31"/>
      <c r="H145" s="31"/>
      <c r="I145" s="31"/>
      <c r="J145" s="25">
        <f>+SUM(J146:J150)</f>
        <v>0.50020331000000007</v>
      </c>
      <c r="K145" s="25">
        <f>+SUM(K146:K150)</f>
        <v>18.407481808</v>
      </c>
      <c r="L145" s="25">
        <f>+SUM(L146:L150)</f>
        <v>0</v>
      </c>
      <c r="M145" s="31"/>
      <c r="N145" s="64"/>
      <c r="O145" s="25">
        <f>+SUM(O146:O150)</f>
        <v>18.851914209800004</v>
      </c>
    </row>
    <row r="146" spans="1:15">
      <c r="A146" s="23" t="s">
        <v>519</v>
      </c>
      <c r="B146" s="24" t="s">
        <v>520</v>
      </c>
      <c r="C146" s="31"/>
      <c r="D146" s="45">
        <v>1.8670608000000003E-3</v>
      </c>
      <c r="E146" s="45">
        <v>3.5203840000000006E-5</v>
      </c>
      <c r="F146" s="31"/>
      <c r="G146" s="31"/>
      <c r="H146" s="31"/>
      <c r="I146" s="31"/>
      <c r="J146" s="45">
        <v>1.2572799999999999E-3</v>
      </c>
      <c r="K146" s="45">
        <v>4.6267904000000006E-2</v>
      </c>
      <c r="L146" s="45">
        <v>0</v>
      </c>
      <c r="M146" s="31"/>
      <c r="N146" s="64"/>
      <c r="O146" s="29">
        <f>+C146*'PCG-PTG'!$F$5+D146*'PCG-PTG'!$F$6+E146*'PCG-PTG'!$F$8+SUM(F146:I146)</f>
        <v>6.1606720000000011E-2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0.53886171240000014</v>
      </c>
      <c r="E149" s="45">
        <v>1.3970488840000002E-2</v>
      </c>
      <c r="F149" s="31"/>
      <c r="G149" s="31"/>
      <c r="H149" s="31"/>
      <c r="I149" s="31"/>
      <c r="J149" s="45">
        <v>0.49894603000000004</v>
      </c>
      <c r="K149" s="45">
        <v>18.361213904</v>
      </c>
      <c r="L149" s="45">
        <v>0</v>
      </c>
      <c r="M149" s="31"/>
      <c r="N149" s="64"/>
      <c r="O149" s="29">
        <f>+C149*'PCG-PTG'!$F$5+D149*'PCG-PTG'!$F$6+E149*'PCG-PTG'!$F$8+SUM(F149:I149)</f>
        <v>18.790307489800004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0.56346503680000004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0.56346503680000004</v>
      </c>
    </row>
    <row r="152" spans="1:15">
      <c r="A152" s="23" t="s">
        <v>530</v>
      </c>
      <c r="B152" s="24" t="s">
        <v>531</v>
      </c>
      <c r="C152" s="45">
        <v>0.37439173679999999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0.37439173679999999</v>
      </c>
    </row>
    <row r="153" spans="1:15">
      <c r="A153" s="23" t="s">
        <v>532</v>
      </c>
      <c r="B153" s="24" t="s">
        <v>533</v>
      </c>
      <c r="C153" s="45">
        <v>0.18907330000000003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0.18907330000000003</v>
      </c>
    </row>
    <row r="154" spans="1:15">
      <c r="A154" s="23" t="s">
        <v>534</v>
      </c>
      <c r="B154" s="24" t="s">
        <v>535</v>
      </c>
      <c r="C154" s="45">
        <v>4.5234880799999999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4.5234880799999999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-31362.345892019606</v>
      </c>
      <c r="D157" s="20">
        <f t="shared" ref="D157:E157" si="36">+D158+D166+D174+D182+D190+D198+D206+D207</f>
        <v>4.7055605992488676</v>
      </c>
      <c r="E157" s="20">
        <f t="shared" si="36"/>
        <v>0.2099933998041196</v>
      </c>
      <c r="F157" s="34"/>
      <c r="G157" s="34"/>
      <c r="H157" s="34"/>
      <c r="I157" s="34"/>
      <c r="J157" s="20">
        <f t="shared" ref="J157:L157" si="37">+J158+J166+J174+J182+J190+J198+J206+J207</f>
        <v>2.7964672990285067</v>
      </c>
      <c r="K157" s="20">
        <f t="shared" si="37"/>
        <v>83.796536113870729</v>
      </c>
      <c r="L157" s="20">
        <f t="shared" si="37"/>
        <v>0</v>
      </c>
      <c r="M157" s="34"/>
      <c r="N157" s="63"/>
      <c r="O157" s="20">
        <f>+O158+O166+O174+O182+O190+O198+O206+O207</f>
        <v>-31174.941944292554</v>
      </c>
    </row>
    <row r="158" spans="1:15">
      <c r="A158" s="23" t="s">
        <v>541</v>
      </c>
      <c r="B158" s="24" t="s">
        <v>542</v>
      </c>
      <c r="C158" s="25">
        <f>+SUM(C159:C160)</f>
        <v>-37743.235862944945</v>
      </c>
      <c r="D158" s="25">
        <f t="shared" ref="D158:E158" si="38">+SUM(D159:D160)</f>
        <v>0.33779362932000001</v>
      </c>
      <c r="E158" s="25">
        <f t="shared" si="38"/>
        <v>1.1760302404000002E-2</v>
      </c>
      <c r="F158" s="31"/>
      <c r="G158" s="31"/>
      <c r="H158" s="31"/>
      <c r="I158" s="31"/>
      <c r="J158" s="25">
        <f t="shared" ref="J158:L158" si="39">+SUM(J159:J160)</f>
        <v>0.12254642096000004</v>
      </c>
      <c r="K158" s="25">
        <f t="shared" si="39"/>
        <v>5.5486415400000002</v>
      </c>
      <c r="L158" s="25">
        <f t="shared" si="39"/>
        <v>0</v>
      </c>
      <c r="M158" s="31"/>
      <c r="N158" s="64"/>
      <c r="O158" s="25">
        <f>+SUM(O159:O160)</f>
        <v>-37730.66116118693</v>
      </c>
    </row>
    <row r="159" spans="1:15">
      <c r="A159" s="23" t="s">
        <v>543</v>
      </c>
      <c r="B159" s="24" t="s">
        <v>544</v>
      </c>
      <c r="C159" s="45">
        <v>-31832.70886145793</v>
      </c>
      <c r="D159" s="45">
        <v>0.33779362932000001</v>
      </c>
      <c r="E159" s="45">
        <v>1.1760302404000002E-2</v>
      </c>
      <c r="F159" s="31"/>
      <c r="G159" s="31"/>
      <c r="H159" s="31"/>
      <c r="I159" s="31"/>
      <c r="J159" s="45">
        <v>0.12254642096000004</v>
      </c>
      <c r="K159" s="45">
        <v>5.5486415400000002</v>
      </c>
      <c r="L159" s="45">
        <v>0</v>
      </c>
      <c r="M159" s="31"/>
      <c r="N159" s="64"/>
      <c r="O159" s="29">
        <f>+C159*'PCG-PTG'!$F$5+D159*'PCG-PTG'!$F$6+E159*'PCG-PTG'!$F$8+SUM(F159:I159)</f>
        <v>-31820.134159699908</v>
      </c>
    </row>
    <row r="160" spans="1:15">
      <c r="A160" s="23" t="s">
        <v>545</v>
      </c>
      <c r="B160" s="24" t="s">
        <v>546</v>
      </c>
      <c r="C160" s="25">
        <f>+SUM(C161:C165)</f>
        <v>-5910.5270014870184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-5910.5270014870184</v>
      </c>
    </row>
    <row r="161" spans="1:15">
      <c r="A161" s="23" t="s">
        <v>547</v>
      </c>
      <c r="B161" s="24" t="s">
        <v>548</v>
      </c>
      <c r="C161" s="45">
        <v>-564.70371950559866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-564.70371950559866</v>
      </c>
    </row>
    <row r="162" spans="1:15">
      <c r="A162" s="23" t="s">
        <v>549</v>
      </c>
      <c r="B162" s="24" t="s">
        <v>550</v>
      </c>
      <c r="C162" s="45">
        <v>-5276.6744657509134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-5276.6744657509134</v>
      </c>
    </row>
    <row r="163" spans="1:15">
      <c r="A163" s="23" t="s">
        <v>551</v>
      </c>
      <c r="B163" s="24" t="s">
        <v>552</v>
      </c>
      <c r="C163" s="45">
        <v>-22.836884788981681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-22.836884788981681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-46.311931441524891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-46.311931441524891</v>
      </c>
    </row>
    <row r="166" spans="1:15">
      <c r="A166" s="23" t="s">
        <v>557</v>
      </c>
      <c r="B166" s="24" t="s">
        <v>558</v>
      </c>
      <c r="C166" s="25">
        <f>+SUM(C167:C168)</f>
        <v>370.55982552236014</v>
      </c>
      <c r="D166" s="25">
        <f t="shared" ref="D166" si="42">+SUM(D167:D168)</f>
        <v>0.98251471652375</v>
      </c>
      <c r="E166" s="25">
        <f t="shared" ref="E166" si="43">+SUM(E167:E168)</f>
        <v>7.036134327719884E-2</v>
      </c>
      <c r="F166" s="31"/>
      <c r="G166" s="31"/>
      <c r="H166" s="31"/>
      <c r="I166" s="31"/>
      <c r="J166" s="25">
        <f t="shared" ref="J166:L166" si="44">+SUM(J167:J168)</f>
        <v>1.2095212255316905</v>
      </c>
      <c r="K166" s="25">
        <f t="shared" si="44"/>
        <v>23.713543915997807</v>
      </c>
      <c r="L166" s="25">
        <f t="shared" si="44"/>
        <v>0</v>
      </c>
      <c r="M166" s="31"/>
      <c r="N166" s="64"/>
      <c r="O166" s="25">
        <f>+SUM(O167:O168)</f>
        <v>416.71599355348286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370.55982552236014</v>
      </c>
      <c r="D168" s="25">
        <f t="shared" ref="D168" si="45">+SUM(D169:D173)</f>
        <v>0.98251471652375</v>
      </c>
      <c r="E168" s="25">
        <f>+SUM(E169:E173)</f>
        <v>7.036134327719884E-2</v>
      </c>
      <c r="F168" s="31"/>
      <c r="G168" s="31"/>
      <c r="H168" s="31"/>
      <c r="I168" s="31"/>
      <c r="J168" s="25">
        <f>+SUM(J169:J173)</f>
        <v>1.2095212255316905</v>
      </c>
      <c r="K168" s="25">
        <f t="shared" ref="K168" si="46">+SUM(K169:K173)</f>
        <v>23.713543915997807</v>
      </c>
      <c r="L168" s="25">
        <f>+SUM(L169:L173)</f>
        <v>0</v>
      </c>
      <c r="M168" s="31"/>
      <c r="N168" s="64"/>
      <c r="O168" s="25">
        <f>+SUM(O169:O173)</f>
        <v>416.71599355348286</v>
      </c>
    </row>
    <row r="169" spans="1:15">
      <c r="A169" s="23" t="s">
        <v>563</v>
      </c>
      <c r="B169" s="24" t="s">
        <v>564</v>
      </c>
      <c r="C169" s="45">
        <v>629.06797179363377</v>
      </c>
      <c r="D169" s="45">
        <v>0.72596019243115473</v>
      </c>
      <c r="E169" s="45">
        <v>4.6936799773092307E-2</v>
      </c>
      <c r="F169" s="31"/>
      <c r="G169" s="31"/>
      <c r="H169" s="31"/>
      <c r="I169" s="31"/>
      <c r="J169" s="45">
        <v>0.77449398902685496</v>
      </c>
      <c r="K169" s="45">
        <v>16.463089974250547</v>
      </c>
      <c r="L169" s="45">
        <v>0</v>
      </c>
      <c r="M169" s="31"/>
      <c r="N169" s="64"/>
      <c r="O169" s="29">
        <f>+C169*'PCG-PTG'!$F$5+D169*'PCG-PTG'!$F$6+E169*'PCG-PTG'!$F$8+SUM(F169:I169)</f>
        <v>661.8331091215756</v>
      </c>
    </row>
    <row r="170" spans="1:15">
      <c r="A170" s="23" t="s">
        <v>565</v>
      </c>
      <c r="B170" s="24" t="s">
        <v>566</v>
      </c>
      <c r="C170" s="45">
        <v>-258.50814627127363</v>
      </c>
      <c r="D170" s="45">
        <v>0.25655452409259533</v>
      </c>
      <c r="E170" s="45">
        <v>2.342454350410653E-2</v>
      </c>
      <c r="F170" s="31"/>
      <c r="G170" s="31"/>
      <c r="H170" s="31"/>
      <c r="I170" s="31"/>
      <c r="J170" s="45">
        <v>0.43502723650483555</v>
      </c>
      <c r="K170" s="45">
        <v>7.2504539417472591</v>
      </c>
      <c r="L170" s="45">
        <v>0</v>
      </c>
      <c r="M170" s="31"/>
      <c r="N170" s="64"/>
      <c r="O170" s="29">
        <f>+C170*'PCG-PTG'!$F$5+D170*'PCG-PTG'!$F$6+E170*'PCG-PTG'!$F$8+SUM(F170:I170)</f>
        <v>-245.11711556809274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5864.1040035202022</v>
      </c>
      <c r="D174" s="25">
        <f t="shared" ref="D174" si="47">+SUM(D175:D176)</f>
        <v>3.3852522534051182</v>
      </c>
      <c r="E174" s="25">
        <f t="shared" ref="E174" si="48">+SUM(E175:E176)</f>
        <v>0.12787175412292076</v>
      </c>
      <c r="F174" s="31"/>
      <c r="G174" s="31"/>
      <c r="H174" s="31"/>
      <c r="I174" s="31"/>
      <c r="J174" s="25">
        <f t="shared" ref="J174:K174" si="49">+SUM(J175:J176)</f>
        <v>1.4643996525368164</v>
      </c>
      <c r="K174" s="25">
        <f t="shared" si="49"/>
        <v>54.53435065787292</v>
      </c>
      <c r="L174" s="25">
        <f>+SUM(L175:L176)</f>
        <v>0</v>
      </c>
      <c r="M174" s="31"/>
      <c r="N174" s="64"/>
      <c r="O174" s="25">
        <f>+SUM(O175:O176)</f>
        <v>5992.777081458119</v>
      </c>
    </row>
    <row r="175" spans="1:15">
      <c r="A175" s="23" t="s">
        <v>575</v>
      </c>
      <c r="B175" s="24" t="s">
        <v>576</v>
      </c>
      <c r="C175" s="45">
        <v>0</v>
      </c>
      <c r="D175" s="45">
        <v>0.14262582927599998</v>
      </c>
      <c r="E175" s="45">
        <v>1.3022358325199998E-2</v>
      </c>
      <c r="F175" s="31"/>
      <c r="G175" s="31"/>
      <c r="H175" s="31"/>
      <c r="I175" s="31"/>
      <c r="J175" s="45">
        <v>0.24184379746800003</v>
      </c>
      <c r="K175" s="45">
        <v>4.0307299578000002</v>
      </c>
      <c r="L175" s="45">
        <v>0</v>
      </c>
      <c r="M175" s="31"/>
      <c r="N175" s="64"/>
      <c r="O175" s="29">
        <f>+C175*'PCG-PTG'!$F$5+D175*'PCG-PTG'!$F$6+E175*'PCG-PTG'!$F$8+SUM(F175:I175)</f>
        <v>7.4444481759059986</v>
      </c>
    </row>
    <row r="176" spans="1:15">
      <c r="A176" s="23" t="s">
        <v>577</v>
      </c>
      <c r="B176" s="24" t="s">
        <v>578</v>
      </c>
      <c r="C176" s="25">
        <f>+SUM(C177:C181)</f>
        <v>5864.1040035202022</v>
      </c>
      <c r="D176" s="25">
        <f t="shared" ref="D176" si="50">+SUM(D177:D181)</f>
        <v>3.2426264241291181</v>
      </c>
      <c r="E176" s="25">
        <f>+SUM(E177:E181)</f>
        <v>0.11484939579772077</v>
      </c>
      <c r="F176" s="31"/>
      <c r="G176" s="31"/>
      <c r="H176" s="31"/>
      <c r="I176" s="31"/>
      <c r="J176" s="25">
        <f>+SUM(J177:J181)</f>
        <v>1.2225558550688163</v>
      </c>
      <c r="K176" s="25">
        <f t="shared" ref="K176" si="51">+SUM(K177:K181)</f>
        <v>50.503620700072922</v>
      </c>
      <c r="L176" s="25">
        <f>+SUM(L177:L181)</f>
        <v>0</v>
      </c>
      <c r="M176" s="31"/>
      <c r="N176" s="64"/>
      <c r="O176" s="25">
        <f>+SUM(O177:O181)</f>
        <v>5985.3326332822135</v>
      </c>
    </row>
    <row r="177" spans="1:15">
      <c r="A177" s="23" t="s">
        <v>579</v>
      </c>
      <c r="B177" s="24" t="s">
        <v>580</v>
      </c>
      <c r="C177" s="45">
        <v>5697.9091974637131</v>
      </c>
      <c r="D177" s="45">
        <v>3.2426264241291181</v>
      </c>
      <c r="E177" s="45">
        <v>0.11484939579772077</v>
      </c>
      <c r="F177" s="31"/>
      <c r="G177" s="31"/>
      <c r="H177" s="31"/>
      <c r="I177" s="31"/>
      <c r="J177" s="45">
        <v>1.2225558550688163</v>
      </c>
      <c r="K177" s="45">
        <v>50.503620700072922</v>
      </c>
      <c r="L177" s="45">
        <v>0</v>
      </c>
      <c r="M177" s="31"/>
      <c r="N177" s="64"/>
      <c r="O177" s="29">
        <f>+C177*'PCG-PTG'!$F$5+D177*'PCG-PTG'!$F$6+E177*'PCG-PTG'!$F$8+SUM(F177:I177)</f>
        <v>5819.1378272257243</v>
      </c>
    </row>
    <row r="178" spans="1:15">
      <c r="A178" s="23" t="s">
        <v>581</v>
      </c>
      <c r="B178" s="24" t="s">
        <v>582</v>
      </c>
      <c r="C178" s="45">
        <v>166.19480605648931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166.19480605648931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37.435262900942178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37.435262900942178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37.435262900942178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37.435262900942178</v>
      </c>
    </row>
    <row r="185" spans="1:15">
      <c r="A185" s="23" t="s">
        <v>595</v>
      </c>
      <c r="B185" s="24" t="s">
        <v>596</v>
      </c>
      <c r="C185" s="45">
        <v>7.2668091240247064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7.2668091240247064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30.168453776917474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30.168453776917474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108.79087898183681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108.79087898183681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108.79087898183681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108.79087898183681</v>
      </c>
    </row>
    <row r="193" spans="1:15">
      <c r="A193" s="23" t="s">
        <v>611</v>
      </c>
      <c r="B193" s="24" t="s">
        <v>612</v>
      </c>
      <c r="C193" s="45">
        <v>38.773928935039102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38.773928935039102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70.016950046797703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70.016950046797703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40.533490821825538</v>
      </c>
      <c r="E208" s="20">
        <f t="shared" si="63"/>
        <v>0.16593418410799998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1178.910301799735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34.056075877539016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953.57012457109249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6.4774149442865214</v>
      </c>
      <c r="E219" s="25">
        <f t="shared" ref="E219" si="71">+SUM(E220:E222)</f>
        <v>0.16593418410799998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>+SUM(O220:O222)</f>
        <v>225.34017722864257</v>
      </c>
    </row>
    <row r="220" spans="1:15">
      <c r="A220" s="23" t="s">
        <v>664</v>
      </c>
      <c r="B220" s="24" t="s">
        <v>665</v>
      </c>
      <c r="C220" s="31"/>
      <c r="D220" s="45">
        <v>6.4774149442865214</v>
      </c>
      <c r="E220" s="45">
        <v>0.16593418410799998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225.34017722864257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9077.7279495431994</v>
      </c>
      <c r="D226" s="25">
        <f t="shared" ref="D226:E226" si="73">+SUM(D227:D228)</f>
        <v>0.74525691752239998</v>
      </c>
      <c r="E226" s="25">
        <f t="shared" si="73"/>
        <v>0.23650158448959996</v>
      </c>
      <c r="F226" s="31"/>
      <c r="G226" s="31"/>
      <c r="H226" s="31"/>
      <c r="I226" s="31"/>
      <c r="J226" s="25">
        <f t="shared" ref="J226:M226" si="74">+SUM(J227:J228)</f>
        <v>0</v>
      </c>
      <c r="K226" s="25">
        <f t="shared" si="74"/>
        <v>0</v>
      </c>
      <c r="L226" s="25">
        <f t="shared" si="74"/>
        <v>0</v>
      </c>
      <c r="M226" s="25">
        <f t="shared" si="74"/>
        <v>0</v>
      </c>
      <c r="N226" s="64"/>
      <c r="O226" s="25">
        <f>+SUM(O227:O228)</f>
        <v>9161.2680631235708</v>
      </c>
    </row>
    <row r="227" spans="1:15">
      <c r="A227" s="23"/>
      <c r="B227" s="43" t="s">
        <v>673</v>
      </c>
      <c r="C227" s="45">
        <v>907.48491010319981</v>
      </c>
      <c r="D227" s="45">
        <v>6.346048322399999E-3</v>
      </c>
      <c r="E227" s="45">
        <v>2.5384193289599996E-2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914.389410677971</v>
      </c>
    </row>
    <row r="228" spans="1:15">
      <c r="A228" s="23"/>
      <c r="B228" s="43" t="s">
        <v>674</v>
      </c>
      <c r="C228" s="45">
        <v>8170.2430394399998</v>
      </c>
      <c r="D228" s="45">
        <v>0.73891086919999993</v>
      </c>
      <c r="E228" s="45">
        <v>0.21111739119999998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8246.8786524455991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1458.6109752625778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1458.6109752625778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5">+C4-C241</f>
        <v>0</v>
      </c>
      <c r="D239" s="63">
        <f t="shared" si="75"/>
        <v>0</v>
      </c>
      <c r="E239" s="63">
        <f t="shared" si="75"/>
        <v>0</v>
      </c>
      <c r="F239" s="63">
        <f t="shared" si="75"/>
        <v>0</v>
      </c>
      <c r="G239" s="63">
        <f t="shared" si="75"/>
        <v>0</v>
      </c>
      <c r="H239" s="63">
        <f t="shared" si="75"/>
        <v>0</v>
      </c>
      <c r="I239" s="63">
        <f t="shared" si="75"/>
        <v>0</v>
      </c>
      <c r="J239" s="63">
        <f t="shared" si="75"/>
        <v>0</v>
      </c>
      <c r="K239" s="63">
        <f t="shared" si="75"/>
        <v>0</v>
      </c>
      <c r="L239" s="63">
        <f t="shared" si="75"/>
        <v>0</v>
      </c>
      <c r="M239" s="63">
        <f t="shared" si="75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6">+C242+C253+C262+C273+C282</f>
        <v>-22687.320671938753</v>
      </c>
      <c r="D241" s="20">
        <f t="shared" si="76"/>
        <v>152.98864084762735</v>
      </c>
      <c r="E241" s="20">
        <f t="shared" si="76"/>
        <v>3.3007162319953918</v>
      </c>
      <c r="F241" s="20">
        <f t="shared" si="76"/>
        <v>0</v>
      </c>
      <c r="G241" s="20">
        <f t="shared" si="76"/>
        <v>0</v>
      </c>
      <c r="H241" s="20">
        <f t="shared" si="76"/>
        <v>0</v>
      </c>
      <c r="I241" s="20">
        <f t="shared" si="76"/>
        <v>0</v>
      </c>
      <c r="J241" s="20">
        <f t="shared" si="76"/>
        <v>3.2966706090285065</v>
      </c>
      <c r="K241" s="20">
        <f t="shared" si="76"/>
        <v>102.20401792187073</v>
      </c>
      <c r="L241" s="20">
        <f t="shared" si="76"/>
        <v>0</v>
      </c>
      <c r="M241" s="20">
        <f t="shared" si="76"/>
        <v>0</v>
      </c>
      <c r="N241" s="63"/>
      <c r="O241" s="20">
        <f t="shared" ref="O241" si="77">+O242+O253+O262+O273+O282</f>
        <v>-17528.948926726407</v>
      </c>
    </row>
    <row r="242" spans="1:15" s="12" customFormat="1">
      <c r="A242" s="18" t="s">
        <v>263</v>
      </c>
      <c r="B242" s="19" t="s">
        <v>264</v>
      </c>
      <c r="C242" s="20">
        <f>+C243+C249+C252</f>
        <v>8410.8753059371065</v>
      </c>
      <c r="D242" s="20">
        <f t="shared" ref="D242:E242" si="78">+D243+D249+D252</f>
        <v>3.6092872659397854</v>
      </c>
      <c r="E242" s="20">
        <f t="shared" si="78"/>
        <v>0.26652349550639254</v>
      </c>
      <c r="F242" s="34"/>
      <c r="G242" s="34"/>
      <c r="H242" s="34"/>
      <c r="I242" s="34"/>
      <c r="J242" s="20">
        <f t="shared" ref="J242:M242" si="79">+J243+J249+J252</f>
        <v>0</v>
      </c>
      <c r="K242" s="20">
        <f t="shared" si="79"/>
        <v>0</v>
      </c>
      <c r="L242" s="20">
        <f t="shared" si="79"/>
        <v>0</v>
      </c>
      <c r="M242" s="20">
        <f t="shared" si="79"/>
        <v>0</v>
      </c>
      <c r="N242" s="63"/>
      <c r="O242" s="20">
        <f>+O243+O249+O252</f>
        <v>8582.5640756926132</v>
      </c>
    </row>
    <row r="243" spans="1:15">
      <c r="A243" s="23" t="s">
        <v>265</v>
      </c>
      <c r="B243" s="24" t="s">
        <v>266</v>
      </c>
      <c r="C243" s="25">
        <f>+SUM(C244:C248)</f>
        <v>8410.8753059371065</v>
      </c>
      <c r="D243" s="25">
        <f t="shared" ref="D243:E243" si="80">+SUM(D244:D248)</f>
        <v>3.6092872659397854</v>
      </c>
      <c r="E243" s="25">
        <f t="shared" si="80"/>
        <v>0.26652349550639254</v>
      </c>
      <c r="F243" s="31"/>
      <c r="G243" s="31"/>
      <c r="H243" s="31"/>
      <c r="I243" s="31"/>
      <c r="J243" s="25">
        <f t="shared" ref="J243:M243" si="81">+SUM(J244:J248)</f>
        <v>0</v>
      </c>
      <c r="K243" s="25">
        <f t="shared" si="81"/>
        <v>0</v>
      </c>
      <c r="L243" s="25">
        <f t="shared" si="81"/>
        <v>0</v>
      </c>
      <c r="M243" s="25">
        <f t="shared" si="81"/>
        <v>0</v>
      </c>
      <c r="N243" s="64"/>
      <c r="O243" s="25">
        <f>+SUM(O244:O248)</f>
        <v>8582.5640756926132</v>
      </c>
    </row>
    <row r="244" spans="1:15">
      <c r="A244" s="23" t="s">
        <v>267</v>
      </c>
      <c r="B244" s="24" t="s">
        <v>268</v>
      </c>
      <c r="C244" s="45">
        <f>+C7</f>
        <v>2217.8024945262</v>
      </c>
      <c r="D244" s="45">
        <f>+D7</f>
        <v>8.6668563653999997E-2</v>
      </c>
      <c r="E244" s="45">
        <f>+E7</f>
        <v>1.7333712730799998E-2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2224.8226481821739</v>
      </c>
    </row>
    <row r="245" spans="1:15">
      <c r="A245" s="23" t="s">
        <v>275</v>
      </c>
      <c r="B245" s="24" t="s">
        <v>276</v>
      </c>
      <c r="C245" s="45">
        <f>+C11</f>
        <v>1639.4043198308198</v>
      </c>
      <c r="D245" s="45">
        <f>+D11</f>
        <v>0.23719819132777337</v>
      </c>
      <c r="E245" s="45">
        <f>+E11</f>
        <v>3.5740373860663116E-2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1655.5170682610731</v>
      </c>
    </row>
    <row r="246" spans="1:15">
      <c r="A246" s="23" t="s">
        <v>291</v>
      </c>
      <c r="B246" s="24" t="s">
        <v>292</v>
      </c>
      <c r="C246" s="45">
        <f>+C19</f>
        <v>4032.9972641642662</v>
      </c>
      <c r="D246" s="45">
        <f>+D19</f>
        <v>0.95120416989001244</v>
      </c>
      <c r="E246" s="45">
        <f>+E19</f>
        <v>0.1811662813220494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4107.6400454715294</v>
      </c>
    </row>
    <row r="247" spans="1:15">
      <c r="A247" s="23" t="s">
        <v>303</v>
      </c>
      <c r="B247" s="24" t="s">
        <v>304</v>
      </c>
      <c r="C247" s="45">
        <f>+C25</f>
        <v>520.67122741582</v>
      </c>
      <c r="D247" s="45">
        <f>+D25</f>
        <v>2.3342163410679997</v>
      </c>
      <c r="E247" s="45">
        <f>+E25</f>
        <v>3.2283127592879997E-2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594.58431377783711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2">+SUM(D250:D251)</f>
        <v>0</v>
      </c>
      <c r="E249" s="25">
        <f t="shared" si="82"/>
        <v>0</v>
      </c>
      <c r="F249" s="31"/>
      <c r="G249" s="31"/>
      <c r="H249" s="31"/>
      <c r="I249" s="31"/>
      <c r="J249" s="25">
        <f t="shared" ref="J249:M249" si="83">+SUM(J250:J251)</f>
        <v>0</v>
      </c>
      <c r="K249" s="25">
        <f t="shared" si="83"/>
        <v>0</v>
      </c>
      <c r="L249" s="25">
        <f t="shared" si="83"/>
        <v>0</v>
      </c>
      <c r="M249" s="25">
        <f t="shared" si="83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259.06296102695001</v>
      </c>
      <c r="D253" s="20">
        <f t="shared" ref="D253:M253" si="84">+SUM(D254:D261)</f>
        <v>0</v>
      </c>
      <c r="E253" s="20">
        <f t="shared" si="84"/>
        <v>0</v>
      </c>
      <c r="F253" s="20">
        <f t="shared" si="84"/>
        <v>0</v>
      </c>
      <c r="G253" s="20">
        <f t="shared" si="84"/>
        <v>0</v>
      </c>
      <c r="H253" s="20">
        <f t="shared" si="84"/>
        <v>0</v>
      </c>
      <c r="I253" s="20">
        <f t="shared" si="84"/>
        <v>0</v>
      </c>
      <c r="J253" s="20">
        <f t="shared" si="84"/>
        <v>0</v>
      </c>
      <c r="K253" s="20">
        <f t="shared" si="84"/>
        <v>0</v>
      </c>
      <c r="L253" s="20">
        <f t="shared" si="84"/>
        <v>0</v>
      </c>
      <c r="M253" s="20">
        <f t="shared" si="84"/>
        <v>0</v>
      </c>
      <c r="N253" s="63"/>
      <c r="O253" s="20">
        <f>+SUM(O254:O261)</f>
        <v>259.06296102695001</v>
      </c>
    </row>
    <row r="254" spans="1:15">
      <c r="A254" s="23" t="s">
        <v>344</v>
      </c>
      <c r="B254" s="24" t="s">
        <v>345</v>
      </c>
      <c r="C254" s="45">
        <f>+C47</f>
        <v>254.3736384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254.3736384</v>
      </c>
    </row>
    <row r="255" spans="1:15">
      <c r="A255" s="23" t="s">
        <v>355</v>
      </c>
      <c r="B255" s="24" t="s">
        <v>356</v>
      </c>
      <c r="C255" s="45">
        <f t="shared" ref="C255:M255" si="85">+C53</f>
        <v>0</v>
      </c>
      <c r="D255" s="45">
        <f t="shared" si="85"/>
        <v>0</v>
      </c>
      <c r="E255" s="45">
        <f t="shared" si="85"/>
        <v>0</v>
      </c>
      <c r="F255" s="45">
        <f t="shared" si="85"/>
        <v>0</v>
      </c>
      <c r="G255" s="45">
        <f t="shared" si="85"/>
        <v>0</v>
      </c>
      <c r="H255" s="45">
        <f t="shared" si="85"/>
        <v>0</v>
      </c>
      <c r="I255" s="45">
        <f t="shared" si="85"/>
        <v>0</v>
      </c>
      <c r="J255" s="45">
        <f t="shared" si="85"/>
        <v>0</v>
      </c>
      <c r="K255" s="45">
        <f t="shared" si="85"/>
        <v>0</v>
      </c>
      <c r="L255" s="45">
        <f t="shared" si="85"/>
        <v>0</v>
      </c>
      <c r="M255" s="45">
        <f t="shared" si="85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6">+C64</f>
        <v>0</v>
      </c>
      <c r="D256" s="45">
        <f t="shared" si="86"/>
        <v>0</v>
      </c>
      <c r="E256" s="45">
        <f t="shared" si="86"/>
        <v>0</v>
      </c>
      <c r="F256" s="45">
        <f t="shared" si="86"/>
        <v>0</v>
      </c>
      <c r="G256" s="45">
        <f t="shared" si="86"/>
        <v>0</v>
      </c>
      <c r="H256" s="45">
        <f t="shared" si="86"/>
        <v>0</v>
      </c>
      <c r="I256" s="45">
        <f t="shared" si="86"/>
        <v>0</v>
      </c>
      <c r="J256" s="45">
        <f t="shared" si="86"/>
        <v>0</v>
      </c>
      <c r="K256" s="45">
        <f t="shared" si="86"/>
        <v>0</v>
      </c>
      <c r="L256" s="45">
        <f t="shared" si="86"/>
        <v>0</v>
      </c>
      <c r="M256" s="45">
        <f t="shared" si="86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4.689322626950001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4.689322626950001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7">+C89</f>
        <v>0</v>
      </c>
      <c r="D260" s="45">
        <f t="shared" si="87"/>
        <v>0</v>
      </c>
      <c r="E260" s="45">
        <f t="shared" si="87"/>
        <v>0</v>
      </c>
      <c r="F260" s="45">
        <f t="shared" si="87"/>
        <v>0</v>
      </c>
      <c r="G260" s="45">
        <f t="shared" si="87"/>
        <v>0</v>
      </c>
      <c r="H260" s="45">
        <f t="shared" si="87"/>
        <v>0</v>
      </c>
      <c r="I260" s="45">
        <f t="shared" si="87"/>
        <v>0</v>
      </c>
      <c r="J260" s="45">
        <f t="shared" si="87"/>
        <v>0</v>
      </c>
      <c r="K260" s="45">
        <f t="shared" si="87"/>
        <v>0</v>
      </c>
      <c r="L260" s="45">
        <f t="shared" si="87"/>
        <v>0</v>
      </c>
      <c r="M260" s="45">
        <f t="shared" si="87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8">+C94</f>
        <v>0</v>
      </c>
      <c r="D261" s="45">
        <f t="shared" si="88"/>
        <v>0</v>
      </c>
      <c r="E261" s="45">
        <f t="shared" si="88"/>
        <v>0</v>
      </c>
      <c r="F261" s="45">
        <f t="shared" si="88"/>
        <v>0</v>
      </c>
      <c r="G261" s="45">
        <f t="shared" si="88"/>
        <v>0</v>
      </c>
      <c r="H261" s="45">
        <f t="shared" si="88"/>
        <v>0</v>
      </c>
      <c r="I261" s="45">
        <f t="shared" si="88"/>
        <v>0</v>
      </c>
      <c r="J261" s="45">
        <f t="shared" si="88"/>
        <v>0</v>
      </c>
      <c r="K261" s="45">
        <f t="shared" si="88"/>
        <v>0</v>
      </c>
      <c r="L261" s="45">
        <f t="shared" si="88"/>
        <v>0</v>
      </c>
      <c r="M261" s="45">
        <f t="shared" si="88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5.0869531168000002</v>
      </c>
      <c r="D262" s="20">
        <f t="shared" ref="D262:E262" si="89">+SUM(D263:D272)</f>
        <v>104.14030216061316</v>
      </c>
      <c r="E262" s="20">
        <f t="shared" si="89"/>
        <v>2.6582651525768797</v>
      </c>
      <c r="F262" s="34"/>
      <c r="G262" s="34"/>
      <c r="H262" s="34"/>
      <c r="I262" s="34"/>
      <c r="J262" s="20">
        <f t="shared" ref="J262:L262" si="90">+SUM(J263:J272)</f>
        <v>0.50020331000000007</v>
      </c>
      <c r="K262" s="20">
        <f t="shared" si="90"/>
        <v>18.407481808</v>
      </c>
      <c r="L262" s="20">
        <f t="shared" si="90"/>
        <v>0</v>
      </c>
      <c r="M262" s="34"/>
      <c r="N262" s="63"/>
      <c r="O262" s="20">
        <f>+SUM(O263:O272)</f>
        <v>3625.4556790468419</v>
      </c>
    </row>
    <row r="263" spans="1:15">
      <c r="A263" s="23" t="s">
        <v>435</v>
      </c>
      <c r="B263" s="24" t="s">
        <v>436</v>
      </c>
      <c r="C263" s="31"/>
      <c r="D263" s="45">
        <f>+D96</f>
        <v>96.439946000000006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2700.3184880000003</v>
      </c>
    </row>
    <row r="264" spans="1:15">
      <c r="A264" s="23" t="s">
        <v>465</v>
      </c>
      <c r="B264" s="24" t="s">
        <v>466</v>
      </c>
      <c r="C264" s="31"/>
      <c r="D264" s="45">
        <f>+D111</f>
        <v>2.9659673303123588</v>
      </c>
      <c r="E264" s="45">
        <f>+E111</f>
        <v>0.19623122170978385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135.04835900183878</v>
      </c>
    </row>
    <row r="265" spans="1:15">
      <c r="A265" s="23" t="s">
        <v>483</v>
      </c>
      <c r="B265" s="24" t="s">
        <v>484</v>
      </c>
      <c r="C265" s="31"/>
      <c r="D265" s="45">
        <f>+D127</f>
        <v>4.1936600571008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117.4224815988224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2.4480282381870957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648.72748311958037</v>
      </c>
    </row>
    <row r="267" spans="1:15">
      <c r="A267" s="23" t="s">
        <v>515</v>
      </c>
      <c r="B267" s="24" t="s">
        <v>516</v>
      </c>
      <c r="C267" s="31"/>
      <c r="D267" s="45">
        <f t="shared" ref="D267:L268" si="91">+D144</f>
        <v>0</v>
      </c>
      <c r="E267" s="45">
        <f t="shared" si="91"/>
        <v>0</v>
      </c>
      <c r="F267" s="31"/>
      <c r="G267" s="31"/>
      <c r="H267" s="31"/>
      <c r="I267" s="31"/>
      <c r="J267" s="45">
        <f t="shared" si="91"/>
        <v>0</v>
      </c>
      <c r="K267" s="45">
        <f t="shared" si="91"/>
        <v>0</v>
      </c>
      <c r="L267" s="45">
        <f t="shared" si="91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1"/>
        <v>0.54072877320000012</v>
      </c>
      <c r="E268" s="45">
        <f t="shared" si="91"/>
        <v>1.4005692680000001E-2</v>
      </c>
      <c r="F268" s="31"/>
      <c r="G268" s="31"/>
      <c r="H268" s="31"/>
      <c r="I268" s="31"/>
      <c r="J268" s="45">
        <f t="shared" si="91"/>
        <v>0.50020331000000007</v>
      </c>
      <c r="K268" s="45">
        <f t="shared" si="91"/>
        <v>18.407481808</v>
      </c>
      <c r="L268" s="45">
        <f t="shared" si="91"/>
        <v>0</v>
      </c>
      <c r="M268" s="31"/>
      <c r="N268" s="64"/>
      <c r="O268" s="29">
        <f>+C268*'PCG-PTG'!$F$5+D268*'PCG-PTG'!$F$6+E268*'PCG-PTG'!$F$8+SUM(F268:I268)</f>
        <v>18.851914209800004</v>
      </c>
    </row>
    <row r="269" spans="1:15">
      <c r="A269" s="23" t="s">
        <v>528</v>
      </c>
      <c r="B269" s="24" t="s">
        <v>529</v>
      </c>
      <c r="C269" s="45">
        <f>+C151</f>
        <v>0.56346503680000004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0.56346503680000004</v>
      </c>
    </row>
    <row r="270" spans="1:15">
      <c r="A270" s="23" t="s">
        <v>534</v>
      </c>
      <c r="B270" s="24" t="s">
        <v>535</v>
      </c>
      <c r="C270" s="45">
        <f>+C154</f>
        <v>4.5234880799999999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4.5234880799999999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2">+D156</f>
        <v>0</v>
      </c>
      <c r="E272" s="45">
        <f t="shared" si="92"/>
        <v>0</v>
      </c>
      <c r="F272" s="31"/>
      <c r="G272" s="31"/>
      <c r="H272" s="31"/>
      <c r="I272" s="31"/>
      <c r="J272" s="45">
        <f t="shared" si="92"/>
        <v>0</v>
      </c>
      <c r="K272" s="45">
        <f t="shared" si="92"/>
        <v>0</v>
      </c>
      <c r="L272" s="45">
        <f t="shared" si="92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-31362.345892019606</v>
      </c>
      <c r="D273" s="20">
        <f t="shared" ref="D273:E273" si="93">+SUM(D274:D281)</f>
        <v>4.7055605992488676</v>
      </c>
      <c r="E273" s="20">
        <f t="shared" si="93"/>
        <v>0.2099933998041196</v>
      </c>
      <c r="F273" s="34"/>
      <c r="G273" s="34"/>
      <c r="H273" s="34"/>
      <c r="I273" s="34"/>
      <c r="J273" s="20">
        <f t="shared" ref="J273:L273" si="94">+SUM(J274:J281)</f>
        <v>2.7964672990285067</v>
      </c>
      <c r="K273" s="20">
        <f t="shared" si="94"/>
        <v>83.796536113870729</v>
      </c>
      <c r="L273" s="20">
        <f t="shared" si="94"/>
        <v>0</v>
      </c>
      <c r="M273" s="34"/>
      <c r="N273" s="63"/>
      <c r="O273" s="20">
        <f>+SUM(O274:O281)</f>
        <v>-31174.941944292546</v>
      </c>
    </row>
    <row r="274" spans="1:15">
      <c r="A274" s="23" t="s">
        <v>541</v>
      </c>
      <c r="B274" s="24" t="s">
        <v>542</v>
      </c>
      <c r="C274" s="45">
        <f>+C158</f>
        <v>-37743.235862944945</v>
      </c>
      <c r="D274" s="45">
        <f t="shared" ref="D274:L274" si="95">+D158</f>
        <v>0.33779362932000001</v>
      </c>
      <c r="E274" s="45">
        <f t="shared" si="95"/>
        <v>1.1760302404000002E-2</v>
      </c>
      <c r="F274" s="31"/>
      <c r="G274" s="31"/>
      <c r="H274" s="31"/>
      <c r="I274" s="31"/>
      <c r="J274" s="45">
        <f t="shared" si="95"/>
        <v>0.12254642096000004</v>
      </c>
      <c r="K274" s="45">
        <f t="shared" si="95"/>
        <v>5.5486415400000002</v>
      </c>
      <c r="L274" s="45">
        <f t="shared" si="95"/>
        <v>0</v>
      </c>
      <c r="M274" s="31"/>
      <c r="N274" s="64"/>
      <c r="O274" s="29">
        <f>+C274*'PCG-PTG'!$F$5+D274*'PCG-PTG'!$F$6+E274*'PCG-PTG'!$F$8+SUM(F274:I274)</f>
        <v>-37730.661161186923</v>
      </c>
    </row>
    <row r="275" spans="1:15">
      <c r="A275" s="23" t="s">
        <v>557</v>
      </c>
      <c r="B275" s="24" t="s">
        <v>558</v>
      </c>
      <c r="C275" s="45">
        <f>+C166</f>
        <v>370.55982552236014</v>
      </c>
      <c r="D275" s="45">
        <f t="shared" ref="D275:L275" si="96">+D166</f>
        <v>0.98251471652375</v>
      </c>
      <c r="E275" s="45">
        <f t="shared" si="96"/>
        <v>7.036134327719884E-2</v>
      </c>
      <c r="F275" s="31"/>
      <c r="G275" s="31"/>
      <c r="H275" s="31"/>
      <c r="I275" s="31"/>
      <c r="J275" s="45">
        <f t="shared" si="96"/>
        <v>1.2095212255316905</v>
      </c>
      <c r="K275" s="45">
        <f t="shared" si="96"/>
        <v>23.713543915997807</v>
      </c>
      <c r="L275" s="45">
        <f t="shared" si="96"/>
        <v>0</v>
      </c>
      <c r="M275" s="31"/>
      <c r="N275" s="64"/>
      <c r="O275" s="29">
        <f>+C275*'PCG-PTG'!$F$5+D275*'PCG-PTG'!$F$6+E275*'PCG-PTG'!$F$8+SUM(F275:I275)</f>
        <v>416.71599355348286</v>
      </c>
    </row>
    <row r="276" spans="1:15">
      <c r="A276" s="23" t="s">
        <v>573</v>
      </c>
      <c r="B276" s="24" t="s">
        <v>574</v>
      </c>
      <c r="C276" s="45">
        <f>+C174</f>
        <v>5864.1040035202022</v>
      </c>
      <c r="D276" s="45">
        <f t="shared" ref="D276:L276" si="97">+D174</f>
        <v>3.3852522534051182</v>
      </c>
      <c r="E276" s="45">
        <f t="shared" si="97"/>
        <v>0.12787175412292076</v>
      </c>
      <c r="F276" s="31"/>
      <c r="G276" s="31"/>
      <c r="H276" s="31"/>
      <c r="I276" s="31"/>
      <c r="J276" s="45">
        <f t="shared" si="97"/>
        <v>1.4643996525368164</v>
      </c>
      <c r="K276" s="45">
        <f t="shared" si="97"/>
        <v>54.53435065787292</v>
      </c>
      <c r="L276" s="45">
        <f t="shared" si="97"/>
        <v>0</v>
      </c>
      <c r="M276" s="31"/>
      <c r="N276" s="64"/>
      <c r="O276" s="29">
        <f>+C276*'PCG-PTG'!$F$5+D276*'PCG-PTG'!$F$6+E276*'PCG-PTG'!$F$8+SUM(F276:I276)</f>
        <v>5992.777081458119</v>
      </c>
    </row>
    <row r="277" spans="1:15">
      <c r="A277" s="23" t="s">
        <v>589</v>
      </c>
      <c r="B277" s="24" t="s">
        <v>590</v>
      </c>
      <c r="C277" s="45">
        <f>+C182</f>
        <v>37.435262900942178</v>
      </c>
      <c r="D277" s="45">
        <f t="shared" ref="D277:L277" si="98">+D182</f>
        <v>0</v>
      </c>
      <c r="E277" s="45">
        <f t="shared" si="98"/>
        <v>0</v>
      </c>
      <c r="F277" s="31"/>
      <c r="G277" s="31"/>
      <c r="H277" s="31"/>
      <c r="I277" s="31"/>
      <c r="J277" s="45">
        <f t="shared" si="98"/>
        <v>0</v>
      </c>
      <c r="K277" s="45">
        <f t="shared" si="98"/>
        <v>0</v>
      </c>
      <c r="L277" s="45">
        <f t="shared" si="98"/>
        <v>0</v>
      </c>
      <c r="M277" s="31"/>
      <c r="N277" s="64"/>
      <c r="O277" s="29">
        <f>+C277*'PCG-PTG'!$F$5+D277*'PCG-PTG'!$F$6+E277*'PCG-PTG'!$F$8+SUM(F277:I277)</f>
        <v>37.435262900942178</v>
      </c>
    </row>
    <row r="278" spans="1:15">
      <c r="A278" s="23" t="s">
        <v>605</v>
      </c>
      <c r="B278" s="24" t="s">
        <v>606</v>
      </c>
      <c r="C278" s="45">
        <f>+C190</f>
        <v>108.79087898183681</v>
      </c>
      <c r="D278" s="45">
        <f t="shared" ref="D278:L278" si="99">+D190</f>
        <v>0</v>
      </c>
      <c r="E278" s="45">
        <f t="shared" si="99"/>
        <v>0</v>
      </c>
      <c r="F278" s="31"/>
      <c r="G278" s="31"/>
      <c r="H278" s="31"/>
      <c r="I278" s="31"/>
      <c r="J278" s="45">
        <f t="shared" si="99"/>
        <v>0</v>
      </c>
      <c r="K278" s="45">
        <f t="shared" si="99"/>
        <v>0</v>
      </c>
      <c r="L278" s="45">
        <f t="shared" si="99"/>
        <v>0</v>
      </c>
      <c r="M278" s="31"/>
      <c r="N278" s="64"/>
      <c r="O278" s="29">
        <f>+C278*'PCG-PTG'!$F$5+D278*'PCG-PTG'!$F$6+E278*'PCG-PTG'!$F$8+SUM(F278:I278)</f>
        <v>108.79087898183681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0">+D198</f>
        <v>0</v>
      </c>
      <c r="E279" s="45">
        <f t="shared" si="100"/>
        <v>0</v>
      </c>
      <c r="F279" s="31"/>
      <c r="G279" s="31"/>
      <c r="H279" s="31"/>
      <c r="I279" s="31"/>
      <c r="J279" s="45">
        <f t="shared" si="100"/>
        <v>0</v>
      </c>
      <c r="K279" s="45">
        <f t="shared" si="100"/>
        <v>0</v>
      </c>
      <c r="L279" s="45">
        <f t="shared" si="100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1">+D207</f>
        <v>0</v>
      </c>
      <c r="E281" s="45">
        <f t="shared" si="101"/>
        <v>0</v>
      </c>
      <c r="F281" s="31"/>
      <c r="G281" s="31"/>
      <c r="H281" s="31"/>
      <c r="I281" s="31"/>
      <c r="J281" s="45">
        <f t="shared" si="101"/>
        <v>0</v>
      </c>
      <c r="K281" s="45">
        <f t="shared" si="101"/>
        <v>0</v>
      </c>
      <c r="L281" s="45">
        <f t="shared" si="101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2">+SUM(D283:D287)</f>
        <v>40.533490821825538</v>
      </c>
      <c r="E282" s="20">
        <f t="shared" si="102"/>
        <v>0.16593418410799998</v>
      </c>
      <c r="F282" s="34"/>
      <c r="G282" s="34"/>
      <c r="H282" s="34"/>
      <c r="I282" s="34"/>
      <c r="J282" s="20">
        <f t="shared" ref="J282:M282" si="103">+SUM(J283:J287)</f>
        <v>0</v>
      </c>
      <c r="K282" s="20">
        <f t="shared" si="103"/>
        <v>0</v>
      </c>
      <c r="L282" s="20">
        <f t="shared" si="103"/>
        <v>0</v>
      </c>
      <c r="M282" s="20">
        <f t="shared" si="103"/>
        <v>0</v>
      </c>
      <c r="N282" s="63"/>
      <c r="O282" s="20">
        <f>+SUM(O283:O287)</f>
        <v>1178.910301799735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4">+D209</f>
        <v>34.056075877539016</v>
      </c>
      <c r="E283" s="31"/>
      <c r="F283" s="31"/>
      <c r="G283" s="31"/>
      <c r="H283" s="31"/>
      <c r="I283" s="31"/>
      <c r="J283" s="45">
        <f t="shared" si="104"/>
        <v>0</v>
      </c>
      <c r="K283" s="45">
        <f t="shared" si="104"/>
        <v>0</v>
      </c>
      <c r="L283" s="45">
        <f t="shared" si="104"/>
        <v>0</v>
      </c>
      <c r="M283" s="31"/>
      <c r="N283" s="64"/>
      <c r="O283" s="29">
        <f>+C283*'PCG-PTG'!$F$5+D283*'PCG-PTG'!$F$6+E283*'PCG-PTG'!$F$8+SUM(F283:I283)</f>
        <v>953.57012457109249</v>
      </c>
    </row>
    <row r="284" spans="1:15">
      <c r="A284" s="23" t="s">
        <v>650</v>
      </c>
      <c r="B284" s="24" t="s">
        <v>651</v>
      </c>
      <c r="C284" s="31"/>
      <c r="D284" s="45">
        <f t="shared" ref="D284:L284" si="105">+D213</f>
        <v>0</v>
      </c>
      <c r="E284" s="45">
        <f t="shared" si="105"/>
        <v>0</v>
      </c>
      <c r="F284" s="31"/>
      <c r="G284" s="31"/>
      <c r="H284" s="31"/>
      <c r="I284" s="31"/>
      <c r="J284" s="45">
        <f t="shared" si="105"/>
        <v>0</v>
      </c>
      <c r="K284" s="45">
        <f t="shared" si="105"/>
        <v>0</v>
      </c>
      <c r="L284" s="45">
        <f t="shared" si="105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6">+D216</f>
        <v>0</v>
      </c>
      <c r="E285" s="45">
        <f t="shared" si="106"/>
        <v>0</v>
      </c>
      <c r="F285" s="31"/>
      <c r="G285" s="31"/>
      <c r="H285" s="31"/>
      <c r="I285" s="31"/>
      <c r="J285" s="45">
        <f t="shared" si="106"/>
        <v>0</v>
      </c>
      <c r="K285" s="45">
        <f t="shared" si="106"/>
        <v>0</v>
      </c>
      <c r="L285" s="45">
        <f t="shared" si="106"/>
        <v>0</v>
      </c>
      <c r="M285" s="45">
        <f t="shared" si="106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7">+D219</f>
        <v>6.4774149442865214</v>
      </c>
      <c r="E286" s="45">
        <f t="shared" si="107"/>
        <v>0.16593418410799998</v>
      </c>
      <c r="F286" s="31"/>
      <c r="G286" s="31"/>
      <c r="H286" s="31"/>
      <c r="I286" s="31"/>
      <c r="J286" s="45">
        <f t="shared" si="107"/>
        <v>0</v>
      </c>
      <c r="K286" s="45">
        <f t="shared" si="107"/>
        <v>0</v>
      </c>
      <c r="L286" s="45">
        <f t="shared" si="107"/>
        <v>0</v>
      </c>
      <c r="M286" s="31"/>
      <c r="N286" s="64"/>
      <c r="O286" s="29">
        <f>+C286*'PCG-PTG'!$F$5+D286*'PCG-PTG'!$F$6+E286*'PCG-PTG'!$F$8+SUM(F286:I286)</f>
        <v>225.34017722864257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8">+D223</f>
        <v>0</v>
      </c>
      <c r="E287" s="45">
        <f t="shared" si="108"/>
        <v>0</v>
      </c>
      <c r="F287" s="31"/>
      <c r="G287" s="31"/>
      <c r="H287" s="31"/>
      <c r="I287" s="31"/>
      <c r="J287" s="45">
        <f t="shared" si="108"/>
        <v>0</v>
      </c>
      <c r="K287" s="45">
        <f t="shared" si="108"/>
        <v>0</v>
      </c>
      <c r="L287" s="45">
        <f t="shared" si="108"/>
        <v>0</v>
      </c>
      <c r="M287" s="45">
        <f t="shared" si="108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9077.7279495431994</v>
      </c>
      <c r="D290" s="25">
        <f t="shared" ref="D290:E290" si="109">+D291+D292</f>
        <v>0.74525691752239998</v>
      </c>
      <c r="E290" s="25">
        <f t="shared" si="109"/>
        <v>0.23650158448959996</v>
      </c>
      <c r="F290" s="31"/>
      <c r="G290" s="31"/>
      <c r="H290" s="31"/>
      <c r="I290" s="31"/>
      <c r="J290" s="25">
        <f t="shared" ref="J290:M290" si="110">+J291+J292</f>
        <v>0</v>
      </c>
      <c r="K290" s="25">
        <f t="shared" si="110"/>
        <v>0</v>
      </c>
      <c r="L290" s="25">
        <f t="shared" si="110"/>
        <v>0</v>
      </c>
      <c r="M290" s="25">
        <f t="shared" si="110"/>
        <v>0</v>
      </c>
      <c r="N290" s="64"/>
      <c r="O290" s="25">
        <f>+O291+O292</f>
        <v>9161.2680631235708</v>
      </c>
    </row>
    <row r="291" spans="1:15">
      <c r="A291" s="23"/>
      <c r="B291" s="43" t="s">
        <v>673</v>
      </c>
      <c r="C291" s="45">
        <f>+C227</f>
        <v>907.48491010319981</v>
      </c>
      <c r="D291" s="45">
        <f t="shared" ref="D291:M293" si="111">+D227</f>
        <v>6.346048322399999E-3</v>
      </c>
      <c r="E291" s="45">
        <f t="shared" si="111"/>
        <v>2.5384193289599996E-2</v>
      </c>
      <c r="F291" s="31"/>
      <c r="G291" s="31"/>
      <c r="H291" s="31"/>
      <c r="I291" s="31"/>
      <c r="J291" s="45">
        <f t="shared" si="111"/>
        <v>0</v>
      </c>
      <c r="K291" s="45">
        <f t="shared" si="111"/>
        <v>0</v>
      </c>
      <c r="L291" s="45">
        <f t="shared" si="111"/>
        <v>0</v>
      </c>
      <c r="M291" s="45">
        <f t="shared" si="111"/>
        <v>0</v>
      </c>
      <c r="N291" s="64"/>
      <c r="O291" s="29">
        <f>+C291*'PCG-PTG'!$F$5+D291*'PCG-PTG'!$F$6+E291*'PCG-PTG'!$F$8+SUM(F291:I291)</f>
        <v>914.389410677971</v>
      </c>
    </row>
    <row r="292" spans="1:15">
      <c r="A292" s="23"/>
      <c r="B292" s="43" t="s">
        <v>674</v>
      </c>
      <c r="C292" s="45">
        <f>+C228</f>
        <v>8170.2430394399998</v>
      </c>
      <c r="D292" s="45">
        <f t="shared" si="111"/>
        <v>0.73891086919999993</v>
      </c>
      <c r="E292" s="45">
        <f t="shared" si="111"/>
        <v>0.21111739119999998</v>
      </c>
      <c r="F292" s="31"/>
      <c r="G292" s="31"/>
      <c r="H292" s="31"/>
      <c r="I292" s="31"/>
      <c r="J292" s="45">
        <f t="shared" si="111"/>
        <v>0</v>
      </c>
      <c r="K292" s="45">
        <f t="shared" si="111"/>
        <v>0</v>
      </c>
      <c r="L292" s="45">
        <f t="shared" si="111"/>
        <v>0</v>
      </c>
      <c r="M292" s="45">
        <f t="shared" si="111"/>
        <v>0</v>
      </c>
      <c r="N292" s="64"/>
      <c r="O292" s="29">
        <f>+C292*'PCG-PTG'!$F$5+D292*'PCG-PTG'!$F$6+E292*'PCG-PTG'!$F$8+SUM(F292:I292)</f>
        <v>8246.8786524455991</v>
      </c>
    </row>
    <row r="293" spans="1:15">
      <c r="A293" s="23"/>
      <c r="B293" s="24" t="s">
        <v>675</v>
      </c>
      <c r="C293" s="45">
        <f>+C229</f>
        <v>0</v>
      </c>
      <c r="D293" s="45">
        <f t="shared" si="111"/>
        <v>0</v>
      </c>
      <c r="E293" s="45">
        <f t="shared" si="111"/>
        <v>0</v>
      </c>
      <c r="F293" s="31"/>
      <c r="G293" s="31"/>
      <c r="H293" s="31"/>
      <c r="I293" s="31"/>
      <c r="J293" s="45">
        <f t="shared" si="111"/>
        <v>0</v>
      </c>
      <c r="K293" s="45">
        <f t="shared" si="111"/>
        <v>0</v>
      </c>
      <c r="L293" s="45">
        <f t="shared" si="111"/>
        <v>0</v>
      </c>
      <c r="M293" s="45">
        <f t="shared" si="111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1458.6109752625778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1458.6109752625778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2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3">D241-D303</f>
        <v>0</v>
      </c>
      <c r="E301" s="63">
        <f t="shared" si="113"/>
        <v>0</v>
      </c>
      <c r="F301" s="63">
        <f t="shared" si="113"/>
        <v>0</v>
      </c>
      <c r="G301" s="63">
        <f t="shared" si="113"/>
        <v>0</v>
      </c>
      <c r="H301" s="63">
        <f t="shared" si="113"/>
        <v>0</v>
      </c>
      <c r="I301" s="63">
        <f t="shared" si="113"/>
        <v>0</v>
      </c>
      <c r="J301" s="63">
        <f t="shared" si="113"/>
        <v>0</v>
      </c>
      <c r="K301" s="63">
        <f t="shared" si="113"/>
        <v>0</v>
      </c>
      <c r="L301" s="63">
        <f t="shared" si="113"/>
        <v>0</v>
      </c>
      <c r="M301" s="63">
        <f t="shared" si="113"/>
        <v>0</v>
      </c>
      <c r="N301" s="63"/>
      <c r="O301" s="63">
        <f t="shared" si="113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-22687.320671938753</v>
      </c>
      <c r="D303" s="20">
        <f t="shared" ref="D303:M303" si="114">+SUM(D304:D308)</f>
        <v>152.98864084762735</v>
      </c>
      <c r="E303" s="20">
        <f t="shared" si="114"/>
        <v>3.3007162319953918</v>
      </c>
      <c r="F303" s="20">
        <f t="shared" si="114"/>
        <v>0</v>
      </c>
      <c r="G303" s="20">
        <f t="shared" si="114"/>
        <v>0</v>
      </c>
      <c r="H303" s="20">
        <f t="shared" si="114"/>
        <v>0</v>
      </c>
      <c r="I303" s="20">
        <f t="shared" si="114"/>
        <v>0</v>
      </c>
      <c r="J303" s="20">
        <f t="shared" si="114"/>
        <v>3.2966706090285065</v>
      </c>
      <c r="K303" s="20">
        <f t="shared" si="114"/>
        <v>102.20401792187073</v>
      </c>
      <c r="L303" s="20">
        <f t="shared" si="114"/>
        <v>0</v>
      </c>
      <c r="M303" s="20">
        <f t="shared" si="114"/>
        <v>0</v>
      </c>
      <c r="N303" s="63"/>
      <c r="O303" s="20">
        <f>+SUM(O304:O308)</f>
        <v>-17528.948926726403</v>
      </c>
    </row>
    <row r="304" spans="1:15">
      <c r="A304" s="47" t="s">
        <v>263</v>
      </c>
      <c r="B304" s="48" t="s">
        <v>264</v>
      </c>
      <c r="C304" s="66">
        <f>+C242</f>
        <v>8410.8753059371065</v>
      </c>
      <c r="D304" s="66">
        <f t="shared" ref="D304:M304" si="115">+D242</f>
        <v>3.6092872659397854</v>
      </c>
      <c r="E304" s="66">
        <f t="shared" si="115"/>
        <v>0.26652349550639254</v>
      </c>
      <c r="F304" s="31"/>
      <c r="G304" s="31"/>
      <c r="H304" s="31"/>
      <c r="I304" s="31"/>
      <c r="J304" s="66">
        <f t="shared" si="115"/>
        <v>0</v>
      </c>
      <c r="K304" s="66">
        <f t="shared" si="115"/>
        <v>0</v>
      </c>
      <c r="L304" s="66">
        <f t="shared" si="115"/>
        <v>0</v>
      </c>
      <c r="M304" s="66">
        <f t="shared" si="115"/>
        <v>0</v>
      </c>
      <c r="N304" s="64"/>
      <c r="O304" s="29">
        <f>+C304*'PCG-PTG'!$F$5+D304*'PCG-PTG'!$F$6+E304*'PCG-PTG'!$F$8+SUM(F304:I304)</f>
        <v>8582.564075692615</v>
      </c>
    </row>
    <row r="305" spans="1:15">
      <c r="A305" s="47" t="s">
        <v>342</v>
      </c>
      <c r="B305" s="48" t="s">
        <v>343</v>
      </c>
      <c r="C305" s="66">
        <f>+C253</f>
        <v>259.06296102695001</v>
      </c>
      <c r="D305" s="66">
        <f t="shared" ref="D305:M305" si="116">+D253</f>
        <v>0</v>
      </c>
      <c r="E305" s="66">
        <f t="shared" si="116"/>
        <v>0</v>
      </c>
      <c r="F305" s="66">
        <f t="shared" si="116"/>
        <v>0</v>
      </c>
      <c r="G305" s="66">
        <f t="shared" si="116"/>
        <v>0</v>
      </c>
      <c r="H305" s="66">
        <f t="shared" si="116"/>
        <v>0</v>
      </c>
      <c r="I305" s="66">
        <f t="shared" si="116"/>
        <v>0</v>
      </c>
      <c r="J305" s="66">
        <f t="shared" si="116"/>
        <v>0</v>
      </c>
      <c r="K305" s="66">
        <f t="shared" si="116"/>
        <v>0</v>
      </c>
      <c r="L305" s="66">
        <f t="shared" si="116"/>
        <v>0</v>
      </c>
      <c r="M305" s="66">
        <f t="shared" si="116"/>
        <v>0</v>
      </c>
      <c r="N305" s="64"/>
      <c r="O305" s="29">
        <f>+C305*'PCG-PTG'!$F$5+D305*'PCG-PTG'!$F$6+E305*'PCG-PTG'!$F$8+SUM(F305:I305)</f>
        <v>259.06296102695001</v>
      </c>
    </row>
    <row r="306" spans="1:15">
      <c r="A306" s="47" t="s">
        <v>433</v>
      </c>
      <c r="B306" s="48" t="s">
        <v>434</v>
      </c>
      <c r="C306" s="66">
        <f>+C262</f>
        <v>5.0869531168000002</v>
      </c>
      <c r="D306" s="66">
        <f t="shared" ref="D306:L306" si="117">+D262</f>
        <v>104.14030216061316</v>
      </c>
      <c r="E306" s="66">
        <f t="shared" si="117"/>
        <v>2.6582651525768797</v>
      </c>
      <c r="F306" s="31"/>
      <c r="G306" s="31"/>
      <c r="H306" s="31"/>
      <c r="I306" s="31"/>
      <c r="J306" s="66">
        <f t="shared" si="117"/>
        <v>0.50020331000000007</v>
      </c>
      <c r="K306" s="66">
        <f t="shared" si="117"/>
        <v>18.407481808</v>
      </c>
      <c r="L306" s="66">
        <f t="shared" si="117"/>
        <v>0</v>
      </c>
      <c r="M306" s="31"/>
      <c r="N306" s="64"/>
      <c r="O306" s="29">
        <f>+C306*'PCG-PTG'!$F$5+D306*'PCG-PTG'!$F$6+E306*'PCG-PTG'!$F$8+SUM(F306:I306)</f>
        <v>3625.4556790468419</v>
      </c>
    </row>
    <row r="307" spans="1:15">
      <c r="A307" s="47" t="s">
        <v>539</v>
      </c>
      <c r="B307" s="48" t="s">
        <v>540</v>
      </c>
      <c r="C307" s="66">
        <f>+C273</f>
        <v>-31362.345892019606</v>
      </c>
      <c r="D307" s="66">
        <f t="shared" ref="D307:L307" si="118">+D273</f>
        <v>4.7055605992488676</v>
      </c>
      <c r="E307" s="66">
        <f t="shared" si="118"/>
        <v>0.2099933998041196</v>
      </c>
      <c r="F307" s="31"/>
      <c r="G307" s="31"/>
      <c r="H307" s="31"/>
      <c r="I307" s="31"/>
      <c r="J307" s="66">
        <f t="shared" si="118"/>
        <v>2.7964672990285067</v>
      </c>
      <c r="K307" s="66">
        <f t="shared" si="118"/>
        <v>83.796536113870729</v>
      </c>
      <c r="L307" s="66">
        <f t="shared" si="118"/>
        <v>0</v>
      </c>
      <c r="M307" s="31"/>
      <c r="N307" s="64"/>
      <c r="O307" s="29">
        <f>+C307*'PCG-PTG'!$F$5+D307*'PCG-PTG'!$F$6+E307*'PCG-PTG'!$F$8+SUM(F307:I307)</f>
        <v>-31174.941944292546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19">+D282</f>
        <v>40.533490821825538</v>
      </c>
      <c r="E308" s="66">
        <f t="shared" si="119"/>
        <v>0.16593418410799998</v>
      </c>
      <c r="F308" s="31"/>
      <c r="G308" s="31"/>
      <c r="H308" s="31"/>
      <c r="I308" s="31"/>
      <c r="J308" s="66">
        <f t="shared" si="119"/>
        <v>0</v>
      </c>
      <c r="K308" s="66">
        <f t="shared" si="119"/>
        <v>0</v>
      </c>
      <c r="L308" s="66">
        <f t="shared" si="119"/>
        <v>0</v>
      </c>
      <c r="M308" s="66">
        <f t="shared" si="119"/>
        <v>0</v>
      </c>
      <c r="N308" s="64"/>
      <c r="O308" s="29">
        <f>+C308*'PCG-PTG'!$F$5+D308*'PCG-PTG'!$F$6+E308*'PCG-PTG'!$F$8+SUM(F308:I308)</f>
        <v>1178.9103017997352</v>
      </c>
    </row>
  </sheetData>
  <sheetProtection algorithmName="SHA-512" hashValue="y5SyEOXGJO70e+OaiFspQ1soWVG4YuSTH4cFqk7xpxk6k26dgtSlCSGE/FIyLfxlePtYwwaIRb/JVrnygQKZiA==" saltValue="FvbAfSPpHUsaT9RDJaLleg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79" priority="6" operator="equal">
      <formula>0</formula>
    </cfRule>
  </conditionalFormatting>
  <conditionalFormatting sqref="O239">
    <cfRule type="cellIs" dxfId="78" priority="5" operator="equal">
      <formula>0</formula>
    </cfRule>
  </conditionalFormatting>
  <conditionalFormatting sqref="C301:M301">
    <cfRule type="cellIs" dxfId="77" priority="2" operator="equal">
      <formula>0</formula>
    </cfRule>
  </conditionalFormatting>
  <conditionalFormatting sqref="O301">
    <cfRule type="cellIs" dxfId="76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C0D08A46-6ACF-4251-83E9-20E4ABF1E120}"/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EAD1D-098F-49A3-B0DA-4A7830C21BAC}">
  <dimension ref="A2:O308"/>
  <sheetViews>
    <sheetView showGridLines="0" topLeftCell="A149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1406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-18509.892489180911</v>
      </c>
      <c r="D4" s="20">
        <f t="shared" si="0"/>
        <v>157.51221299168938</v>
      </c>
      <c r="E4" s="20">
        <f t="shared" si="0"/>
        <v>3.4036803073286142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2.8965324970688364</v>
      </c>
      <c r="K4" s="20">
        <f t="shared" si="0"/>
        <v>117.35523551137067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-13197.575243971525</v>
      </c>
    </row>
    <row r="5" spans="1:15" s="12" customFormat="1">
      <c r="A5" s="18" t="s">
        <v>263</v>
      </c>
      <c r="B5" s="19" t="s">
        <v>264</v>
      </c>
      <c r="C5" s="20">
        <f>+C6+C32+C42</f>
        <v>9018.1583650357934</v>
      </c>
      <c r="D5" s="20">
        <f t="shared" ref="D5:E5" si="1">+D6+D32+D42</f>
        <v>3.6969998331722982</v>
      </c>
      <c r="E5" s="20">
        <f t="shared" si="1"/>
        <v>0.27957256570026084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9195.7610902751876</v>
      </c>
    </row>
    <row r="6" spans="1:15">
      <c r="A6" s="23" t="s">
        <v>265</v>
      </c>
      <c r="B6" s="24" t="s">
        <v>266</v>
      </c>
      <c r="C6" s="25">
        <f>+C7+C11+C19+C25+C29</f>
        <v>9018.1583650357934</v>
      </c>
      <c r="D6" s="25">
        <f t="shared" ref="D6:E6" si="4">+D7+D11+D19+D25+D29</f>
        <v>3.6969998331722982</v>
      </c>
      <c r="E6" s="25">
        <f t="shared" si="4"/>
        <v>0.27957256570026084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9195.7610902751876</v>
      </c>
    </row>
    <row r="7" spans="1:15">
      <c r="A7" s="23" t="s">
        <v>267</v>
      </c>
      <c r="B7" s="24" t="s">
        <v>268</v>
      </c>
      <c r="C7" s="25">
        <v>2358.1389677537918</v>
      </c>
      <c r="D7" s="25">
        <v>9.2462344205232583E-2</v>
      </c>
      <c r="E7" s="25">
        <v>1.8492468841046519E-2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2365.6284176344152</v>
      </c>
    </row>
    <row r="8" spans="1:15">
      <c r="A8" s="23" t="s">
        <v>269</v>
      </c>
      <c r="B8" s="24" t="s">
        <v>270</v>
      </c>
      <c r="C8" s="29">
        <v>2358.1389677537918</v>
      </c>
      <c r="D8" s="29">
        <v>9.2462344205232583E-2</v>
      </c>
      <c r="E8" s="29">
        <v>1.8492468841046519E-2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2365.6284176344152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1763.7858438183894</v>
      </c>
      <c r="D11" s="25">
        <v>0.24524832198433849</v>
      </c>
      <c r="E11" s="25">
        <v>3.6823033781327383E-2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1780.4109007860025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4339.0313947693412</v>
      </c>
      <c r="D19" s="25">
        <v>1.0218992750557239</v>
      </c>
      <c r="E19" s="25">
        <v>0.1917756066716427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4418.4651102388871</v>
      </c>
    </row>
    <row r="20" spans="1:15">
      <c r="A20" s="23" t="s">
        <v>293</v>
      </c>
      <c r="B20" s="24" t="s">
        <v>294</v>
      </c>
      <c r="C20" s="29">
        <v>216.73006094354068</v>
      </c>
      <c r="D20" s="29">
        <v>1.5161929614759893E-3</v>
      </c>
      <c r="E20" s="29">
        <v>6.0647718459039572E-3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218.37967888562656</v>
      </c>
    </row>
    <row r="21" spans="1:15">
      <c r="A21" s="23" t="s">
        <v>295</v>
      </c>
      <c r="B21" s="24" t="s">
        <v>296</v>
      </c>
      <c r="C21" s="29">
        <v>3685.6985763258008</v>
      </c>
      <c r="D21" s="29">
        <v>0.96146233209424792</v>
      </c>
      <c r="E21" s="29">
        <v>0.18217558982573875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3760.8960529282604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436.6027575</v>
      </c>
      <c r="D23" s="29">
        <v>5.8920750000000001E-2</v>
      </c>
      <c r="E23" s="29">
        <v>3.5352449999999998E-3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439.18937842500003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557.20215869427261</v>
      </c>
      <c r="D25" s="25">
        <v>2.3373898919270033</v>
      </c>
      <c r="E25" s="25">
        <v>3.2481456406244232E-2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631.25666161588333</v>
      </c>
    </row>
    <row r="26" spans="1:15">
      <c r="A26" s="23" t="s">
        <v>305</v>
      </c>
      <c r="B26" s="24" t="s">
        <v>306</v>
      </c>
      <c r="C26" s="29">
        <v>185.27858555887937</v>
      </c>
      <c r="D26" s="29">
        <v>2.6409016029217997E-2</v>
      </c>
      <c r="E26" s="29">
        <v>1.1181310822053999E-3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186.31434274448191</v>
      </c>
    </row>
    <row r="27" spans="1:15">
      <c r="A27" s="23" t="s">
        <v>307</v>
      </c>
      <c r="B27" s="24" t="s">
        <v>308</v>
      </c>
      <c r="C27" s="29">
        <v>325.66936207576953</v>
      </c>
      <c r="D27" s="29">
        <v>2.3046979364988291</v>
      </c>
      <c r="E27" s="29">
        <v>3.0986348960101461E-2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398.41228677216367</v>
      </c>
    </row>
    <row r="28" spans="1:15">
      <c r="A28" s="23" t="s">
        <v>309</v>
      </c>
      <c r="B28" s="24" t="s">
        <v>310</v>
      </c>
      <c r="C28" s="29">
        <v>46.254211059623685</v>
      </c>
      <c r="D28" s="29">
        <v>6.2829393989562001E-3</v>
      </c>
      <c r="E28" s="29">
        <v>3.76976363937372E-4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46.530032099237857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582.06880135328095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582.06880135328095</v>
      </c>
    </row>
    <row r="47" spans="1:15">
      <c r="A47" s="23" t="s">
        <v>344</v>
      </c>
      <c r="B47" s="24" t="s">
        <v>345</v>
      </c>
      <c r="C47" s="25">
        <f>+SUM(C48:C52)</f>
        <v>577.56089339999994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577.56089339999994</v>
      </c>
    </row>
    <row r="48" spans="1:15">
      <c r="A48" s="23" t="s">
        <v>346</v>
      </c>
      <c r="B48" s="24" t="s">
        <v>347</v>
      </c>
      <c r="C48" s="45">
        <v>577.56089339999994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577.56089339999994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4.5079079532809523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4.5079079532809523</v>
      </c>
    </row>
    <row r="73" spans="1:15">
      <c r="A73" s="23" t="s">
        <v>393</v>
      </c>
      <c r="B73" s="24" t="s">
        <v>394</v>
      </c>
      <c r="C73" s="45">
        <v>4.5079079532809523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4.5079079532809523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5.7767080304000009</v>
      </c>
      <c r="D95" s="20">
        <f>+D96+D111+D127+D132+D144+D145+D151+D154+D155+D156</f>
        <v>105.39263321741822</v>
      </c>
      <c r="E95" s="20">
        <f>+E96+E111+E127+E132+E144+E145+E151+E154+E155+E156</f>
        <v>2.7330925456624877</v>
      </c>
      <c r="F95" s="34"/>
      <c r="G95" s="34"/>
      <c r="H95" s="34"/>
      <c r="I95" s="34"/>
      <c r="J95" s="20">
        <f>+J96+J111+J127+J132+J144+J145+J151+J154+J155+J156</f>
        <v>0.51209519500000011</v>
      </c>
      <c r="K95" s="20">
        <f>+K96+K111+K127+K132+K144+K145+K151+K154+K155+K156</f>
        <v>18.845103176000006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3681.0399627186703</v>
      </c>
    </row>
    <row r="96" spans="1:15">
      <c r="A96" s="23" t="s">
        <v>435</v>
      </c>
      <c r="B96" s="24" t="s">
        <v>436</v>
      </c>
      <c r="C96" s="31"/>
      <c r="D96" s="25">
        <f>+D97+D100+D101+D102</f>
        <v>97.607995500000001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2733.023874</v>
      </c>
    </row>
    <row r="97" spans="1:15">
      <c r="A97" s="23" t="s">
        <v>437</v>
      </c>
      <c r="B97" s="24" t="s">
        <v>438</v>
      </c>
      <c r="C97" s="31"/>
      <c r="D97" s="25">
        <f>+SUM(D98:D99)</f>
        <v>94.8904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2656.9312</v>
      </c>
    </row>
    <row r="98" spans="1:15">
      <c r="A98" s="23" t="s">
        <v>439</v>
      </c>
      <c r="B98" s="24" t="s">
        <v>440</v>
      </c>
      <c r="C98" s="31"/>
      <c r="D98" s="45">
        <v>13.500000000000007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378.00000000000023</v>
      </c>
    </row>
    <row r="99" spans="1:15">
      <c r="A99" s="23" t="s">
        <v>441</v>
      </c>
      <c r="B99" s="24" t="s">
        <v>442</v>
      </c>
      <c r="C99" s="31"/>
      <c r="D99" s="45">
        <v>81.3904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2278.9312</v>
      </c>
    </row>
    <row r="100" spans="1:15">
      <c r="A100" s="23" t="s">
        <v>443</v>
      </c>
      <c r="B100" s="24" t="s">
        <v>444</v>
      </c>
      <c r="C100" s="31"/>
      <c r="D100" s="45">
        <v>8.7220499999999992E-2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2.4421739999999996</v>
      </c>
    </row>
    <row r="101" spans="1:15">
      <c r="A101" s="23" t="s">
        <v>445</v>
      </c>
      <c r="B101" s="24" t="s">
        <v>446</v>
      </c>
      <c r="C101" s="31"/>
      <c r="D101" s="45">
        <v>0.27639999999999998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7.7391999999999994</v>
      </c>
    </row>
    <row r="102" spans="1:15">
      <c r="A102" s="23" t="s">
        <v>447</v>
      </c>
      <c r="B102" s="24" t="s">
        <v>448</v>
      </c>
      <c r="C102" s="31"/>
      <c r="D102" s="25">
        <f>+SUM(D103:D110)</f>
        <v>2.3539749999999997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65.911299999999997</v>
      </c>
    </row>
    <row r="103" spans="1:15">
      <c r="A103" s="23" t="s">
        <v>449</v>
      </c>
      <c r="B103" s="24" t="s">
        <v>450</v>
      </c>
      <c r="C103" s="31"/>
      <c r="D103" s="45">
        <v>0.12504999999999999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3.5013999999999998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4.0424999999999996E-2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1.1318999999999999</v>
      </c>
    </row>
    <row r="107" spans="1:15">
      <c r="A107" s="23" t="s">
        <v>457</v>
      </c>
      <c r="B107" s="24" t="s">
        <v>458</v>
      </c>
      <c r="C107" s="31"/>
      <c r="D107" s="45">
        <v>2.1599999999999997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60.47999999999999</v>
      </c>
    </row>
    <row r="108" spans="1:15">
      <c r="A108" s="23" t="s">
        <v>459</v>
      </c>
      <c r="B108" s="24" t="s">
        <v>460</v>
      </c>
      <c r="C108" s="31"/>
      <c r="D108" s="45">
        <v>2.8499999999999998E-2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0.79799999999999993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3.0142395554582224</v>
      </c>
      <c r="E111" s="25">
        <f>+E112+E115+E116+E117+E126</f>
        <v>0.20367861877163981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138.37354152731479</v>
      </c>
    </row>
    <row r="112" spans="1:15">
      <c r="A112" s="23" t="s">
        <v>467</v>
      </c>
      <c r="B112" s="24" t="s">
        <v>438</v>
      </c>
      <c r="C112" s="31"/>
      <c r="D112" s="25">
        <f>+SUM(D113:D114)</f>
        <v>1.7818188207309495</v>
      </c>
      <c r="E112" s="25">
        <f>+SUM(E113:E114)</f>
        <v>1.0324285714285722E-3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50.164520551895158</v>
      </c>
    </row>
    <row r="113" spans="1:15">
      <c r="A113" s="23" t="s">
        <v>468</v>
      </c>
      <c r="B113" s="24" t="s">
        <v>440</v>
      </c>
      <c r="C113" s="31"/>
      <c r="D113" s="45">
        <v>0.32841882073094958</v>
      </c>
      <c r="E113" s="45">
        <v>1.0324285714285722E-3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9.4693205518951604</v>
      </c>
    </row>
    <row r="114" spans="1:15">
      <c r="A114" s="23" t="s">
        <v>469</v>
      </c>
      <c r="B114" s="24" t="s">
        <v>442</v>
      </c>
      <c r="C114" s="31"/>
      <c r="D114" s="45">
        <v>1.4534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40.6952</v>
      </c>
    </row>
    <row r="115" spans="1:15">
      <c r="A115" s="23" t="s">
        <v>470</v>
      </c>
      <c r="B115" s="24" t="s">
        <v>444</v>
      </c>
      <c r="C115" s="31"/>
      <c r="D115" s="45">
        <v>3.4888199999999997E-3</v>
      </c>
      <c r="E115" s="45">
        <v>1.0535725537071424E-3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0.37688368673239275</v>
      </c>
    </row>
    <row r="116" spans="1:15">
      <c r="A116" s="23" t="s">
        <v>471</v>
      </c>
      <c r="B116" s="24" t="s">
        <v>446</v>
      </c>
      <c r="C116" s="31"/>
      <c r="D116" s="45">
        <v>0.55279999999999996</v>
      </c>
      <c r="E116" s="45">
        <v>5.8499467714285729E-3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17.028635894428572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0.67613191472727263</v>
      </c>
      <c r="E117" s="25">
        <f>+SUM(E118:E125)</f>
        <v>5.9570138896412578E-2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34.71778041991297</v>
      </c>
    </row>
    <row r="118" spans="1:15">
      <c r="A118" s="23" t="s">
        <v>473</v>
      </c>
      <c r="B118" s="24" t="s">
        <v>450</v>
      </c>
      <c r="C118" s="31"/>
      <c r="D118" s="45">
        <v>4.5472727272727271E-3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0.12732363636363636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1.7787E-3</v>
      </c>
      <c r="E121" s="45">
        <v>3.2400989775000001E-3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0.90842982903749991</v>
      </c>
    </row>
    <row r="122" spans="1:15">
      <c r="A122" s="23" t="s">
        <v>477</v>
      </c>
      <c r="B122" s="24" t="s">
        <v>458</v>
      </c>
      <c r="C122" s="31"/>
      <c r="D122" s="45">
        <v>0.26279999999999998</v>
      </c>
      <c r="E122" s="45">
        <v>2.21628E-2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13.231541999999999</v>
      </c>
    </row>
    <row r="123" spans="1:15">
      <c r="A123" s="23" t="s">
        <v>478</v>
      </c>
      <c r="B123" s="24" t="s">
        <v>460</v>
      </c>
      <c r="C123" s="31"/>
      <c r="D123" s="45">
        <v>3.4199999999999999E-3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9.5759999999999998E-2</v>
      </c>
    </row>
    <row r="124" spans="1:15">
      <c r="A124" s="23" t="s">
        <v>479</v>
      </c>
      <c r="B124" s="24" t="s">
        <v>462</v>
      </c>
      <c r="C124" s="31"/>
      <c r="D124" s="45">
        <v>0.40358594200000003</v>
      </c>
      <c r="E124" s="45">
        <v>3.4167239918912573E-2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20.354724954511834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0.13617253197866294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36.085720974345676</v>
      </c>
    </row>
    <row r="127" spans="1:15">
      <c r="A127" s="23" t="s">
        <v>483</v>
      </c>
      <c r="B127" s="24" t="s">
        <v>484</v>
      </c>
      <c r="C127" s="31"/>
      <c r="D127" s="25">
        <f>+SUM(D128:D131)</f>
        <v>4.2172996465600008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118.08439010368001</v>
      </c>
    </row>
    <row r="128" spans="1:15">
      <c r="A128" s="23" t="s">
        <v>485</v>
      </c>
      <c r="B128" s="24" t="s">
        <v>486</v>
      </c>
      <c r="C128" s="31"/>
      <c r="D128" s="45">
        <v>1.4325751440000007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40.112104032000019</v>
      </c>
    </row>
    <row r="129" spans="1:15">
      <c r="A129" s="23" t="s">
        <v>487</v>
      </c>
      <c r="B129" s="24" t="s">
        <v>488</v>
      </c>
      <c r="C129" s="31"/>
      <c r="D129" s="45">
        <v>2.7847245025599996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77.972286071679989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2.515075261430848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666.49494427917489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2.0228787527995253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536.06286949187427</v>
      </c>
    </row>
    <row r="134" spans="1:15">
      <c r="A134" s="23" t="s">
        <v>496</v>
      </c>
      <c r="B134" s="24" t="s">
        <v>497</v>
      </c>
      <c r="C134" s="31"/>
      <c r="D134" s="31"/>
      <c r="E134" s="45">
        <v>0.19356747773159999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51.295381598873995</v>
      </c>
    </row>
    <row r="135" spans="1:15">
      <c r="A135" s="23" t="s">
        <v>498</v>
      </c>
      <c r="B135" s="24" t="s">
        <v>499</v>
      </c>
      <c r="C135" s="31"/>
      <c r="D135" s="31"/>
      <c r="E135" s="45">
        <v>0.11515788740862752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30.516840163286293</v>
      </c>
    </row>
    <row r="136" spans="1:15">
      <c r="A136" s="23" t="s">
        <v>500</v>
      </c>
      <c r="B136" s="24" t="s">
        <v>501</v>
      </c>
      <c r="C136" s="31"/>
      <c r="D136" s="31"/>
      <c r="E136" s="45">
        <v>1.714153387659298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454.25064772971399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0.49219650863132286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130.43207478730056</v>
      </c>
    </row>
    <row r="142" spans="1:15">
      <c r="A142" s="23" t="s">
        <v>511</v>
      </c>
      <c r="B142" s="24" t="s">
        <v>512</v>
      </c>
      <c r="C142" s="31"/>
      <c r="D142" s="31"/>
      <c r="E142" s="45">
        <v>0.22082817939685784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58.519467540167327</v>
      </c>
    </row>
    <row r="143" spans="1:15">
      <c r="A143" s="23" t="s">
        <v>513</v>
      </c>
      <c r="B143" s="24" t="s">
        <v>514</v>
      </c>
      <c r="C143" s="31"/>
      <c r="D143" s="31"/>
      <c r="E143" s="45">
        <v>0.27136832923446502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71.912607247133238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0.5530985154000001</v>
      </c>
      <c r="E145" s="25">
        <f>+SUM(E146:E150)</f>
        <v>1.4338665460000002E-2</v>
      </c>
      <c r="F145" s="31"/>
      <c r="G145" s="31"/>
      <c r="H145" s="31"/>
      <c r="I145" s="31"/>
      <c r="J145" s="25">
        <f>+SUM(J146:J150)</f>
        <v>0.51209519500000011</v>
      </c>
      <c r="K145" s="25">
        <f>+SUM(K146:K150)</f>
        <v>18.845103176000006</v>
      </c>
      <c r="L145" s="25">
        <f>+SUM(L146:L150)</f>
        <v>0</v>
      </c>
      <c r="M145" s="31"/>
      <c r="N145" s="64"/>
      <c r="O145" s="25">
        <f>+SUM(O146:O150)</f>
        <v>19.286504778100003</v>
      </c>
    </row>
    <row r="146" spans="1:15">
      <c r="A146" s="23" t="s">
        <v>519</v>
      </c>
      <c r="B146" s="24" t="s">
        <v>520</v>
      </c>
      <c r="C146" s="31"/>
      <c r="D146" s="45">
        <v>1.3091759999999999E-4</v>
      </c>
      <c r="E146" s="45">
        <v>2.46848E-6</v>
      </c>
      <c r="F146" s="31"/>
      <c r="G146" s="31"/>
      <c r="H146" s="31"/>
      <c r="I146" s="31"/>
      <c r="J146" s="45">
        <v>8.8159999999999996E-5</v>
      </c>
      <c r="K146" s="45">
        <v>3.2442879999999997E-3</v>
      </c>
      <c r="L146" s="45">
        <v>0</v>
      </c>
      <c r="M146" s="31"/>
      <c r="N146" s="64"/>
      <c r="O146" s="29">
        <f>+C146*'PCG-PTG'!$F$5+D146*'PCG-PTG'!$F$6+E146*'PCG-PTG'!$F$8+SUM(F146:I146)</f>
        <v>4.3198400000000001E-3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0.55296759780000015</v>
      </c>
      <c r="E149" s="45">
        <v>1.4336196980000002E-2</v>
      </c>
      <c r="F149" s="31"/>
      <c r="G149" s="31"/>
      <c r="H149" s="31"/>
      <c r="I149" s="31"/>
      <c r="J149" s="45">
        <v>0.51200703500000011</v>
      </c>
      <c r="K149" s="45">
        <v>18.841858888000004</v>
      </c>
      <c r="L149" s="45">
        <v>0</v>
      </c>
      <c r="M149" s="31"/>
      <c r="N149" s="64"/>
      <c r="O149" s="29">
        <f>+C149*'PCG-PTG'!$F$5+D149*'PCG-PTG'!$F$6+E149*'PCG-PTG'!$F$8+SUM(F149:I149)</f>
        <v>19.282184938100002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0.55099021039999996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0.55099021039999996</v>
      </c>
    </row>
    <row r="152" spans="1:15">
      <c r="A152" s="23" t="s">
        <v>530</v>
      </c>
      <c r="B152" s="24" t="s">
        <v>531</v>
      </c>
      <c r="C152" s="45">
        <v>0.29934557039999998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0.29934557039999998</v>
      </c>
    </row>
    <row r="153" spans="1:15">
      <c r="A153" s="23" t="s">
        <v>532</v>
      </c>
      <c r="B153" s="24" t="s">
        <v>533</v>
      </c>
      <c r="C153" s="45">
        <v>0.25164464000000003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0.25164464000000003</v>
      </c>
    </row>
    <row r="154" spans="1:15">
      <c r="A154" s="23" t="s">
        <v>534</v>
      </c>
      <c r="B154" s="24" t="s">
        <v>535</v>
      </c>
      <c r="C154" s="45">
        <v>5.2257178200000007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5.2257178200000007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-28115.896363600386</v>
      </c>
      <c r="D157" s="20">
        <f t="shared" ref="D157:E157" si="36">+D158+D166+D174+D182+D190+D198+D206+D207</f>
        <v>5.8567889180381485</v>
      </c>
      <c r="E157" s="20">
        <f t="shared" si="36"/>
        <v>0.21491022714586566</v>
      </c>
      <c r="F157" s="34"/>
      <c r="G157" s="34"/>
      <c r="H157" s="34"/>
      <c r="I157" s="34"/>
      <c r="J157" s="20">
        <f t="shared" ref="J157:L157" si="37">+J158+J166+J174+J182+J190+J198+J206+J207</f>
        <v>2.3844373020688363</v>
      </c>
      <c r="K157" s="20">
        <f t="shared" si="37"/>
        <v>98.510132335370656</v>
      </c>
      <c r="L157" s="20">
        <f t="shared" si="37"/>
        <v>0</v>
      </c>
      <c r="M157" s="34"/>
      <c r="N157" s="63"/>
      <c r="O157" s="20">
        <f>+O158+O166+O174+O182+O190+O198+O206+O207</f>
        <v>-27894.955063701665</v>
      </c>
    </row>
    <row r="158" spans="1:15">
      <c r="A158" s="23" t="s">
        <v>541</v>
      </c>
      <c r="B158" s="24" t="s">
        <v>542</v>
      </c>
      <c r="C158" s="25">
        <f>+SUM(C159:C160)</f>
        <v>-36059.189615617564</v>
      </c>
      <c r="D158" s="25">
        <f t="shared" ref="D158:E158" si="38">+SUM(D159:D160)</f>
        <v>7.7120999635999998E-2</v>
      </c>
      <c r="E158" s="25">
        <f t="shared" si="38"/>
        <v>3.6702394972000004E-3</v>
      </c>
      <c r="F158" s="31"/>
      <c r="G158" s="31"/>
      <c r="H158" s="31"/>
      <c r="I158" s="31"/>
      <c r="J158" s="25">
        <f t="shared" ref="J158:L158" si="39">+SUM(J159:J160)</f>
        <v>5.1225770947999995E-2</v>
      </c>
      <c r="K158" s="25">
        <f t="shared" si="39"/>
        <v>1.4732171558</v>
      </c>
      <c r="L158" s="25">
        <f t="shared" si="39"/>
        <v>0</v>
      </c>
      <c r="M158" s="31"/>
      <c r="N158" s="64"/>
      <c r="O158" s="25">
        <f>+SUM(O159:O160)</f>
        <v>-36056.057614161</v>
      </c>
    </row>
    <row r="159" spans="1:15">
      <c r="A159" s="23" t="s">
        <v>543</v>
      </c>
      <c r="B159" s="24" t="s">
        <v>544</v>
      </c>
      <c r="C159" s="45">
        <v>-31310.410949022804</v>
      </c>
      <c r="D159" s="45">
        <v>7.7120999635999998E-2</v>
      </c>
      <c r="E159" s="45">
        <v>3.6702394972000004E-3</v>
      </c>
      <c r="F159" s="31"/>
      <c r="G159" s="31"/>
      <c r="H159" s="31"/>
      <c r="I159" s="31"/>
      <c r="J159" s="45">
        <v>5.1225770947999995E-2</v>
      </c>
      <c r="K159" s="45">
        <v>1.4732171558</v>
      </c>
      <c r="L159" s="45">
        <v>0</v>
      </c>
      <c r="M159" s="31"/>
      <c r="N159" s="64"/>
      <c r="O159" s="29">
        <f>+C159*'PCG-PTG'!$F$5+D159*'PCG-PTG'!$F$6+E159*'PCG-PTG'!$F$8+SUM(F159:I159)</f>
        <v>-31307.278947566239</v>
      </c>
    </row>
    <row r="160" spans="1:15">
      <c r="A160" s="23" t="s">
        <v>545</v>
      </c>
      <c r="B160" s="24" t="s">
        <v>546</v>
      </c>
      <c r="C160" s="25">
        <f>+SUM(C161:C165)</f>
        <v>-4748.7786665947615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-4748.7786665947615</v>
      </c>
    </row>
    <row r="161" spans="1:15">
      <c r="A161" s="23" t="s">
        <v>547</v>
      </c>
      <c r="B161" s="24" t="s">
        <v>548</v>
      </c>
      <c r="C161" s="45">
        <v>-254.50865666672323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-254.50865666672323</v>
      </c>
    </row>
    <row r="162" spans="1:15">
      <c r="A162" s="23" t="s">
        <v>549</v>
      </c>
      <c r="B162" s="24" t="s">
        <v>550</v>
      </c>
      <c r="C162" s="45">
        <v>-4363.0528708437178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-4363.0528708437178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-131.21713908432048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-131.21713908432048</v>
      </c>
    </row>
    <row r="166" spans="1:15">
      <c r="A166" s="23" t="s">
        <v>557</v>
      </c>
      <c r="B166" s="24" t="s">
        <v>558</v>
      </c>
      <c r="C166" s="25">
        <f>+SUM(C167:C168)</f>
        <v>988.56813048627419</v>
      </c>
      <c r="D166" s="25">
        <f t="shared" ref="D166" si="42">+SUM(D167:D168)</f>
        <v>1.9052533577719508</v>
      </c>
      <c r="E166" s="25">
        <f t="shared" ref="E166" si="43">+SUM(E167:E168)</f>
        <v>8.3513503985359797E-2</v>
      </c>
      <c r="F166" s="31"/>
      <c r="G166" s="31"/>
      <c r="H166" s="31"/>
      <c r="I166" s="31"/>
      <c r="J166" s="25">
        <f t="shared" ref="J166:L166" si="44">+SUM(J167:J168)</f>
        <v>1.0966073762137103</v>
      </c>
      <c r="K166" s="25">
        <f t="shared" si="44"/>
        <v>34.895638730304768</v>
      </c>
      <c r="L166" s="25">
        <f t="shared" si="44"/>
        <v>0</v>
      </c>
      <c r="M166" s="31"/>
      <c r="N166" s="64"/>
      <c r="O166" s="25">
        <f>+SUM(O167:O168)</f>
        <v>1064.046303060009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988.56813048627419</v>
      </c>
      <c r="D168" s="25">
        <f t="shared" ref="D168" si="45">+SUM(D169:D173)</f>
        <v>1.9052533577719508</v>
      </c>
      <c r="E168" s="25">
        <f>+SUM(E169:E173)</f>
        <v>8.3513503985359797E-2</v>
      </c>
      <c r="F168" s="31"/>
      <c r="G168" s="31"/>
      <c r="H168" s="31"/>
      <c r="I168" s="31"/>
      <c r="J168" s="25">
        <f>+SUM(J169:J173)</f>
        <v>1.0966073762137103</v>
      </c>
      <c r="K168" s="25">
        <f t="shared" ref="K168" si="46">+SUM(K169:K173)</f>
        <v>34.895638730304768</v>
      </c>
      <c r="L168" s="25">
        <f>+SUM(L169:L173)</f>
        <v>0</v>
      </c>
      <c r="M168" s="31"/>
      <c r="N168" s="64"/>
      <c r="O168" s="25">
        <f>+SUM(O169:O173)</f>
        <v>1064.046303060009</v>
      </c>
    </row>
    <row r="169" spans="1:15">
      <c r="A169" s="23" t="s">
        <v>563</v>
      </c>
      <c r="B169" s="24" t="s">
        <v>564</v>
      </c>
      <c r="C169" s="45">
        <v>1053.7027457945724</v>
      </c>
      <c r="D169" s="45">
        <v>1.6613316471991533</v>
      </c>
      <c r="E169" s="45">
        <v>6.1242391280886974E-2</v>
      </c>
      <c r="F169" s="31"/>
      <c r="G169" s="31"/>
      <c r="H169" s="31"/>
      <c r="I169" s="31"/>
      <c r="J169" s="45">
        <v>0.68300099741635789</v>
      </c>
      <c r="K169" s="45">
        <v>28.002199083682225</v>
      </c>
      <c r="L169" s="45">
        <v>0</v>
      </c>
      <c r="M169" s="31"/>
      <c r="N169" s="64"/>
      <c r="O169" s="29">
        <f>+C169*'PCG-PTG'!$F$5+D169*'PCG-PTG'!$F$6+E169*'PCG-PTG'!$F$8+SUM(F169:I169)</f>
        <v>1116.4492656055836</v>
      </c>
    </row>
    <row r="170" spans="1:15">
      <c r="A170" s="23" t="s">
        <v>565</v>
      </c>
      <c r="B170" s="24" t="s">
        <v>566</v>
      </c>
      <c r="C170" s="45">
        <v>-65.134615308298123</v>
      </c>
      <c r="D170" s="45">
        <v>0.24392171057279755</v>
      </c>
      <c r="E170" s="45">
        <v>2.227111270447282E-2</v>
      </c>
      <c r="F170" s="31"/>
      <c r="G170" s="31"/>
      <c r="H170" s="31"/>
      <c r="I170" s="31"/>
      <c r="J170" s="45">
        <v>0.41360637879735235</v>
      </c>
      <c r="K170" s="45">
        <v>6.8934396466225412</v>
      </c>
      <c r="L170" s="45">
        <v>0</v>
      </c>
      <c r="M170" s="31"/>
      <c r="N170" s="64"/>
      <c r="O170" s="29">
        <f>+C170*'PCG-PTG'!$F$5+D170*'PCG-PTG'!$F$6+E170*'PCG-PTG'!$F$8+SUM(F170:I170)</f>
        <v>-52.402962545574496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6550.005637946022</v>
      </c>
      <c r="D174" s="25">
        <f t="shared" ref="D174" si="47">+SUM(D175:D176)</f>
        <v>3.8744145606301976</v>
      </c>
      <c r="E174" s="25">
        <f t="shared" ref="E174" si="48">+SUM(E175:E176)</f>
        <v>0.12772648366330586</v>
      </c>
      <c r="F174" s="31"/>
      <c r="G174" s="31"/>
      <c r="H174" s="31"/>
      <c r="I174" s="31"/>
      <c r="J174" s="25">
        <f t="shared" ref="J174:K174" si="49">+SUM(J175:J176)</f>
        <v>1.2366041549071261</v>
      </c>
      <c r="K174" s="25">
        <f t="shared" si="49"/>
        <v>62.141276449265881</v>
      </c>
      <c r="L174" s="25">
        <f>+SUM(L175:L176)</f>
        <v>0</v>
      </c>
      <c r="M174" s="31"/>
      <c r="N174" s="64"/>
      <c r="O174" s="25">
        <f>+SUM(O175:O176)</f>
        <v>6692.3367638144437</v>
      </c>
    </row>
    <row r="175" spans="1:15">
      <c r="A175" s="23" t="s">
        <v>575</v>
      </c>
      <c r="B175" s="24" t="s">
        <v>576</v>
      </c>
      <c r="C175" s="45">
        <v>0</v>
      </c>
      <c r="D175" s="45">
        <v>7.8763832027999997E-2</v>
      </c>
      <c r="E175" s="45">
        <v>7.1914803155999994E-3</v>
      </c>
      <c r="F175" s="31"/>
      <c r="G175" s="31"/>
      <c r="H175" s="31"/>
      <c r="I175" s="31"/>
      <c r="J175" s="45">
        <v>0.133556063004</v>
      </c>
      <c r="K175" s="45">
        <v>2.2259343833999998</v>
      </c>
      <c r="L175" s="45">
        <v>0</v>
      </c>
      <c r="M175" s="31"/>
      <c r="N175" s="64"/>
      <c r="O175" s="29">
        <f>+C175*'PCG-PTG'!$F$5+D175*'PCG-PTG'!$F$6+E175*'PCG-PTG'!$F$8+SUM(F175:I175)</f>
        <v>4.1111295804179999</v>
      </c>
    </row>
    <row r="176" spans="1:15">
      <c r="A176" s="23" t="s">
        <v>577</v>
      </c>
      <c r="B176" s="24" t="s">
        <v>578</v>
      </c>
      <c r="C176" s="25">
        <f>+SUM(C177:C181)</f>
        <v>6550.005637946022</v>
      </c>
      <c r="D176" s="25">
        <f t="shared" ref="D176" si="50">+SUM(D177:D181)</f>
        <v>3.7956507286021974</v>
      </c>
      <c r="E176" s="25">
        <f>+SUM(E177:E181)</f>
        <v>0.12053500334770587</v>
      </c>
      <c r="F176" s="31"/>
      <c r="G176" s="31"/>
      <c r="H176" s="31"/>
      <c r="I176" s="31"/>
      <c r="J176" s="25">
        <f>+SUM(J177:J181)</f>
        <v>1.103048091903126</v>
      </c>
      <c r="K176" s="25">
        <f t="shared" ref="K176" si="51">+SUM(K177:K181)</f>
        <v>59.915342065865879</v>
      </c>
      <c r="L176" s="25">
        <f>+SUM(L177:L181)</f>
        <v>0</v>
      </c>
      <c r="M176" s="31"/>
      <c r="N176" s="64"/>
      <c r="O176" s="25">
        <f>+SUM(O177:O181)</f>
        <v>6688.2256342340261</v>
      </c>
    </row>
    <row r="177" spans="1:15">
      <c r="A177" s="23" t="s">
        <v>579</v>
      </c>
      <c r="B177" s="24" t="s">
        <v>580</v>
      </c>
      <c r="C177" s="45">
        <v>6381.4012295076609</v>
      </c>
      <c r="D177" s="45">
        <v>3.7956507286021974</v>
      </c>
      <c r="E177" s="45">
        <v>0.12053500334770587</v>
      </c>
      <c r="F177" s="31"/>
      <c r="G177" s="31"/>
      <c r="H177" s="31"/>
      <c r="I177" s="31"/>
      <c r="J177" s="45">
        <v>1.103048091903126</v>
      </c>
      <c r="K177" s="45">
        <v>59.915342065865879</v>
      </c>
      <c r="L177" s="45">
        <v>0</v>
      </c>
      <c r="M177" s="31"/>
      <c r="N177" s="64"/>
      <c r="O177" s="29">
        <f>+C177*'PCG-PTG'!$F$5+D177*'PCG-PTG'!$F$6+E177*'PCG-PTG'!$F$8+SUM(F177:I177)</f>
        <v>6519.6212257956649</v>
      </c>
    </row>
    <row r="178" spans="1:15">
      <c r="A178" s="23" t="s">
        <v>581</v>
      </c>
      <c r="B178" s="24" t="s">
        <v>582</v>
      </c>
      <c r="C178" s="45">
        <v>168.60440843836111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168.60440843836111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80.941772391557691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80.941772391557691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80.941772391557691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80.941772391557691</v>
      </c>
    </row>
    <row r="185" spans="1:15">
      <c r="A185" s="23" t="s">
        <v>595</v>
      </c>
      <c r="B185" s="24" t="s">
        <v>596</v>
      </c>
      <c r="C185" s="45">
        <v>80.941772391557691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80.941772391557691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323.77771119332454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323.77771119332454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323.77771119332454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323.77771119332454</v>
      </c>
    </row>
    <row r="193" spans="1:15">
      <c r="A193" s="23" t="s">
        <v>611</v>
      </c>
      <c r="B193" s="24" t="s">
        <v>612</v>
      </c>
      <c r="C193" s="45">
        <v>247.54700411769511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247.54700411769511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76.230707075629454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76.230707075629454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42.565791023060719</v>
      </c>
      <c r="E208" s="20">
        <f t="shared" si="63"/>
        <v>0.17610496881999999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1238.5099653830002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35.544942443452079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995.25838841665825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7.0208485796086384</v>
      </c>
      <c r="E219" s="25">
        <f t="shared" ref="E219" si="71">+SUM(E220:E222)</f>
        <v>0.17610496881999999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243.25157696634187</v>
      </c>
    </row>
    <row r="220" spans="1:15">
      <c r="A220" s="23" t="s">
        <v>664</v>
      </c>
      <c r="B220" s="24" t="s">
        <v>665</v>
      </c>
      <c r="C220" s="31"/>
      <c r="D220" s="45">
        <v>7.0208485796086384</v>
      </c>
      <c r="E220" s="45">
        <v>0.17610496881999999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243.25157696634187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10125.324793172</v>
      </c>
      <c r="D226" s="25">
        <f t="shared" ref="D226:E226" si="74">+SUM(D227:D228)</f>
        <v>0.83547235860400004</v>
      </c>
      <c r="E226" s="25">
        <f t="shared" si="74"/>
        <v>0.26368698241600003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10218.59506955315</v>
      </c>
    </row>
    <row r="227" spans="1:15">
      <c r="A227" s="23"/>
      <c r="B227" s="43" t="s">
        <v>673</v>
      </c>
      <c r="C227" s="45">
        <v>961.75287837199994</v>
      </c>
      <c r="D227" s="45">
        <v>6.7255446039999993E-3</v>
      </c>
      <c r="E227" s="45">
        <v>2.6902178415999997E-2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969.07027090115196</v>
      </c>
    </row>
    <row r="228" spans="1:15">
      <c r="A228" s="23"/>
      <c r="B228" s="43" t="s">
        <v>674</v>
      </c>
      <c r="C228" s="45">
        <v>9163.5719147999989</v>
      </c>
      <c r="D228" s="45">
        <v>0.82874681400000005</v>
      </c>
      <c r="E228" s="45">
        <v>0.23678480400000002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9249.5247986519989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1478.1344223762399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1478.1344223762399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-18509.892489180911</v>
      </c>
      <c r="D241" s="20">
        <f t="shared" si="77"/>
        <v>157.51221299168938</v>
      </c>
      <c r="E241" s="20">
        <f t="shared" si="77"/>
        <v>3.4036803073286142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2.8965324970688364</v>
      </c>
      <c r="K241" s="20">
        <f t="shared" si="77"/>
        <v>117.35523551137067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-13197.575243971525</v>
      </c>
    </row>
    <row r="242" spans="1:15" s="12" customFormat="1">
      <c r="A242" s="18" t="s">
        <v>263</v>
      </c>
      <c r="B242" s="19" t="s">
        <v>264</v>
      </c>
      <c r="C242" s="20">
        <f>+C243+C249+C252</f>
        <v>9018.1583650357934</v>
      </c>
      <c r="D242" s="20">
        <f t="shared" ref="D242:E242" si="79">+D243+D249+D252</f>
        <v>3.6969998331722982</v>
      </c>
      <c r="E242" s="20">
        <f t="shared" si="79"/>
        <v>0.27957256570026084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9195.7610902751876</v>
      </c>
    </row>
    <row r="243" spans="1:15">
      <c r="A243" s="23" t="s">
        <v>265</v>
      </c>
      <c r="B243" s="24" t="s">
        <v>266</v>
      </c>
      <c r="C243" s="25">
        <f>+SUM(C244:C248)</f>
        <v>9018.1583650357934</v>
      </c>
      <c r="D243" s="25">
        <f t="shared" ref="D243:E243" si="81">+SUM(D244:D248)</f>
        <v>3.6969998331722982</v>
      </c>
      <c r="E243" s="25">
        <f t="shared" si="81"/>
        <v>0.27957256570026084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9195.7610902751876</v>
      </c>
    </row>
    <row r="244" spans="1:15">
      <c r="A244" s="23" t="s">
        <v>267</v>
      </c>
      <c r="B244" s="24" t="s">
        <v>268</v>
      </c>
      <c r="C244" s="45">
        <f>+C7</f>
        <v>2358.1389677537918</v>
      </c>
      <c r="D244" s="45">
        <f>+D7</f>
        <v>9.2462344205232583E-2</v>
      </c>
      <c r="E244" s="45">
        <f>+E7</f>
        <v>1.8492468841046519E-2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2365.6284176344152</v>
      </c>
    </row>
    <row r="245" spans="1:15">
      <c r="A245" s="23" t="s">
        <v>275</v>
      </c>
      <c r="B245" s="24" t="s">
        <v>276</v>
      </c>
      <c r="C245" s="45">
        <f>+C11</f>
        <v>1763.7858438183894</v>
      </c>
      <c r="D245" s="45">
        <f>+D11</f>
        <v>0.24524832198433849</v>
      </c>
      <c r="E245" s="45">
        <f>+E11</f>
        <v>3.6823033781327383E-2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1780.4109007860025</v>
      </c>
    </row>
    <row r="246" spans="1:15">
      <c r="A246" s="23" t="s">
        <v>291</v>
      </c>
      <c r="B246" s="24" t="s">
        <v>292</v>
      </c>
      <c r="C246" s="45">
        <f>+C19</f>
        <v>4339.0313947693412</v>
      </c>
      <c r="D246" s="45">
        <f>+D19</f>
        <v>1.0218992750557239</v>
      </c>
      <c r="E246" s="45">
        <f>+E19</f>
        <v>0.1917756066716427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4418.4651102388871</v>
      </c>
    </row>
    <row r="247" spans="1:15">
      <c r="A247" s="23" t="s">
        <v>303</v>
      </c>
      <c r="B247" s="24" t="s">
        <v>304</v>
      </c>
      <c r="C247" s="45">
        <f>+C25</f>
        <v>557.20215869427261</v>
      </c>
      <c r="D247" s="45">
        <f>+D25</f>
        <v>2.3373898919270033</v>
      </c>
      <c r="E247" s="45">
        <f>+E25</f>
        <v>3.2481456406244232E-2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631.25666161588344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582.06880135328095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582.06880135328095</v>
      </c>
    </row>
    <row r="254" spans="1:15">
      <c r="A254" s="23" t="s">
        <v>344</v>
      </c>
      <c r="B254" s="24" t="s">
        <v>345</v>
      </c>
      <c r="C254" s="45">
        <f>+C47</f>
        <v>577.56089339999994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577.56089339999994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4.5079079532809523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4.5079079532809523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5.7767080304000009</v>
      </c>
      <c r="D262" s="20">
        <f t="shared" ref="D262:E262" si="90">+SUM(D263:D272)</f>
        <v>105.39263321741822</v>
      </c>
      <c r="E262" s="20">
        <f t="shared" si="90"/>
        <v>2.7330925456624877</v>
      </c>
      <c r="F262" s="34"/>
      <c r="G262" s="34"/>
      <c r="H262" s="34"/>
      <c r="I262" s="34"/>
      <c r="J262" s="20">
        <f t="shared" ref="J262:L262" si="91">+SUM(J263:J272)</f>
        <v>0.51209519500000011</v>
      </c>
      <c r="K262" s="20">
        <f t="shared" si="91"/>
        <v>18.845103176000006</v>
      </c>
      <c r="L262" s="20">
        <f t="shared" si="91"/>
        <v>0</v>
      </c>
      <c r="M262" s="34"/>
      <c r="N262" s="63"/>
      <c r="O262" s="20">
        <f>+SUM(O263:O272)</f>
        <v>3681.0399627186703</v>
      </c>
    </row>
    <row r="263" spans="1:15">
      <c r="A263" s="23" t="s">
        <v>435</v>
      </c>
      <c r="B263" s="24" t="s">
        <v>436</v>
      </c>
      <c r="C263" s="31"/>
      <c r="D263" s="45">
        <f>+D96</f>
        <v>97.607995500000001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2733.023874</v>
      </c>
    </row>
    <row r="264" spans="1:15">
      <c r="A264" s="23" t="s">
        <v>465</v>
      </c>
      <c r="B264" s="24" t="s">
        <v>466</v>
      </c>
      <c r="C264" s="31"/>
      <c r="D264" s="45">
        <f>+D111</f>
        <v>3.0142395554582224</v>
      </c>
      <c r="E264" s="45">
        <f>+E111</f>
        <v>0.20367861877163981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138.37354152731479</v>
      </c>
    </row>
    <row r="265" spans="1:15">
      <c r="A265" s="23" t="s">
        <v>483</v>
      </c>
      <c r="B265" s="24" t="s">
        <v>484</v>
      </c>
      <c r="C265" s="31"/>
      <c r="D265" s="45">
        <f>+D127</f>
        <v>4.2172996465600008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118.08439010368002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2.515075261430848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666.49494427917477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0.5530985154000001</v>
      </c>
      <c r="E268" s="45">
        <f t="shared" si="92"/>
        <v>1.4338665460000002E-2</v>
      </c>
      <c r="F268" s="31"/>
      <c r="G268" s="31"/>
      <c r="H268" s="31"/>
      <c r="I268" s="31"/>
      <c r="J268" s="45">
        <f t="shared" si="92"/>
        <v>0.51209519500000011</v>
      </c>
      <c r="K268" s="45">
        <f t="shared" si="92"/>
        <v>18.845103176000006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19.286504778100003</v>
      </c>
    </row>
    <row r="269" spans="1:15">
      <c r="A269" s="23" t="s">
        <v>528</v>
      </c>
      <c r="B269" s="24" t="s">
        <v>529</v>
      </c>
      <c r="C269" s="45">
        <f>+C151</f>
        <v>0.55099021039999996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0.55099021039999996</v>
      </c>
    </row>
    <row r="270" spans="1:15">
      <c r="A270" s="23" t="s">
        <v>534</v>
      </c>
      <c r="B270" s="24" t="s">
        <v>535</v>
      </c>
      <c r="C270" s="45">
        <f>+C154</f>
        <v>5.2257178200000007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5.2257178200000007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-28115.896363600386</v>
      </c>
      <c r="D273" s="20">
        <f t="shared" ref="D273:E273" si="94">+SUM(D274:D281)</f>
        <v>5.8567889180381485</v>
      </c>
      <c r="E273" s="20">
        <f t="shared" si="94"/>
        <v>0.21491022714586566</v>
      </c>
      <c r="F273" s="34"/>
      <c r="G273" s="34"/>
      <c r="H273" s="34"/>
      <c r="I273" s="34"/>
      <c r="J273" s="20">
        <f t="shared" ref="J273:L273" si="95">+SUM(J274:J281)</f>
        <v>2.3844373020688363</v>
      </c>
      <c r="K273" s="20">
        <f t="shared" si="95"/>
        <v>98.510132335370656</v>
      </c>
      <c r="L273" s="20">
        <f t="shared" si="95"/>
        <v>0</v>
      </c>
      <c r="M273" s="34"/>
      <c r="N273" s="63"/>
      <c r="O273" s="20">
        <f>+SUM(O274:O281)</f>
        <v>-27894.955063701665</v>
      </c>
    </row>
    <row r="274" spans="1:15">
      <c r="A274" s="23" t="s">
        <v>541</v>
      </c>
      <c r="B274" s="24" t="s">
        <v>542</v>
      </c>
      <c r="C274" s="45">
        <f>+C158</f>
        <v>-36059.189615617564</v>
      </c>
      <c r="D274" s="45">
        <f t="shared" ref="D274:L274" si="96">+D158</f>
        <v>7.7120999635999998E-2</v>
      </c>
      <c r="E274" s="45">
        <f t="shared" si="96"/>
        <v>3.6702394972000004E-3</v>
      </c>
      <c r="F274" s="31"/>
      <c r="G274" s="31"/>
      <c r="H274" s="31"/>
      <c r="I274" s="31"/>
      <c r="J274" s="45">
        <f t="shared" si="96"/>
        <v>5.1225770947999995E-2</v>
      </c>
      <c r="K274" s="45">
        <f t="shared" si="96"/>
        <v>1.4732171558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-36056.057614161</v>
      </c>
    </row>
    <row r="275" spans="1:15">
      <c r="A275" s="23" t="s">
        <v>557</v>
      </c>
      <c r="B275" s="24" t="s">
        <v>558</v>
      </c>
      <c r="C275" s="45">
        <f>+C166</f>
        <v>988.56813048627419</v>
      </c>
      <c r="D275" s="45">
        <f t="shared" ref="D275:L275" si="97">+D166</f>
        <v>1.9052533577719508</v>
      </c>
      <c r="E275" s="45">
        <f t="shared" si="97"/>
        <v>8.3513503985359797E-2</v>
      </c>
      <c r="F275" s="31"/>
      <c r="G275" s="31"/>
      <c r="H275" s="31"/>
      <c r="I275" s="31"/>
      <c r="J275" s="45">
        <f t="shared" si="97"/>
        <v>1.0966073762137103</v>
      </c>
      <c r="K275" s="45">
        <f t="shared" si="97"/>
        <v>34.895638730304768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1064.0463030600092</v>
      </c>
    </row>
    <row r="276" spans="1:15">
      <c r="A276" s="23" t="s">
        <v>573</v>
      </c>
      <c r="B276" s="24" t="s">
        <v>574</v>
      </c>
      <c r="C276" s="45">
        <f>+C174</f>
        <v>6550.005637946022</v>
      </c>
      <c r="D276" s="45">
        <f t="shared" ref="D276:L276" si="98">+D174</f>
        <v>3.8744145606301976</v>
      </c>
      <c r="E276" s="45">
        <f t="shared" si="98"/>
        <v>0.12772648366330586</v>
      </c>
      <c r="F276" s="31"/>
      <c r="G276" s="31"/>
      <c r="H276" s="31"/>
      <c r="I276" s="31"/>
      <c r="J276" s="45">
        <f t="shared" si="98"/>
        <v>1.2366041549071261</v>
      </c>
      <c r="K276" s="45">
        <f t="shared" si="98"/>
        <v>62.141276449265881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6692.3367638144437</v>
      </c>
    </row>
    <row r="277" spans="1:15">
      <c r="A277" s="23" t="s">
        <v>589</v>
      </c>
      <c r="B277" s="24" t="s">
        <v>590</v>
      </c>
      <c r="C277" s="45">
        <f>+C182</f>
        <v>80.941772391557691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80.941772391557691</v>
      </c>
    </row>
    <row r="278" spans="1:15">
      <c r="A278" s="23" t="s">
        <v>605</v>
      </c>
      <c r="B278" s="24" t="s">
        <v>606</v>
      </c>
      <c r="C278" s="45">
        <f>+C190</f>
        <v>323.77771119332454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323.77771119332454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42.565791023060719</v>
      </c>
      <c r="E282" s="20">
        <f t="shared" si="103"/>
        <v>0.17610496881999999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1238.5099653830002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35.544942443452079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995.25838841665825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7.0208485796086384</v>
      </c>
      <c r="E286" s="45">
        <f t="shared" si="108"/>
        <v>0.17610496881999999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243.25157696634187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10125.324793172</v>
      </c>
      <c r="D290" s="25">
        <f t="shared" ref="D290:E290" si="110">+D291+D292</f>
        <v>0.83547235860400004</v>
      </c>
      <c r="E290" s="25">
        <f t="shared" si="110"/>
        <v>0.26368698241600003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10218.59506955315</v>
      </c>
    </row>
    <row r="291" spans="1:15">
      <c r="A291" s="23"/>
      <c r="B291" s="43" t="s">
        <v>673</v>
      </c>
      <c r="C291" s="45">
        <f>+C227</f>
        <v>961.75287837199994</v>
      </c>
      <c r="D291" s="45">
        <f t="shared" ref="D291:M293" si="112">+D227</f>
        <v>6.7255446039999993E-3</v>
      </c>
      <c r="E291" s="45">
        <f t="shared" si="112"/>
        <v>2.6902178415999997E-2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969.07027090115196</v>
      </c>
    </row>
    <row r="292" spans="1:15">
      <c r="A292" s="23"/>
      <c r="B292" s="43" t="s">
        <v>674</v>
      </c>
      <c r="C292" s="45">
        <f>+C228</f>
        <v>9163.5719147999989</v>
      </c>
      <c r="D292" s="45">
        <f t="shared" si="112"/>
        <v>0.82874681400000005</v>
      </c>
      <c r="E292" s="45">
        <f t="shared" si="112"/>
        <v>0.23678480400000002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9249.5247986519989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1478.1344223762399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1478.1344223762399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-18509.892489180911</v>
      </c>
      <c r="D303" s="20">
        <f t="shared" ref="D303:M303" si="115">+SUM(D304:D308)</f>
        <v>157.51221299168938</v>
      </c>
      <c r="E303" s="20">
        <f t="shared" si="115"/>
        <v>3.4036803073286142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2.8965324970688364</v>
      </c>
      <c r="K303" s="20">
        <f t="shared" si="115"/>
        <v>117.35523551137067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-13197.575243971525</v>
      </c>
    </row>
    <row r="304" spans="1:15">
      <c r="A304" s="47" t="s">
        <v>263</v>
      </c>
      <c r="B304" s="48" t="s">
        <v>264</v>
      </c>
      <c r="C304" s="66">
        <f>+C242</f>
        <v>9018.1583650357934</v>
      </c>
      <c r="D304" s="66">
        <f t="shared" ref="D304:M304" si="116">+D242</f>
        <v>3.6969998331722982</v>
      </c>
      <c r="E304" s="66">
        <f t="shared" si="116"/>
        <v>0.27957256570026084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9195.7610902751858</v>
      </c>
    </row>
    <row r="305" spans="1:15">
      <c r="A305" s="47" t="s">
        <v>342</v>
      </c>
      <c r="B305" s="48" t="s">
        <v>343</v>
      </c>
      <c r="C305" s="66">
        <f>+C253</f>
        <v>582.06880135328095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582.06880135328095</v>
      </c>
    </row>
    <row r="306" spans="1:15">
      <c r="A306" s="47" t="s">
        <v>433</v>
      </c>
      <c r="B306" s="48" t="s">
        <v>434</v>
      </c>
      <c r="C306" s="66">
        <f>+C262</f>
        <v>5.7767080304000009</v>
      </c>
      <c r="D306" s="66">
        <f t="shared" ref="D306:L306" si="118">+D262</f>
        <v>105.39263321741822</v>
      </c>
      <c r="E306" s="66">
        <f t="shared" si="118"/>
        <v>2.7330925456624877</v>
      </c>
      <c r="F306" s="31"/>
      <c r="G306" s="31"/>
      <c r="H306" s="31"/>
      <c r="I306" s="31"/>
      <c r="J306" s="66">
        <f t="shared" si="118"/>
        <v>0.51209519500000011</v>
      </c>
      <c r="K306" s="66">
        <f t="shared" si="118"/>
        <v>18.845103176000006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3681.0399627186694</v>
      </c>
    </row>
    <row r="307" spans="1:15">
      <c r="A307" s="47" t="s">
        <v>539</v>
      </c>
      <c r="B307" s="48" t="s">
        <v>540</v>
      </c>
      <c r="C307" s="66">
        <f>+C273</f>
        <v>-28115.896363600386</v>
      </c>
      <c r="D307" s="66">
        <f t="shared" ref="D307:L307" si="119">+D273</f>
        <v>5.8567889180381485</v>
      </c>
      <c r="E307" s="66">
        <f t="shared" si="119"/>
        <v>0.21491022714586566</v>
      </c>
      <c r="F307" s="31"/>
      <c r="G307" s="31"/>
      <c r="H307" s="31"/>
      <c r="I307" s="31"/>
      <c r="J307" s="66">
        <f t="shared" si="119"/>
        <v>2.3844373020688363</v>
      </c>
      <c r="K307" s="66">
        <f t="shared" si="119"/>
        <v>98.510132335370656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-27894.955063701662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42.565791023060719</v>
      </c>
      <c r="E308" s="66">
        <f t="shared" si="120"/>
        <v>0.17610496881999999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1238.509965383</v>
      </c>
    </row>
  </sheetData>
  <sheetProtection algorithmName="SHA-512" hashValue="jXlDDWwp4Nchz2sw4YuxoKFATTAil8tw4UypP9js8wt5XaXqjorMaqDuQ1xgSFOcCgwlmS462f6ITs8te/iXpA==" saltValue="KDmQmyT21k5qjtEhTUgVsg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75" priority="6" operator="equal">
      <formula>0</formula>
    </cfRule>
  </conditionalFormatting>
  <conditionalFormatting sqref="O239">
    <cfRule type="cellIs" dxfId="74" priority="5" operator="equal">
      <formula>0</formula>
    </cfRule>
  </conditionalFormatting>
  <conditionalFormatting sqref="C301:M301">
    <cfRule type="cellIs" dxfId="73" priority="2" operator="equal">
      <formula>0</formula>
    </cfRule>
  </conditionalFormatting>
  <conditionalFormatting sqref="O301">
    <cfRule type="cellIs" dxfId="72" priority="1" operator="equal">
      <formula>0</formula>
    </cfRule>
  </conditionalFormatting>
  <dataValidations count="1">
    <dataValidation allowBlank="1" showInputMessage="1" showErrorMessage="1" sqref="B144:B157 B136 A225:B236 B267:B273 A289:B298 B307" xr:uid="{D454B8C1-6682-4C06-A1A0-D1174C12C9F5}"/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717F-51A6-4295-B5B9-9400DEAE2404}">
  <dimension ref="A2:O308"/>
  <sheetViews>
    <sheetView showGridLines="0" topLeftCell="A131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-15895.287444548345</v>
      </c>
      <c r="D4" s="20">
        <f t="shared" si="0"/>
        <v>164.42227303505959</v>
      </c>
      <c r="E4" s="20">
        <f t="shared" si="0"/>
        <v>3.5907872849841236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3.5562641188553279</v>
      </c>
      <c r="K4" s="20">
        <f t="shared" si="0"/>
        <v>109.46198079465189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-10339.905169045887</v>
      </c>
    </row>
    <row r="5" spans="1:15" s="12" customFormat="1">
      <c r="A5" s="18" t="s">
        <v>263</v>
      </c>
      <c r="B5" s="19" t="s">
        <v>264</v>
      </c>
      <c r="C5" s="20">
        <f>+C6+C32+C42</f>
        <v>10007.002452756578</v>
      </c>
      <c r="D5" s="20">
        <f t="shared" ref="D5:E5" si="1">+D6+D32+D42</f>
        <v>3.7450625592826703</v>
      </c>
      <c r="E5" s="20">
        <f t="shared" si="1"/>
        <v>0.30173105278962853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10191.822933405745</v>
      </c>
    </row>
    <row r="6" spans="1:15">
      <c r="A6" s="23" t="s">
        <v>265</v>
      </c>
      <c r="B6" s="24" t="s">
        <v>266</v>
      </c>
      <c r="C6" s="25">
        <f>+C7+C11+C19+C25+C29</f>
        <v>10007.002452756578</v>
      </c>
      <c r="D6" s="25">
        <f t="shared" ref="D6:E6" si="4">+D7+D11+D19+D25+D29</f>
        <v>3.7450625592826703</v>
      </c>
      <c r="E6" s="25">
        <f t="shared" si="4"/>
        <v>0.30173105278962853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10191.822933405745</v>
      </c>
    </row>
    <row r="7" spans="1:15">
      <c r="A7" s="23" t="s">
        <v>267</v>
      </c>
      <c r="B7" s="24" t="s">
        <v>268</v>
      </c>
      <c r="C7" s="25">
        <v>3060.3787736446188</v>
      </c>
      <c r="D7" s="25">
        <v>0.10044790852622582</v>
      </c>
      <c r="E7" s="25">
        <v>2.9593379567432097E-2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3071.0335606687227</v>
      </c>
    </row>
    <row r="8" spans="1:15">
      <c r="A8" s="23" t="s">
        <v>269</v>
      </c>
      <c r="B8" s="24" t="s">
        <v>270</v>
      </c>
      <c r="C8" s="29">
        <v>3060.3787736446188</v>
      </c>
      <c r="D8" s="29">
        <v>0.10044790852622582</v>
      </c>
      <c r="E8" s="29">
        <v>2.9593379567432097E-2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3071.0335606687227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1999.1839768363247</v>
      </c>
      <c r="D11" s="25">
        <v>0.27301331370156834</v>
      </c>
      <c r="E11" s="25">
        <v>4.1214635116530597E-2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2017.7502279258492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4444.1202879432967</v>
      </c>
      <c r="D19" s="25">
        <v>1.0475638635298816</v>
      </c>
      <c r="E19" s="25">
        <v>0.19866777595032831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4526.0990367489703</v>
      </c>
    </row>
    <row r="20" spans="1:15">
      <c r="A20" s="23" t="s">
        <v>293</v>
      </c>
      <c r="B20" s="24" t="s">
        <v>294</v>
      </c>
      <c r="C20" s="29">
        <v>250.93113727428968</v>
      </c>
      <c r="D20" s="29">
        <v>1.7553570465008888E-3</v>
      </c>
      <c r="E20" s="29">
        <v>7.0214281860035551E-3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252.84096574088267</v>
      </c>
    </row>
    <row r="21" spans="1:15">
      <c r="A21" s="23" t="s">
        <v>295</v>
      </c>
      <c r="B21" s="24" t="s">
        <v>296</v>
      </c>
      <c r="C21" s="29">
        <v>3814.8478886690068</v>
      </c>
      <c r="D21" s="29">
        <v>0.99475030648338081</v>
      </c>
      <c r="E21" s="29">
        <v>0.18858285576432476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3892.6753540280874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378.34126199999997</v>
      </c>
      <c r="D23" s="29">
        <v>5.1058199999999998E-2</v>
      </c>
      <c r="E23" s="29">
        <v>3.0634919999999997E-3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380.58271697999999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503.319414332338</v>
      </c>
      <c r="D25" s="25">
        <v>2.3240374735249945</v>
      </c>
      <c r="E25" s="25">
        <v>3.22552621553375E-2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576.94010806220228</v>
      </c>
    </row>
    <row r="26" spans="1:15">
      <c r="A26" s="23" t="s">
        <v>305</v>
      </c>
      <c r="B26" s="24" t="s">
        <v>306</v>
      </c>
      <c r="C26" s="29">
        <v>142.52326294732433</v>
      </c>
      <c r="D26" s="29">
        <v>2.3834690043382005E-2</v>
      </c>
      <c r="E26" s="29">
        <v>1.1550586134214001E-3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143.4967248010957</v>
      </c>
    </row>
    <row r="27" spans="1:15">
      <c r="A27" s="23" t="s">
        <v>307</v>
      </c>
      <c r="B27" s="24" t="s">
        <v>308</v>
      </c>
      <c r="C27" s="29">
        <v>318.22423952808555</v>
      </c>
      <c r="D27" s="29">
        <v>2.2944413244844166</v>
      </c>
      <c r="E27" s="29">
        <v>3.0754516002084339E-2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390.61854335420156</v>
      </c>
    </row>
    <row r="28" spans="1:15">
      <c r="A28" s="23" t="s">
        <v>309</v>
      </c>
      <c r="B28" s="24" t="s">
        <v>310</v>
      </c>
      <c r="C28" s="29">
        <v>42.571911856928118</v>
      </c>
      <c r="D28" s="29">
        <v>5.7614589971959999E-3</v>
      </c>
      <c r="E28" s="29">
        <v>3.4568753983175998E-4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42.824839906905019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712.86671601343323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712.86671601343323</v>
      </c>
    </row>
    <row r="47" spans="1:15">
      <c r="A47" s="23" t="s">
        <v>344</v>
      </c>
      <c r="B47" s="24" t="s">
        <v>345</v>
      </c>
      <c r="C47" s="25">
        <f>+SUM(C48:C52)</f>
        <v>710.08080299999995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710.08080299999995</v>
      </c>
    </row>
    <row r="48" spans="1:15">
      <c r="A48" s="23" t="s">
        <v>346</v>
      </c>
      <c r="B48" s="24" t="s">
        <v>347</v>
      </c>
      <c r="C48" s="45">
        <v>710.08080299999995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710.08080299999995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2.7859130134333334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2.7859130134333334</v>
      </c>
    </row>
    <row r="73" spans="1:15">
      <c r="A73" s="23" t="s">
        <v>393</v>
      </c>
      <c r="B73" s="24" t="s">
        <v>394</v>
      </c>
      <c r="C73" s="45">
        <v>2.7859130134333334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2.7859130134333334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7.3168707275999996</v>
      </c>
      <c r="D95" s="20">
        <f>+D96+D111+D127+D132+D144+D145+D151+D154+D155+D156</f>
        <v>110.55083659001329</v>
      </c>
      <c r="E95" s="20">
        <f>+E96+E111+E127+E132+E144+E145+E151+E154+E155+E156</f>
        <v>2.8846983891634683</v>
      </c>
      <c r="F95" s="34"/>
      <c r="G95" s="34"/>
      <c r="H95" s="34"/>
      <c r="I95" s="34"/>
      <c r="J95" s="20">
        <f>+J96+J111+J127+J132+J144+J145+J151+J154+J155+J156</f>
        <v>0.4804166250000001</v>
      </c>
      <c r="K95" s="20">
        <f>+K96+K111+K127+K132+K144+K145+K151+K154+K155+K156</f>
        <v>17.6793318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3867.185368376292</v>
      </c>
    </row>
    <row r="96" spans="1:15">
      <c r="A96" s="23" t="s">
        <v>435</v>
      </c>
      <c r="B96" s="24" t="s">
        <v>436</v>
      </c>
      <c r="C96" s="31"/>
      <c r="D96" s="25">
        <f>+D97+D100+D101+D102</f>
        <v>102.426469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2867.9411319999999</v>
      </c>
    </row>
    <row r="97" spans="1:15">
      <c r="A97" s="23" t="s">
        <v>437</v>
      </c>
      <c r="B97" s="24" t="s">
        <v>438</v>
      </c>
      <c r="C97" s="31"/>
      <c r="D97" s="25">
        <f>+SUM(D98:D99)</f>
        <v>99.753888000000003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2793.1088639999998</v>
      </c>
    </row>
    <row r="98" spans="1:15">
      <c r="A98" s="23" t="s">
        <v>439</v>
      </c>
      <c r="B98" s="24" t="s">
        <v>440</v>
      </c>
      <c r="C98" s="31"/>
      <c r="D98" s="45">
        <v>13.248000000000005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370.94400000000013</v>
      </c>
    </row>
    <row r="99" spans="1:15">
      <c r="A99" s="23" t="s">
        <v>441</v>
      </c>
      <c r="B99" s="24" t="s">
        <v>442</v>
      </c>
      <c r="C99" s="31"/>
      <c r="D99" s="45">
        <v>86.505887999999999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2422.1648639999999</v>
      </c>
    </row>
    <row r="100" spans="1:15">
      <c r="A100" s="23" t="s">
        <v>443</v>
      </c>
      <c r="B100" s="24" t="s">
        <v>444</v>
      </c>
      <c r="C100" s="31"/>
      <c r="D100" s="45">
        <v>9.3564999999999995E-2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2.6198199999999998</v>
      </c>
    </row>
    <row r="101" spans="1:15">
      <c r="A101" s="23" t="s">
        <v>445</v>
      </c>
      <c r="B101" s="24" t="s">
        <v>446</v>
      </c>
      <c r="C101" s="31"/>
      <c r="D101" s="45">
        <v>0.32212099999999999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9.0193879999999993</v>
      </c>
    </row>
    <row r="102" spans="1:15">
      <c r="A102" s="23" t="s">
        <v>447</v>
      </c>
      <c r="B102" s="24" t="s">
        <v>448</v>
      </c>
      <c r="C102" s="31"/>
      <c r="D102" s="25">
        <f>+SUM(D103:D110)</f>
        <v>2.2568950000000001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63.193059999999996</v>
      </c>
    </row>
    <row r="103" spans="1:15">
      <c r="A103" s="23" t="s">
        <v>449</v>
      </c>
      <c r="B103" s="24" t="s">
        <v>450</v>
      </c>
      <c r="C103" s="31"/>
      <c r="D103" s="45">
        <v>0.13205500000000001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3.69754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4.1770000000000002E-2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1.1695600000000002</v>
      </c>
    </row>
    <row r="107" spans="1:15">
      <c r="A107" s="23" t="s">
        <v>457</v>
      </c>
      <c r="B107" s="24" t="s">
        <v>458</v>
      </c>
      <c r="C107" s="31"/>
      <c r="D107" s="45">
        <v>2.05911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57.655079999999998</v>
      </c>
    </row>
    <row r="108" spans="1:15">
      <c r="A108" s="23" t="s">
        <v>459</v>
      </c>
      <c r="B108" s="24" t="s">
        <v>460</v>
      </c>
      <c r="C108" s="31"/>
      <c r="D108" s="45">
        <v>2.3959999999999999E-2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0.67087999999999992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3.1534542260773053</v>
      </c>
      <c r="E111" s="25">
        <f>+E112+E115+E116+E117+E126</f>
        <v>0.20348331364798644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142.21979644688093</v>
      </c>
    </row>
    <row r="112" spans="1:15">
      <c r="A112" s="23" t="s">
        <v>467</v>
      </c>
      <c r="B112" s="24" t="s">
        <v>438</v>
      </c>
      <c r="C112" s="31"/>
      <c r="D112" s="25">
        <f>+SUM(D113:D114)</f>
        <v>1.8670363360773052</v>
      </c>
      <c r="E112" s="25">
        <f>+SUM(E113:E114)</f>
        <v>1.0131565714285719E-3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52.545503901593115</v>
      </c>
    </row>
    <row r="113" spans="1:15">
      <c r="A113" s="23" t="s">
        <v>468</v>
      </c>
      <c r="B113" s="24" t="s">
        <v>440</v>
      </c>
      <c r="C113" s="31"/>
      <c r="D113" s="45">
        <v>0.32228833607730512</v>
      </c>
      <c r="E113" s="45">
        <v>1.0131565714285719E-3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9.2925599015931155</v>
      </c>
    </row>
    <row r="114" spans="1:15">
      <c r="A114" s="23" t="s">
        <v>469</v>
      </c>
      <c r="B114" s="24" t="s">
        <v>442</v>
      </c>
      <c r="C114" s="31"/>
      <c r="D114" s="45">
        <v>1.544748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43.252943999999999</v>
      </c>
    </row>
    <row r="115" spans="1:15">
      <c r="A115" s="23" t="s">
        <v>470</v>
      </c>
      <c r="B115" s="24" t="s">
        <v>444</v>
      </c>
      <c r="C115" s="31"/>
      <c r="D115" s="45">
        <v>3.7426E-3</v>
      </c>
      <c r="E115" s="45">
        <v>1.130210397642857E-3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0.40429855537535714</v>
      </c>
    </row>
    <row r="116" spans="1:15">
      <c r="A116" s="23" t="s">
        <v>471</v>
      </c>
      <c r="B116" s="24" t="s">
        <v>446</v>
      </c>
      <c r="C116" s="31"/>
      <c r="D116" s="45">
        <v>0.64424199999999998</v>
      </c>
      <c r="E116" s="45">
        <v>6.8176219390714294E-3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19.845445813853928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0.63843329000000004</v>
      </c>
      <c r="E117" s="25">
        <f>+SUM(E118:E125)</f>
        <v>5.6509955038177143E-2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32.85127020511694</v>
      </c>
    </row>
    <row r="118" spans="1:15">
      <c r="A118" s="23" t="s">
        <v>473</v>
      </c>
      <c r="B118" s="24" t="s">
        <v>450</v>
      </c>
      <c r="C118" s="31"/>
      <c r="D118" s="45">
        <v>4.8019999999999998E-3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0.13445599999999999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1.8378800000000001E-3</v>
      </c>
      <c r="E121" s="45">
        <v>3.3479018995714285E-3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0.93865464338642868</v>
      </c>
    </row>
    <row r="122" spans="1:15">
      <c r="A122" s="23" t="s">
        <v>477</v>
      </c>
      <c r="B122" s="24" t="s">
        <v>458</v>
      </c>
      <c r="C122" s="31"/>
      <c r="D122" s="45">
        <v>0.25052504999999997</v>
      </c>
      <c r="E122" s="45">
        <v>2.1127612550000001E-2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12.613518725749998</v>
      </c>
    </row>
    <row r="123" spans="1:15">
      <c r="A123" s="23" t="s">
        <v>478</v>
      </c>
      <c r="B123" s="24" t="s">
        <v>460</v>
      </c>
      <c r="C123" s="31"/>
      <c r="D123" s="45">
        <v>2.8751999999999996E-3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8.0505599999999983E-2</v>
      </c>
    </row>
    <row r="124" spans="1:15">
      <c r="A124" s="23" t="s">
        <v>479</v>
      </c>
      <c r="B124" s="24" t="s">
        <v>462</v>
      </c>
      <c r="C124" s="31"/>
      <c r="D124" s="45">
        <v>0.37839316000000001</v>
      </c>
      <c r="E124" s="45">
        <v>3.203444058860571E-2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19.084135235980511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0.13801236970166644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36.573277970941611</v>
      </c>
    </row>
    <row r="127" spans="1:15">
      <c r="A127" s="23" t="s">
        <v>483</v>
      </c>
      <c r="B127" s="24" t="s">
        <v>484</v>
      </c>
      <c r="C127" s="31"/>
      <c r="D127" s="25">
        <f>+SUM(D128:D131)</f>
        <v>4.4520634089360005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124.65777545020802</v>
      </c>
    </row>
    <row r="128" spans="1:15">
      <c r="A128" s="23" t="s">
        <v>485</v>
      </c>
      <c r="B128" s="24" t="s">
        <v>486</v>
      </c>
      <c r="C128" s="31"/>
      <c r="D128" s="45">
        <v>1.4957134764000002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41.879977339200003</v>
      </c>
    </row>
    <row r="129" spans="1:15">
      <c r="A129" s="23" t="s">
        <v>487</v>
      </c>
      <c r="B129" s="24" t="s">
        <v>488</v>
      </c>
      <c r="C129" s="31"/>
      <c r="D129" s="45">
        <v>2.9563499325360008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82.777798111008025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2.6677634100154819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706.95730365410282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2.1464959576964402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568.82142878955676</v>
      </c>
    </row>
    <row r="134" spans="1:15">
      <c r="A134" s="23" t="s">
        <v>496</v>
      </c>
      <c r="B134" s="24" t="s">
        <v>497</v>
      </c>
      <c r="C134" s="31"/>
      <c r="D134" s="31"/>
      <c r="E134" s="45">
        <v>0.21869935882646002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57.955330089011909</v>
      </c>
    </row>
    <row r="135" spans="1:15">
      <c r="A135" s="23" t="s">
        <v>498</v>
      </c>
      <c r="B135" s="24" t="s">
        <v>499</v>
      </c>
      <c r="C135" s="31"/>
      <c r="D135" s="31"/>
      <c r="E135" s="45">
        <v>0.11706427408973005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31.022032633778466</v>
      </c>
    </row>
    <row r="136" spans="1:15">
      <c r="A136" s="23" t="s">
        <v>500</v>
      </c>
      <c r="B136" s="24" t="s">
        <v>501</v>
      </c>
      <c r="C136" s="31"/>
      <c r="D136" s="31"/>
      <c r="E136" s="45">
        <v>1.8107323247802503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479.84406606676635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0.52126745231904159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138.13587486454603</v>
      </c>
    </row>
    <row r="142" spans="1:15">
      <c r="A142" s="23" t="s">
        <v>511</v>
      </c>
      <c r="B142" s="24" t="s">
        <v>512</v>
      </c>
      <c r="C142" s="31"/>
      <c r="D142" s="31"/>
      <c r="E142" s="45">
        <v>0.23315404735419604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61.785822548861951</v>
      </c>
    </row>
    <row r="143" spans="1:15">
      <c r="A143" s="23" t="s">
        <v>513</v>
      </c>
      <c r="B143" s="24" t="s">
        <v>514</v>
      </c>
      <c r="C143" s="31"/>
      <c r="D143" s="31"/>
      <c r="E143" s="45">
        <v>0.28811340496484555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76.350052315684067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0.5188499550000002</v>
      </c>
      <c r="E145" s="25">
        <f>+SUM(E146:E150)</f>
        <v>1.3451665500000003E-2</v>
      </c>
      <c r="F145" s="31"/>
      <c r="G145" s="31"/>
      <c r="H145" s="31"/>
      <c r="I145" s="31"/>
      <c r="J145" s="25">
        <f>+SUM(J146:J150)</f>
        <v>0.4804166250000001</v>
      </c>
      <c r="K145" s="25">
        <f>+SUM(K146:K150)</f>
        <v>17.6793318</v>
      </c>
      <c r="L145" s="25">
        <f>+SUM(L146:L150)</f>
        <v>0</v>
      </c>
      <c r="M145" s="31"/>
      <c r="N145" s="64"/>
      <c r="O145" s="25">
        <f>+SUM(O146:O150)</f>
        <v>18.092490097500004</v>
      </c>
    </row>
    <row r="146" spans="1:15">
      <c r="A146" s="23" t="s">
        <v>519</v>
      </c>
      <c r="B146" s="24" t="s">
        <v>520</v>
      </c>
      <c r="C146" s="31"/>
      <c r="D146" s="45">
        <v>0</v>
      </c>
      <c r="E146" s="45">
        <v>0</v>
      </c>
      <c r="F146" s="31"/>
      <c r="G146" s="31"/>
      <c r="H146" s="31"/>
      <c r="I146" s="31"/>
      <c r="J146" s="45">
        <v>0</v>
      </c>
      <c r="K146" s="45">
        <v>0</v>
      </c>
      <c r="L146" s="45">
        <v>0</v>
      </c>
      <c r="M146" s="31"/>
      <c r="N146" s="64"/>
      <c r="O146" s="29">
        <f>+C146*'PCG-PTG'!$F$5+D146*'PCG-PTG'!$F$6+E146*'PCG-PTG'!$F$8+SUM(F146:I146)</f>
        <v>0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0.5188499550000002</v>
      </c>
      <c r="E149" s="45">
        <v>1.3451665500000003E-2</v>
      </c>
      <c r="F149" s="31"/>
      <c r="G149" s="31"/>
      <c r="H149" s="31"/>
      <c r="I149" s="31"/>
      <c r="J149" s="45">
        <v>0.4804166250000001</v>
      </c>
      <c r="K149" s="45">
        <v>17.6793318</v>
      </c>
      <c r="L149" s="45">
        <v>0</v>
      </c>
      <c r="M149" s="31"/>
      <c r="N149" s="64"/>
      <c r="O149" s="29">
        <f>+C149*'PCG-PTG'!$F$5+D149*'PCG-PTG'!$F$6+E149*'PCG-PTG'!$F$8+SUM(F149:I149)</f>
        <v>18.092490097500004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1.4006854976000001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1.4006854976000001</v>
      </c>
    </row>
    <row r="152" spans="1:15">
      <c r="A152" s="23" t="s">
        <v>530</v>
      </c>
      <c r="B152" s="24" t="s">
        <v>531</v>
      </c>
      <c r="C152" s="45">
        <v>0.35967149759999995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0.35967149759999995</v>
      </c>
    </row>
    <row r="153" spans="1:15">
      <c r="A153" s="23" t="s">
        <v>532</v>
      </c>
      <c r="B153" s="24" t="s">
        <v>533</v>
      </c>
      <c r="C153" s="45">
        <v>1.0410140000000001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1.0410140000000001</v>
      </c>
    </row>
    <row r="154" spans="1:15">
      <c r="A154" s="23" t="s">
        <v>534</v>
      </c>
      <c r="B154" s="24" t="s">
        <v>535</v>
      </c>
      <c r="C154" s="45">
        <v>5.91618523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5.91618523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-26622.473484045957</v>
      </c>
      <c r="D157" s="20">
        <f t="shared" ref="D157:E157" si="36">+D158+D166+D174+D182+D190+D198+D206+D207</f>
        <v>4.8824066024004935</v>
      </c>
      <c r="E157" s="20">
        <f t="shared" si="36"/>
        <v>0.22527184349902701</v>
      </c>
      <c r="F157" s="34"/>
      <c r="G157" s="34"/>
      <c r="H157" s="34"/>
      <c r="I157" s="34"/>
      <c r="J157" s="20">
        <f t="shared" ref="J157:L157" si="37">+J158+J166+J174+J182+J190+J198+J206+J207</f>
        <v>3.0758474938553277</v>
      </c>
      <c r="K157" s="20">
        <f t="shared" si="37"/>
        <v>91.782648994651893</v>
      </c>
      <c r="L157" s="20">
        <f t="shared" si="37"/>
        <v>0</v>
      </c>
      <c r="M157" s="34"/>
      <c r="N157" s="63"/>
      <c r="O157" s="20">
        <f>+O158+O166+O174+O182+O190+O198+O206+O207</f>
        <v>-26426.069060651505</v>
      </c>
    </row>
    <row r="158" spans="1:15">
      <c r="A158" s="23" t="s">
        <v>541</v>
      </c>
      <c r="B158" s="24" t="s">
        <v>542</v>
      </c>
      <c r="C158" s="25">
        <f>+SUM(C159:C160)</f>
        <v>-34698.990986849029</v>
      </c>
      <c r="D158" s="25">
        <f t="shared" ref="D158:E158" si="38">+SUM(D159:D160)</f>
        <v>4.1323313500000007E-2</v>
      </c>
      <c r="E158" s="25">
        <f t="shared" si="38"/>
        <v>1.7344496580000003E-3</v>
      </c>
      <c r="F158" s="31"/>
      <c r="G158" s="31"/>
      <c r="H158" s="31"/>
      <c r="I158" s="31"/>
      <c r="J158" s="25">
        <f t="shared" ref="J158:L158" si="39">+SUM(J159:J160)</f>
        <v>2.1970329540000003E-2</v>
      </c>
      <c r="K158" s="25">
        <f t="shared" si="39"/>
        <v>0.74074843180000005</v>
      </c>
      <c r="L158" s="25">
        <f t="shared" si="39"/>
        <v>0</v>
      </c>
      <c r="M158" s="31"/>
      <c r="N158" s="64"/>
      <c r="O158" s="25">
        <f>+SUM(O159:O160)</f>
        <v>-34697.37430491166</v>
      </c>
    </row>
    <row r="159" spans="1:15">
      <c r="A159" s="23" t="s">
        <v>543</v>
      </c>
      <c r="B159" s="24" t="s">
        <v>544</v>
      </c>
      <c r="C159" s="45">
        <v>-31153.455135067194</v>
      </c>
      <c r="D159" s="45">
        <v>4.1323313500000007E-2</v>
      </c>
      <c r="E159" s="45">
        <v>1.7344496580000003E-3</v>
      </c>
      <c r="F159" s="31"/>
      <c r="G159" s="31"/>
      <c r="H159" s="31"/>
      <c r="I159" s="31"/>
      <c r="J159" s="45">
        <v>2.1970329540000003E-2</v>
      </c>
      <c r="K159" s="45">
        <v>0.74074843180000005</v>
      </c>
      <c r="L159" s="45">
        <v>0</v>
      </c>
      <c r="M159" s="31"/>
      <c r="N159" s="64"/>
      <c r="O159" s="29">
        <f>+C159*'PCG-PTG'!$F$5+D159*'PCG-PTG'!$F$6+E159*'PCG-PTG'!$F$8+SUM(F159:I159)</f>
        <v>-31151.838453129825</v>
      </c>
    </row>
    <row r="160" spans="1:15">
      <c r="A160" s="23" t="s">
        <v>545</v>
      </c>
      <c r="B160" s="24" t="s">
        <v>546</v>
      </c>
      <c r="C160" s="25">
        <f>+SUM(C161:C165)</f>
        <v>-3545.5358517818358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-3545.5358517818358</v>
      </c>
    </row>
    <row r="161" spans="1:15">
      <c r="A161" s="23" t="s">
        <v>547</v>
      </c>
      <c r="B161" s="24" t="s">
        <v>548</v>
      </c>
      <c r="C161" s="45">
        <v>-851.95899477911769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-851.95899477911769</v>
      </c>
    </row>
    <row r="162" spans="1:15">
      <c r="A162" s="23" t="s">
        <v>549</v>
      </c>
      <c r="B162" s="24" t="s">
        <v>550</v>
      </c>
      <c r="C162" s="45">
        <v>-2693.576857002718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-2693.576857002718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748.12208003700675</v>
      </c>
      <c r="D166" s="25">
        <f t="shared" ref="D166" si="42">+SUM(D167:D168)</f>
        <v>1.5164880173947155</v>
      </c>
      <c r="E166" s="25">
        <f t="shared" ref="E166" si="43">+SUM(E167:E168)</f>
        <v>0.10039452691311161</v>
      </c>
      <c r="F166" s="31"/>
      <c r="G166" s="31"/>
      <c r="H166" s="31"/>
      <c r="I166" s="31"/>
      <c r="J166" s="25">
        <f t="shared" ref="J166:L166" si="44">+SUM(J167:J168)</f>
        <v>1.6732337964589001</v>
      </c>
      <c r="K166" s="25">
        <f t="shared" si="44"/>
        <v>34.881987739409418</v>
      </c>
      <c r="L166" s="25">
        <f t="shared" si="44"/>
        <v>0</v>
      </c>
      <c r="M166" s="31"/>
      <c r="N166" s="64"/>
      <c r="O166" s="25">
        <f>+SUM(O167:O168)</f>
        <v>817.18829415603341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748.12208003700675</v>
      </c>
      <c r="D168" s="25">
        <f t="shared" ref="D168" si="45">+SUM(D169:D173)</f>
        <v>1.5164880173947155</v>
      </c>
      <c r="E168" s="25">
        <f>+SUM(E169:E173)</f>
        <v>0.10039452691311161</v>
      </c>
      <c r="F168" s="31"/>
      <c r="G168" s="31"/>
      <c r="H168" s="31"/>
      <c r="I168" s="31"/>
      <c r="J168" s="25">
        <f>+SUM(J169:J173)</f>
        <v>1.6732337964589001</v>
      </c>
      <c r="K168" s="25">
        <f t="shared" ref="K168" si="46">+SUM(K169:K173)</f>
        <v>34.881987739409418</v>
      </c>
      <c r="L168" s="25">
        <f>+SUM(L169:L173)</f>
        <v>0</v>
      </c>
      <c r="M168" s="31"/>
      <c r="N168" s="64"/>
      <c r="O168" s="25">
        <f>+SUM(O169:O173)</f>
        <v>817.18829415603341</v>
      </c>
    </row>
    <row r="169" spans="1:15">
      <c r="A169" s="23" t="s">
        <v>563</v>
      </c>
      <c r="B169" s="24" t="s">
        <v>564</v>
      </c>
      <c r="C169" s="45">
        <v>942.65238719013826</v>
      </c>
      <c r="D169" s="45">
        <v>1.1490790488932461</v>
      </c>
      <c r="E169" s="45">
        <v>6.684849065862962E-2</v>
      </c>
      <c r="F169" s="31"/>
      <c r="G169" s="31"/>
      <c r="H169" s="31"/>
      <c r="I169" s="31"/>
      <c r="J169" s="45">
        <v>1.0502359803042347</v>
      </c>
      <c r="K169" s="45">
        <v>24.498690803498327</v>
      </c>
      <c r="L169" s="45">
        <v>0</v>
      </c>
      <c r="M169" s="31"/>
      <c r="N169" s="64"/>
      <c r="O169" s="29">
        <f>+C169*'PCG-PTG'!$F$5+D169*'PCG-PTG'!$F$6+E169*'PCG-PTG'!$F$8+SUM(F169:I169)</f>
        <v>992.54145058368601</v>
      </c>
    </row>
    <row r="170" spans="1:15">
      <c r="A170" s="23" t="s">
        <v>565</v>
      </c>
      <c r="B170" s="24" t="s">
        <v>566</v>
      </c>
      <c r="C170" s="45">
        <v>-194.5303071531315</v>
      </c>
      <c r="D170" s="45">
        <v>0.36740896850146937</v>
      </c>
      <c r="E170" s="45">
        <v>3.3546036254481992E-2</v>
      </c>
      <c r="F170" s="31"/>
      <c r="G170" s="31"/>
      <c r="H170" s="31"/>
      <c r="I170" s="31"/>
      <c r="J170" s="45">
        <v>0.62299781615466543</v>
      </c>
      <c r="K170" s="45">
        <v>10.383296935911092</v>
      </c>
      <c r="L170" s="45">
        <v>0</v>
      </c>
      <c r="M170" s="31"/>
      <c r="N170" s="64"/>
      <c r="O170" s="29">
        <f>+C170*'PCG-PTG'!$F$5+D170*'PCG-PTG'!$F$6+E170*'PCG-PTG'!$F$8+SUM(F170:I170)</f>
        <v>-175.35315642765264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6066.9658626085247</v>
      </c>
      <c r="D174" s="25">
        <f t="shared" ref="D174" si="47">+SUM(D175:D176)</f>
        <v>3.3245952715057783</v>
      </c>
      <c r="E174" s="25">
        <f t="shared" ref="E174" si="48">+SUM(E175:E176)</f>
        <v>0.12314286692791539</v>
      </c>
      <c r="F174" s="31"/>
      <c r="G174" s="31"/>
      <c r="H174" s="31"/>
      <c r="I174" s="31"/>
      <c r="J174" s="25">
        <f t="shared" ref="J174:K174" si="49">+SUM(J175:J176)</f>
        <v>1.3806433678564276</v>
      </c>
      <c r="K174" s="25">
        <f t="shared" si="49"/>
        <v>56.159912823442475</v>
      </c>
      <c r="L174" s="25">
        <f>+SUM(L175:L176)</f>
        <v>0</v>
      </c>
      <c r="M174" s="31"/>
      <c r="N174" s="64"/>
      <c r="O174" s="25">
        <f>+SUM(O175:O176)</f>
        <v>6192.6873899465836</v>
      </c>
    </row>
    <row r="175" spans="1:15">
      <c r="A175" s="23" t="s">
        <v>575</v>
      </c>
      <c r="B175" s="24" t="s">
        <v>576</v>
      </c>
      <c r="C175" s="45">
        <v>0</v>
      </c>
      <c r="D175" s="45">
        <v>8.0296391580000001E-2</v>
      </c>
      <c r="E175" s="45">
        <v>7.3314096660000013E-3</v>
      </c>
      <c r="F175" s="31"/>
      <c r="G175" s="31"/>
      <c r="H175" s="31"/>
      <c r="I175" s="31"/>
      <c r="J175" s="45">
        <v>0.13615475094000004</v>
      </c>
      <c r="K175" s="45">
        <v>2.2692458490000003</v>
      </c>
      <c r="L175" s="45">
        <v>0</v>
      </c>
      <c r="M175" s="31"/>
      <c r="N175" s="64"/>
      <c r="O175" s="29">
        <f>+C175*'PCG-PTG'!$F$5+D175*'PCG-PTG'!$F$6+E175*'PCG-PTG'!$F$8+SUM(F175:I175)</f>
        <v>4.19112252573</v>
      </c>
    </row>
    <row r="176" spans="1:15">
      <c r="A176" s="23" t="s">
        <v>577</v>
      </c>
      <c r="B176" s="24" t="s">
        <v>578</v>
      </c>
      <c r="C176" s="25">
        <f>+SUM(C177:C181)</f>
        <v>6066.9658626085247</v>
      </c>
      <c r="D176" s="25">
        <f t="shared" ref="D176" si="50">+SUM(D177:D181)</f>
        <v>3.2442988799257781</v>
      </c>
      <c r="E176" s="25">
        <f>+SUM(E177:E181)</f>
        <v>0.11581145726191538</v>
      </c>
      <c r="F176" s="31"/>
      <c r="G176" s="31"/>
      <c r="H176" s="31"/>
      <c r="I176" s="31"/>
      <c r="J176" s="25">
        <f>+SUM(J177:J181)</f>
        <v>1.2444886169164275</v>
      </c>
      <c r="K176" s="25">
        <f t="shared" ref="K176" si="51">+SUM(K177:K181)</f>
        <v>53.890666974442475</v>
      </c>
      <c r="L176" s="25">
        <f>+SUM(L177:L181)</f>
        <v>0</v>
      </c>
      <c r="M176" s="31"/>
      <c r="N176" s="64"/>
      <c r="O176" s="25">
        <f>+SUM(O177:O181)</f>
        <v>6188.4962674208537</v>
      </c>
    </row>
    <row r="177" spans="1:15">
      <c r="A177" s="23" t="s">
        <v>579</v>
      </c>
      <c r="B177" s="24" t="s">
        <v>580</v>
      </c>
      <c r="C177" s="45">
        <v>6015.8967865779696</v>
      </c>
      <c r="D177" s="45">
        <v>3.2442988799257781</v>
      </c>
      <c r="E177" s="45">
        <v>0.11581145726191538</v>
      </c>
      <c r="F177" s="31"/>
      <c r="G177" s="31"/>
      <c r="H177" s="31"/>
      <c r="I177" s="31"/>
      <c r="J177" s="45">
        <v>1.2444886169164275</v>
      </c>
      <c r="K177" s="45">
        <v>53.890666974442475</v>
      </c>
      <c r="L177" s="45">
        <v>0</v>
      </c>
      <c r="M177" s="31"/>
      <c r="N177" s="64"/>
      <c r="O177" s="29">
        <f>+C177*'PCG-PTG'!$F$5+D177*'PCG-PTG'!$F$6+E177*'PCG-PTG'!$F$8+SUM(F177:I177)</f>
        <v>6137.4271913902985</v>
      </c>
    </row>
    <row r="178" spans="1:15">
      <c r="A178" s="23" t="s">
        <v>581</v>
      </c>
      <c r="B178" s="24" t="s">
        <v>582</v>
      </c>
      <c r="C178" s="45">
        <v>51.069076030554719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51.069076030554719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143.09546598576773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143.09546598576773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143.09546598576773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143.09546598576773</v>
      </c>
    </row>
    <row r="185" spans="1:15">
      <c r="A185" s="23" t="s">
        <v>595</v>
      </c>
      <c r="B185" s="24" t="s">
        <v>596</v>
      </c>
      <c r="C185" s="45">
        <v>143.09546598576773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143.09546598576773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1118.334094171772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1118.334094171772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1118.334094171772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1118.334094171772</v>
      </c>
    </row>
    <row r="193" spans="1:15">
      <c r="A193" s="23" t="s">
        <v>611</v>
      </c>
      <c r="B193" s="24" t="s">
        <v>612</v>
      </c>
      <c r="C193" s="45">
        <v>1031.5815967674775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1031.5815967674775</v>
      </c>
    </row>
    <row r="194" spans="1:15">
      <c r="A194" s="23" t="s">
        <v>613</v>
      </c>
      <c r="B194" s="24" t="s">
        <v>614</v>
      </c>
      <c r="C194" s="45">
        <v>2.0031487214622969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2.0031487214622969</v>
      </c>
    </row>
    <row r="195" spans="1:15">
      <c r="A195" s="23" t="s">
        <v>615</v>
      </c>
      <c r="B195" s="24" t="s">
        <v>616</v>
      </c>
      <c r="C195" s="45">
        <v>84.749348682832178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84.749348682832178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45.243967283363126</v>
      </c>
      <c r="E208" s="20">
        <f t="shared" si="63"/>
        <v>0.17908599953200002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1314.2888738101474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37.35320357110195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1045.8896999908545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7.8907637122611742</v>
      </c>
      <c r="E219" s="25">
        <f t="shared" ref="E219" si="71">+SUM(E220:E222)</f>
        <v>0.17908599953200002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268.39917381929286</v>
      </c>
    </row>
    <row r="220" spans="1:15">
      <c r="A220" s="23" t="s">
        <v>664</v>
      </c>
      <c r="B220" s="24" t="s">
        <v>665</v>
      </c>
      <c r="C220" s="31"/>
      <c r="D220" s="45">
        <v>7.8907637122611742</v>
      </c>
      <c r="E220" s="45">
        <v>0.17908599953200002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268.39917381929286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11334.142900508101</v>
      </c>
      <c r="D226" s="25">
        <f t="shared" ref="D226:E226" si="74">+SUM(D227:D228)</f>
        <v>0.93287878557670012</v>
      </c>
      <c r="E226" s="25">
        <f t="shared" si="74"/>
        <v>0.29522712870680001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11438.498695611552</v>
      </c>
    </row>
    <row r="227" spans="1:15">
      <c r="A227" s="23"/>
      <c r="B227" s="43" t="s">
        <v>673</v>
      </c>
      <c r="C227" s="45">
        <v>1104.5778138680998</v>
      </c>
      <c r="D227" s="45">
        <v>7.7243203766999991E-3</v>
      </c>
      <c r="E227" s="45">
        <v>3.0897281506799996E-2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1112.9818744379495</v>
      </c>
    </row>
    <row r="228" spans="1:15">
      <c r="A228" s="23"/>
      <c r="B228" s="43" t="s">
        <v>674</v>
      </c>
      <c r="C228" s="45">
        <v>10229.565086640001</v>
      </c>
      <c r="D228" s="45">
        <v>0.92515446520000011</v>
      </c>
      <c r="E228" s="45">
        <v>0.26432984720000002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10325.516821173602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1532.4195071010399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1532.4195071010399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-15895.287444548345</v>
      </c>
      <c r="D241" s="20">
        <f t="shared" si="77"/>
        <v>164.42227303505959</v>
      </c>
      <c r="E241" s="20">
        <f t="shared" si="77"/>
        <v>3.5907872849841236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3.5562641188553279</v>
      </c>
      <c r="K241" s="20">
        <f t="shared" si="77"/>
        <v>109.46198079465189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-10339.905169045884</v>
      </c>
    </row>
    <row r="242" spans="1:15" s="12" customFormat="1">
      <c r="A242" s="18" t="s">
        <v>263</v>
      </c>
      <c r="B242" s="19" t="s">
        <v>264</v>
      </c>
      <c r="C242" s="20">
        <f>+C243+C249+C252</f>
        <v>10007.002452756578</v>
      </c>
      <c r="D242" s="20">
        <f t="shared" ref="D242:E242" si="79">+D243+D249+D252</f>
        <v>3.7450625592826703</v>
      </c>
      <c r="E242" s="20">
        <f t="shared" si="79"/>
        <v>0.30173105278962853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10191.822933405745</v>
      </c>
    </row>
    <row r="243" spans="1:15">
      <c r="A243" s="23" t="s">
        <v>265</v>
      </c>
      <c r="B243" s="24" t="s">
        <v>266</v>
      </c>
      <c r="C243" s="25">
        <f>+SUM(C244:C248)</f>
        <v>10007.002452756578</v>
      </c>
      <c r="D243" s="25">
        <f t="shared" ref="D243:E243" si="81">+SUM(D244:D248)</f>
        <v>3.7450625592826703</v>
      </c>
      <c r="E243" s="25">
        <f t="shared" si="81"/>
        <v>0.30173105278962853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10191.822933405745</v>
      </c>
    </row>
    <row r="244" spans="1:15">
      <c r="A244" s="23" t="s">
        <v>267</v>
      </c>
      <c r="B244" s="24" t="s">
        <v>268</v>
      </c>
      <c r="C244" s="45">
        <f>+C7</f>
        <v>3060.3787736446188</v>
      </c>
      <c r="D244" s="45">
        <f>+D7</f>
        <v>0.10044790852622582</v>
      </c>
      <c r="E244" s="45">
        <f>+E7</f>
        <v>2.9593379567432097E-2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3071.0335606687227</v>
      </c>
    </row>
    <row r="245" spans="1:15">
      <c r="A245" s="23" t="s">
        <v>275</v>
      </c>
      <c r="B245" s="24" t="s">
        <v>276</v>
      </c>
      <c r="C245" s="45">
        <f>+C11</f>
        <v>1999.1839768363247</v>
      </c>
      <c r="D245" s="45">
        <f>+D11</f>
        <v>0.27301331370156834</v>
      </c>
      <c r="E245" s="45">
        <f>+E11</f>
        <v>4.1214635116530597E-2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2017.7502279258492</v>
      </c>
    </row>
    <row r="246" spans="1:15">
      <c r="A246" s="23" t="s">
        <v>291</v>
      </c>
      <c r="B246" s="24" t="s">
        <v>292</v>
      </c>
      <c r="C246" s="45">
        <f>+C19</f>
        <v>4444.1202879432967</v>
      </c>
      <c r="D246" s="45">
        <f>+D19</f>
        <v>1.0475638635298816</v>
      </c>
      <c r="E246" s="45">
        <f>+E19</f>
        <v>0.19866777595032831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4526.0990367489712</v>
      </c>
    </row>
    <row r="247" spans="1:15">
      <c r="A247" s="23" t="s">
        <v>303</v>
      </c>
      <c r="B247" s="24" t="s">
        <v>304</v>
      </c>
      <c r="C247" s="45">
        <f>+C25</f>
        <v>503.319414332338</v>
      </c>
      <c r="D247" s="45">
        <f>+D25</f>
        <v>2.3240374735249945</v>
      </c>
      <c r="E247" s="45">
        <f>+E25</f>
        <v>3.22552621553375E-2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576.94010806220228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712.86671601343323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712.86671601343323</v>
      </c>
    </row>
    <row r="254" spans="1:15">
      <c r="A254" s="23" t="s">
        <v>344</v>
      </c>
      <c r="B254" s="24" t="s">
        <v>345</v>
      </c>
      <c r="C254" s="45">
        <f>+C47</f>
        <v>710.08080299999995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710.08080299999995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2.7859130134333334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2.7859130134333334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7.3168707275999996</v>
      </c>
      <c r="D262" s="20">
        <f t="shared" ref="D262:E262" si="90">+SUM(D263:D272)</f>
        <v>110.55083659001329</v>
      </c>
      <c r="E262" s="20">
        <f t="shared" si="90"/>
        <v>2.8846983891634683</v>
      </c>
      <c r="F262" s="34"/>
      <c r="G262" s="34"/>
      <c r="H262" s="34"/>
      <c r="I262" s="34"/>
      <c r="J262" s="20">
        <f t="shared" ref="J262:L262" si="91">+SUM(J263:J272)</f>
        <v>0.4804166250000001</v>
      </c>
      <c r="K262" s="20">
        <f t="shared" si="91"/>
        <v>17.6793318</v>
      </c>
      <c r="L262" s="20">
        <f t="shared" si="91"/>
        <v>0</v>
      </c>
      <c r="M262" s="34"/>
      <c r="N262" s="63"/>
      <c r="O262" s="20">
        <f>+SUM(O263:O272)</f>
        <v>3867.185368376292</v>
      </c>
    </row>
    <row r="263" spans="1:15">
      <c r="A263" s="23" t="s">
        <v>435</v>
      </c>
      <c r="B263" s="24" t="s">
        <v>436</v>
      </c>
      <c r="C263" s="31"/>
      <c r="D263" s="45">
        <f>+D96</f>
        <v>102.426469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2867.9411319999999</v>
      </c>
    </row>
    <row r="264" spans="1:15">
      <c r="A264" s="23" t="s">
        <v>465</v>
      </c>
      <c r="B264" s="24" t="s">
        <v>466</v>
      </c>
      <c r="C264" s="31"/>
      <c r="D264" s="45">
        <f>+D111</f>
        <v>3.1534542260773053</v>
      </c>
      <c r="E264" s="45">
        <f>+E111</f>
        <v>0.20348331364798644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142.21979644688096</v>
      </c>
    </row>
    <row r="265" spans="1:15">
      <c r="A265" s="23" t="s">
        <v>483</v>
      </c>
      <c r="B265" s="24" t="s">
        <v>484</v>
      </c>
      <c r="C265" s="31"/>
      <c r="D265" s="45">
        <f>+D127</f>
        <v>4.4520634089360005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124.65777545020802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2.6677634100154819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706.9573036541027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0.5188499550000002</v>
      </c>
      <c r="E268" s="45">
        <f t="shared" si="92"/>
        <v>1.3451665500000003E-2</v>
      </c>
      <c r="F268" s="31"/>
      <c r="G268" s="31"/>
      <c r="H268" s="31"/>
      <c r="I268" s="31"/>
      <c r="J268" s="45">
        <f t="shared" si="92"/>
        <v>0.4804166250000001</v>
      </c>
      <c r="K268" s="45">
        <f t="shared" si="92"/>
        <v>17.6793318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18.092490097500004</v>
      </c>
    </row>
    <row r="269" spans="1:15">
      <c r="A269" s="23" t="s">
        <v>528</v>
      </c>
      <c r="B269" s="24" t="s">
        <v>529</v>
      </c>
      <c r="C269" s="45">
        <f>+C151</f>
        <v>1.4006854976000001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1.4006854976000001</v>
      </c>
    </row>
    <row r="270" spans="1:15">
      <c r="A270" s="23" t="s">
        <v>534</v>
      </c>
      <c r="B270" s="24" t="s">
        <v>535</v>
      </c>
      <c r="C270" s="45">
        <f>+C154</f>
        <v>5.91618523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5.91618523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-26622.473484045957</v>
      </c>
      <c r="D273" s="20">
        <f t="shared" ref="D273:E273" si="94">+SUM(D274:D281)</f>
        <v>4.8824066024004935</v>
      </c>
      <c r="E273" s="20">
        <f t="shared" si="94"/>
        <v>0.22527184349902701</v>
      </c>
      <c r="F273" s="34"/>
      <c r="G273" s="34"/>
      <c r="H273" s="34"/>
      <c r="I273" s="34"/>
      <c r="J273" s="20">
        <f t="shared" ref="J273:L273" si="95">+SUM(J274:J281)</f>
        <v>3.0758474938553277</v>
      </c>
      <c r="K273" s="20">
        <f t="shared" si="95"/>
        <v>91.782648994651893</v>
      </c>
      <c r="L273" s="20">
        <f t="shared" si="95"/>
        <v>0</v>
      </c>
      <c r="M273" s="34"/>
      <c r="N273" s="63"/>
      <c r="O273" s="20">
        <f>+SUM(O274:O281)</f>
        <v>-26426.069060651502</v>
      </c>
    </row>
    <row r="274" spans="1:15">
      <c r="A274" s="23" t="s">
        <v>541</v>
      </c>
      <c r="B274" s="24" t="s">
        <v>542</v>
      </c>
      <c r="C274" s="45">
        <f>+C158</f>
        <v>-34698.990986849029</v>
      </c>
      <c r="D274" s="45">
        <f t="shared" ref="D274:L274" si="96">+D158</f>
        <v>4.1323313500000007E-2</v>
      </c>
      <c r="E274" s="45">
        <f t="shared" si="96"/>
        <v>1.7344496580000003E-3</v>
      </c>
      <c r="F274" s="31"/>
      <c r="G274" s="31"/>
      <c r="H274" s="31"/>
      <c r="I274" s="31"/>
      <c r="J274" s="45">
        <f t="shared" si="96"/>
        <v>2.1970329540000003E-2</v>
      </c>
      <c r="K274" s="45">
        <f t="shared" si="96"/>
        <v>0.74074843180000005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-34697.37430491166</v>
      </c>
    </row>
    <row r="275" spans="1:15">
      <c r="A275" s="23" t="s">
        <v>557</v>
      </c>
      <c r="B275" s="24" t="s">
        <v>558</v>
      </c>
      <c r="C275" s="45">
        <f>+C166</f>
        <v>748.12208003700675</v>
      </c>
      <c r="D275" s="45">
        <f t="shared" ref="D275:L275" si="97">+D166</f>
        <v>1.5164880173947155</v>
      </c>
      <c r="E275" s="45">
        <f t="shared" si="97"/>
        <v>0.10039452691311161</v>
      </c>
      <c r="F275" s="31"/>
      <c r="G275" s="31"/>
      <c r="H275" s="31"/>
      <c r="I275" s="31"/>
      <c r="J275" s="45">
        <f t="shared" si="97"/>
        <v>1.6732337964589001</v>
      </c>
      <c r="K275" s="45">
        <f t="shared" si="97"/>
        <v>34.881987739409418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817.18829415603341</v>
      </c>
    </row>
    <row r="276" spans="1:15">
      <c r="A276" s="23" t="s">
        <v>573</v>
      </c>
      <c r="B276" s="24" t="s">
        <v>574</v>
      </c>
      <c r="C276" s="45">
        <f>+C174</f>
        <v>6066.9658626085247</v>
      </c>
      <c r="D276" s="45">
        <f t="shared" ref="D276:L276" si="98">+D174</f>
        <v>3.3245952715057783</v>
      </c>
      <c r="E276" s="45">
        <f t="shared" si="98"/>
        <v>0.12314286692791539</v>
      </c>
      <c r="F276" s="31"/>
      <c r="G276" s="31"/>
      <c r="H276" s="31"/>
      <c r="I276" s="31"/>
      <c r="J276" s="45">
        <f t="shared" si="98"/>
        <v>1.3806433678564276</v>
      </c>
      <c r="K276" s="45">
        <f t="shared" si="98"/>
        <v>56.159912823442475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6192.6873899465845</v>
      </c>
    </row>
    <row r="277" spans="1:15">
      <c r="A277" s="23" t="s">
        <v>589</v>
      </c>
      <c r="B277" s="24" t="s">
        <v>590</v>
      </c>
      <c r="C277" s="45">
        <f>+C182</f>
        <v>143.09546598576773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143.09546598576773</v>
      </c>
    </row>
    <row r="278" spans="1:15">
      <c r="A278" s="23" t="s">
        <v>605</v>
      </c>
      <c r="B278" s="24" t="s">
        <v>606</v>
      </c>
      <c r="C278" s="45">
        <f>+C190</f>
        <v>1118.334094171772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1118.334094171772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45.243967283363126</v>
      </c>
      <c r="E282" s="20">
        <f t="shared" si="103"/>
        <v>0.17908599953200002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1314.2888738101474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37.35320357110195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1045.8896999908545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7.8907637122611742</v>
      </c>
      <c r="E286" s="45">
        <f t="shared" si="108"/>
        <v>0.17908599953200002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268.39917381929286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11334.142900508101</v>
      </c>
      <c r="D290" s="25">
        <f t="shared" ref="D290:E290" si="110">+D291+D292</f>
        <v>0.93287878557670012</v>
      </c>
      <c r="E290" s="25">
        <f t="shared" si="110"/>
        <v>0.29522712870680001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11438.498695611552</v>
      </c>
    </row>
    <row r="291" spans="1:15">
      <c r="A291" s="23"/>
      <c r="B291" s="43" t="s">
        <v>673</v>
      </c>
      <c r="C291" s="45">
        <f>+C227</f>
        <v>1104.5778138680998</v>
      </c>
      <c r="D291" s="45">
        <f t="shared" ref="D291:M293" si="112">+D227</f>
        <v>7.7243203766999991E-3</v>
      </c>
      <c r="E291" s="45">
        <f t="shared" si="112"/>
        <v>3.0897281506799996E-2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1112.9818744379495</v>
      </c>
    </row>
    <row r="292" spans="1:15">
      <c r="A292" s="23"/>
      <c r="B292" s="43" t="s">
        <v>674</v>
      </c>
      <c r="C292" s="45">
        <f>+C228</f>
        <v>10229.565086640001</v>
      </c>
      <c r="D292" s="45">
        <f t="shared" si="112"/>
        <v>0.92515446520000011</v>
      </c>
      <c r="E292" s="45">
        <f t="shared" si="112"/>
        <v>0.26432984720000002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10325.516821173602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1532.4195071010399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1532.4195071010399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-15895.287444548345</v>
      </c>
      <c r="D303" s="20">
        <f t="shared" ref="D303:M303" si="115">+SUM(D304:D308)</f>
        <v>164.42227303505959</v>
      </c>
      <c r="E303" s="20">
        <f t="shared" si="115"/>
        <v>3.5907872849841236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3.5562641188553279</v>
      </c>
      <c r="K303" s="20">
        <f t="shared" si="115"/>
        <v>109.46198079465189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-10339.90516904588</v>
      </c>
    </row>
    <row r="304" spans="1:15">
      <c r="A304" s="47" t="s">
        <v>263</v>
      </c>
      <c r="B304" s="48" t="s">
        <v>264</v>
      </c>
      <c r="C304" s="66">
        <f>+C242</f>
        <v>10007.002452756578</v>
      </c>
      <c r="D304" s="66">
        <f t="shared" ref="D304:M304" si="116">+D242</f>
        <v>3.7450625592826703</v>
      </c>
      <c r="E304" s="66">
        <f t="shared" si="116"/>
        <v>0.30173105278962853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10191.822933405745</v>
      </c>
    </row>
    <row r="305" spans="1:15">
      <c r="A305" s="47" t="s">
        <v>342</v>
      </c>
      <c r="B305" s="48" t="s">
        <v>343</v>
      </c>
      <c r="C305" s="66">
        <f>+C253</f>
        <v>712.86671601343323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712.86671601343323</v>
      </c>
    </row>
    <row r="306" spans="1:15">
      <c r="A306" s="47" t="s">
        <v>433</v>
      </c>
      <c r="B306" s="48" t="s">
        <v>434</v>
      </c>
      <c r="C306" s="66">
        <f>+C262</f>
        <v>7.3168707275999996</v>
      </c>
      <c r="D306" s="66">
        <f t="shared" ref="D306:L306" si="118">+D262</f>
        <v>110.55083659001329</v>
      </c>
      <c r="E306" s="66">
        <f t="shared" si="118"/>
        <v>2.8846983891634683</v>
      </c>
      <c r="F306" s="31"/>
      <c r="G306" s="31"/>
      <c r="H306" s="31"/>
      <c r="I306" s="31"/>
      <c r="J306" s="66">
        <f t="shared" si="118"/>
        <v>0.4804166250000001</v>
      </c>
      <c r="K306" s="66">
        <f t="shared" si="118"/>
        <v>17.6793318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3867.1853683762911</v>
      </c>
    </row>
    <row r="307" spans="1:15">
      <c r="A307" s="47" t="s">
        <v>539</v>
      </c>
      <c r="B307" s="48" t="s">
        <v>540</v>
      </c>
      <c r="C307" s="66">
        <f>+C273</f>
        <v>-26622.473484045957</v>
      </c>
      <c r="D307" s="66">
        <f t="shared" ref="D307:L307" si="119">+D273</f>
        <v>4.8824066024004935</v>
      </c>
      <c r="E307" s="66">
        <f t="shared" si="119"/>
        <v>0.22527184349902701</v>
      </c>
      <c r="F307" s="31"/>
      <c r="G307" s="31"/>
      <c r="H307" s="31"/>
      <c r="I307" s="31"/>
      <c r="J307" s="66">
        <f t="shared" si="119"/>
        <v>3.0758474938553277</v>
      </c>
      <c r="K307" s="66">
        <f t="shared" si="119"/>
        <v>91.782648994651893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-26426.069060651498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45.243967283363126</v>
      </c>
      <c r="E308" s="66">
        <f t="shared" si="120"/>
        <v>0.17908599953200002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1314.2888738101476</v>
      </c>
    </row>
  </sheetData>
  <sheetProtection algorithmName="SHA-512" hashValue="pVTWJUsBvfj5t4fQbofGnWhLWq3qCfN8WLVLjcb1D6eoZc+8SXaDfz1kJ0S1JOM2WLwW4rhsr+knFXnLvlnxTA==" saltValue="TwijoJMzXQSTpSHKNPaQJg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71" priority="6" operator="equal">
      <formula>0</formula>
    </cfRule>
  </conditionalFormatting>
  <conditionalFormatting sqref="O239">
    <cfRule type="cellIs" dxfId="70" priority="5" operator="equal">
      <formula>0</formula>
    </cfRule>
  </conditionalFormatting>
  <conditionalFormatting sqref="C301:M301">
    <cfRule type="cellIs" dxfId="69" priority="2" operator="equal">
      <formula>0</formula>
    </cfRule>
  </conditionalFormatting>
  <conditionalFormatting sqref="O301">
    <cfRule type="cellIs" dxfId="68" priority="1" operator="equal">
      <formula>0</formula>
    </cfRule>
  </conditionalFormatting>
  <dataValidations count="1">
    <dataValidation allowBlank="1" showInputMessage="1" showErrorMessage="1" sqref="B144:B157 B136 A225:B236 B267:B273 A289:B298 B307" xr:uid="{20188B56-6F68-40B3-82B6-268CCFBED6F2}"/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D1AB-2C9F-48FD-BD8B-5A9686C9508C}">
  <dimension ref="A2:O308"/>
  <sheetViews>
    <sheetView showGridLines="0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-20303.590873631969</v>
      </c>
      <c r="D4" s="20">
        <f t="shared" si="0"/>
        <v>165.3405202489798</v>
      </c>
      <c r="E4" s="20">
        <f t="shared" si="0"/>
        <v>3.5431491202172327</v>
      </c>
      <c r="F4" s="20">
        <f t="shared" si="0"/>
        <v>55.202102439999997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3.1023099682211139</v>
      </c>
      <c r="K4" s="20">
        <f t="shared" si="0"/>
        <v>99.08333726088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-14679.919687362966</v>
      </c>
    </row>
    <row r="5" spans="1:15" s="12" customFormat="1">
      <c r="A5" s="18" t="s">
        <v>263</v>
      </c>
      <c r="B5" s="19" t="s">
        <v>264</v>
      </c>
      <c r="C5" s="20">
        <f>+C6+C32+C42</f>
        <v>10007.47822292926</v>
      </c>
      <c r="D5" s="20">
        <f t="shared" ref="D5:E5" si="1">+D6+D32+D42</f>
        <v>3.7555250565297231</v>
      </c>
      <c r="E5" s="20">
        <f t="shared" si="1"/>
        <v>0.30694286377190966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10193.972783411649</v>
      </c>
    </row>
    <row r="6" spans="1:15">
      <c r="A6" s="23" t="s">
        <v>265</v>
      </c>
      <c r="B6" s="24" t="s">
        <v>266</v>
      </c>
      <c r="C6" s="25">
        <f>+C7+C11+C19+C25+C29</f>
        <v>10007.47822292926</v>
      </c>
      <c r="D6" s="25">
        <f t="shared" ref="D6:E6" si="4">+D7+D11+D19+D25+D29</f>
        <v>3.7555250565297231</v>
      </c>
      <c r="E6" s="25">
        <f t="shared" si="4"/>
        <v>0.30694286377190966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10193.972783411649</v>
      </c>
    </row>
    <row r="7" spans="1:15">
      <c r="A7" s="23" t="s">
        <v>267</v>
      </c>
      <c r="B7" s="24" t="s">
        <v>268</v>
      </c>
      <c r="C7" s="25">
        <v>2634.007152103004</v>
      </c>
      <c r="D7" s="25">
        <v>7.5947777315906392E-2</v>
      </c>
      <c r="E7" s="25">
        <v>2.8128509279773197E-2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2643.5877448269894</v>
      </c>
    </row>
    <row r="8" spans="1:15">
      <c r="A8" s="23" t="s">
        <v>269</v>
      </c>
      <c r="B8" s="24" t="s">
        <v>270</v>
      </c>
      <c r="C8" s="29">
        <v>2634.007152103004</v>
      </c>
      <c r="D8" s="29">
        <v>7.5947777315906392E-2</v>
      </c>
      <c r="E8" s="29">
        <v>2.8128509279773197E-2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2643.5877448269894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2378.0852663582955</v>
      </c>
      <c r="D11" s="25">
        <v>0.29243572452724553</v>
      </c>
      <c r="E11" s="25">
        <v>4.4652193429721883E-2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2398.1062979039348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4486.0882281494314</v>
      </c>
      <c r="D19" s="25">
        <v>1.0714866383888839</v>
      </c>
      <c r="E19" s="25">
        <v>0.20203262845204006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4569.6285005641112</v>
      </c>
    </row>
    <row r="20" spans="1:15">
      <c r="A20" s="23" t="s">
        <v>293</v>
      </c>
      <c r="B20" s="24" t="s">
        <v>294</v>
      </c>
      <c r="C20" s="29">
        <v>322.3544393653292</v>
      </c>
      <c r="D20" s="29">
        <v>2.2549055478666229E-3</v>
      </c>
      <c r="E20" s="29">
        <v>9.0196221914664917E-3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324.80777660140808</v>
      </c>
    </row>
    <row r="21" spans="1:15">
      <c r="A21" s="23" t="s">
        <v>295</v>
      </c>
      <c r="B21" s="24" t="s">
        <v>296</v>
      </c>
      <c r="C21" s="29">
        <v>3860.7835710841014</v>
      </c>
      <c r="D21" s="29">
        <v>1.0283477628410171</v>
      </c>
      <c r="E21" s="29">
        <v>0.19055996806057357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3940.0756999797022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302.9502177</v>
      </c>
      <c r="D23" s="29">
        <v>4.0883969999999999E-2</v>
      </c>
      <c r="E23" s="29">
        <v>2.4530381999999999E-3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304.74502398300001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509.29757631853039</v>
      </c>
      <c r="D25" s="25">
        <v>2.3156549162976874</v>
      </c>
      <c r="E25" s="25">
        <v>3.2129532610374475E-2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582.6502401166149</v>
      </c>
    </row>
    <row r="26" spans="1:15">
      <c r="A26" s="23" t="s">
        <v>305</v>
      </c>
      <c r="B26" s="24" t="s">
        <v>306</v>
      </c>
      <c r="C26" s="29">
        <v>140.28361737305602</v>
      </c>
      <c r="D26" s="29">
        <v>2.3562546034257E-2</v>
      </c>
      <c r="E26" s="29">
        <v>1.1384841927917801E-3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141.24506697310503</v>
      </c>
    </row>
    <row r="27" spans="1:15">
      <c r="A27" s="23" t="s">
        <v>307</v>
      </c>
      <c r="B27" s="24" t="s">
        <v>308</v>
      </c>
      <c r="C27" s="29">
        <v>321.76863818806152</v>
      </c>
      <c r="D27" s="29">
        <v>2.2856938538903702</v>
      </c>
      <c r="E27" s="29">
        <v>3.0607137435199099E-2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393.87895751731969</v>
      </c>
    </row>
    <row r="28" spans="1:15">
      <c r="A28" s="23" t="s">
        <v>309</v>
      </c>
      <c r="B28" s="24" t="s">
        <v>310</v>
      </c>
      <c r="C28" s="29">
        <v>47.245320757412834</v>
      </c>
      <c r="D28" s="29">
        <v>6.3985163730599995E-3</v>
      </c>
      <c r="E28" s="29">
        <v>3.8391098238359993E-4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47.526215626190165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774.95058545800237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55.202102439999997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830.15268789800234</v>
      </c>
    </row>
    <row r="47" spans="1:15">
      <c r="A47" s="23" t="s">
        <v>344</v>
      </c>
      <c r="B47" s="24" t="s">
        <v>345</v>
      </c>
      <c r="C47" s="25">
        <f>+SUM(C48:C52)</f>
        <v>772.37215200000003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772.37215200000003</v>
      </c>
    </row>
    <row r="48" spans="1:15">
      <c r="A48" s="23" t="s">
        <v>346</v>
      </c>
      <c r="B48" s="24" t="s">
        <v>347</v>
      </c>
      <c r="C48" s="45">
        <v>772.37215200000003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772.37215200000003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2.5784334580023813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2.5784334580023813</v>
      </c>
    </row>
    <row r="73" spans="1:15">
      <c r="A73" s="23" t="s">
        <v>393</v>
      </c>
      <c r="B73" s="24" t="s">
        <v>394</v>
      </c>
      <c r="C73" s="45">
        <v>2.5784334580023813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2.5784334580023813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55.202102439999997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55.202102439999997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55.191382439999998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55.191382439999998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1.072E-2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1.072E-2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6.0360214528</v>
      </c>
      <c r="D95" s="20">
        <f>+D96+D111+D127+D132+D144+D145+D151+D154+D155+D156</f>
        <v>110.0684463480207</v>
      </c>
      <c r="E95" s="20">
        <f>+E96+E111+E127+E132+E144+E145+E151+E154+E155+E156</f>
        <v>2.8593826517751486</v>
      </c>
      <c r="F95" s="34"/>
      <c r="G95" s="34"/>
      <c r="H95" s="34"/>
      <c r="I95" s="34"/>
      <c r="J95" s="20">
        <f>+J96+J111+J127+J132+J144+J145+J151+J154+J155+J156</f>
        <v>0.50452575000000011</v>
      </c>
      <c r="K95" s="20">
        <f>+K96+K111+K127+K132+K144+K145+K151+K154+K155+K156</f>
        <v>18.566547600000003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3845.6889219177942</v>
      </c>
    </row>
    <row r="96" spans="1:15">
      <c r="A96" s="23" t="s">
        <v>435</v>
      </c>
      <c r="B96" s="24" t="s">
        <v>436</v>
      </c>
      <c r="C96" s="31"/>
      <c r="D96" s="25">
        <f>+D97+D100+D101+D102</f>
        <v>102.19360083333333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2861.4208233333334</v>
      </c>
    </row>
    <row r="97" spans="1:15">
      <c r="A97" s="23" t="s">
        <v>437</v>
      </c>
      <c r="B97" s="24" t="s">
        <v>438</v>
      </c>
      <c r="C97" s="31"/>
      <c r="D97" s="25">
        <f>+SUM(D98:D99)</f>
        <v>99.5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2786</v>
      </c>
    </row>
    <row r="98" spans="1:15">
      <c r="A98" s="23" t="s">
        <v>439</v>
      </c>
      <c r="B98" s="24" t="s">
        <v>440</v>
      </c>
      <c r="C98" s="31"/>
      <c r="D98" s="45">
        <v>13.680000000000007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383.04000000000019</v>
      </c>
    </row>
    <row r="99" spans="1:15">
      <c r="A99" s="23" t="s">
        <v>441</v>
      </c>
      <c r="B99" s="24" t="s">
        <v>442</v>
      </c>
      <c r="C99" s="31"/>
      <c r="D99" s="45">
        <v>85.82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2402.96</v>
      </c>
    </row>
    <row r="100" spans="1:15">
      <c r="A100" s="23" t="s">
        <v>443</v>
      </c>
      <c r="B100" s="24" t="s">
        <v>444</v>
      </c>
      <c r="C100" s="31"/>
      <c r="D100" s="45">
        <v>9.963749999999999E-2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2.7898499999999995</v>
      </c>
    </row>
    <row r="101" spans="1:15">
      <c r="A101" s="23" t="s">
        <v>445</v>
      </c>
      <c r="B101" s="24" t="s">
        <v>446</v>
      </c>
      <c r="C101" s="31"/>
      <c r="D101" s="45">
        <v>0.3206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8.9768000000000008</v>
      </c>
    </row>
    <row r="102" spans="1:15">
      <c r="A102" s="23" t="s">
        <v>447</v>
      </c>
      <c r="B102" s="24" t="s">
        <v>448</v>
      </c>
      <c r="C102" s="31"/>
      <c r="D102" s="25">
        <f>+SUM(D103:D110)</f>
        <v>2.2733633333333332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63.654173333333326</v>
      </c>
    </row>
    <row r="103" spans="1:15">
      <c r="A103" s="23" t="s">
        <v>449</v>
      </c>
      <c r="B103" s="24" t="s">
        <v>450</v>
      </c>
      <c r="C103" s="31"/>
      <c r="D103" s="45">
        <v>0.13205500000000001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3.69754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4.7308333333333327E-2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1.3246333333333331</v>
      </c>
    </row>
    <row r="107" spans="1:15">
      <c r="A107" s="23" t="s">
        <v>457</v>
      </c>
      <c r="B107" s="24" t="s">
        <v>458</v>
      </c>
      <c r="C107" s="31"/>
      <c r="D107" s="45">
        <v>2.0699999999999998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57.959999999999994</v>
      </c>
    </row>
    <row r="108" spans="1:15">
      <c r="A108" s="23" t="s">
        <v>459</v>
      </c>
      <c r="B108" s="24" t="s">
        <v>460</v>
      </c>
      <c r="C108" s="31"/>
      <c r="D108" s="45">
        <v>2.4E-2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0.67200000000000004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3.183464805007362</v>
      </c>
      <c r="E111" s="25">
        <f>+E112+E115+E116+E117+E126</f>
        <v>0.21338946588290181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145.68522299917512</v>
      </c>
    </row>
    <row r="112" spans="1:15">
      <c r="A112" s="23" t="s">
        <v>467</v>
      </c>
      <c r="B112" s="24" t="s">
        <v>438</v>
      </c>
      <c r="C112" s="31"/>
      <c r="D112" s="25">
        <f>+SUM(D113:D114)</f>
        <v>1.8652977383406955</v>
      </c>
      <c r="E112" s="25">
        <f>+SUM(E113:E114)</f>
        <v>1.0461942857142863E-3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52.505578159253758</v>
      </c>
    </row>
    <row r="113" spans="1:15">
      <c r="A113" s="23" t="s">
        <v>468</v>
      </c>
      <c r="B113" s="24" t="s">
        <v>440</v>
      </c>
      <c r="C113" s="31"/>
      <c r="D113" s="45">
        <v>0.33279773834069554</v>
      </c>
      <c r="E113" s="45">
        <v>1.0461942857142863E-3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9.5955781592537619</v>
      </c>
    </row>
    <row r="114" spans="1:15">
      <c r="A114" s="23" t="s">
        <v>469</v>
      </c>
      <c r="B114" s="24" t="s">
        <v>442</v>
      </c>
      <c r="C114" s="31"/>
      <c r="D114" s="45">
        <v>1.5325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42.91</v>
      </c>
    </row>
    <row r="115" spans="1:15">
      <c r="A115" s="23" t="s">
        <v>470</v>
      </c>
      <c r="B115" s="24" t="s">
        <v>444</v>
      </c>
      <c r="C115" s="31"/>
      <c r="D115" s="45">
        <v>3.9854999999999995E-3</v>
      </c>
      <c r="E115" s="45">
        <v>1.2035626408928568E-3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0.43053809983660701</v>
      </c>
    </row>
    <row r="116" spans="1:15">
      <c r="A116" s="23" t="s">
        <v>471</v>
      </c>
      <c r="B116" s="24" t="s">
        <v>446</v>
      </c>
      <c r="C116" s="31"/>
      <c r="D116" s="45">
        <v>0.64119999999999999</v>
      </c>
      <c r="E116" s="45">
        <v>6.7854303000000017E-3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19.751739029500001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0.67298156666666653</v>
      </c>
      <c r="E117" s="25">
        <f>+SUM(E118:E125)</f>
        <v>5.9857216421357148E-2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34.705646218326308</v>
      </c>
    </row>
    <row r="118" spans="1:15">
      <c r="A118" s="23" t="s">
        <v>473</v>
      </c>
      <c r="B118" s="24" t="s">
        <v>450</v>
      </c>
      <c r="C118" s="31"/>
      <c r="D118" s="45">
        <v>4.8019999999999998E-3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0.13445599999999999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2.0815666666666667E-3</v>
      </c>
      <c r="E121" s="45">
        <v>3.7918041424999994E-3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1.0631119644291667</v>
      </c>
    </row>
    <row r="122" spans="1:15">
      <c r="A122" s="23" t="s">
        <v>477</v>
      </c>
      <c r="B122" s="24" t="s">
        <v>458</v>
      </c>
      <c r="C122" s="31"/>
      <c r="D122" s="45">
        <v>0.25184999999999996</v>
      </c>
      <c r="E122" s="45">
        <v>2.1239350000000001E-2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12.68022775</v>
      </c>
    </row>
    <row r="123" spans="1:15">
      <c r="A123" s="23" t="s">
        <v>478</v>
      </c>
      <c r="B123" s="24" t="s">
        <v>460</v>
      </c>
      <c r="C123" s="31"/>
      <c r="D123" s="45">
        <v>2.8799999999999997E-3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8.0639999999999989E-2</v>
      </c>
    </row>
    <row r="124" spans="1:15">
      <c r="A124" s="23" t="s">
        <v>479</v>
      </c>
      <c r="B124" s="24" t="s">
        <v>462</v>
      </c>
      <c r="C124" s="31"/>
      <c r="D124" s="45">
        <v>0.41136799999999996</v>
      </c>
      <c r="E124" s="45">
        <v>3.4826062278857151E-2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20.747210503897143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0.1444970622349375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38.291721492258439</v>
      </c>
    </row>
    <row r="127" spans="1:15">
      <c r="A127" s="23" t="s">
        <v>483</v>
      </c>
      <c r="B127" s="24" t="s">
        <v>484</v>
      </c>
      <c r="C127" s="31"/>
      <c r="D127" s="25">
        <f>+SUM(D128:D131)</f>
        <v>4.1451320996800005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116.06369879104001</v>
      </c>
    </row>
    <row r="128" spans="1:15">
      <c r="A128" s="23" t="s">
        <v>485</v>
      </c>
      <c r="B128" s="24" t="s">
        <v>486</v>
      </c>
      <c r="C128" s="31"/>
      <c r="D128" s="45">
        <v>1.4222242319999998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39.822278495999996</v>
      </c>
    </row>
    <row r="129" spans="1:15">
      <c r="A129" s="23" t="s">
        <v>487</v>
      </c>
      <c r="B129" s="24" t="s">
        <v>488</v>
      </c>
      <c r="C129" s="31"/>
      <c r="D129" s="45">
        <v>2.7229078676800005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76.241420295040015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2.631866464892247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697.44461319644552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2.118408048799675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561.37813293191391</v>
      </c>
    </row>
    <row r="134" spans="1:15">
      <c r="A134" s="23" t="s">
        <v>496</v>
      </c>
      <c r="B134" s="24" t="s">
        <v>497</v>
      </c>
      <c r="C134" s="31"/>
      <c r="D134" s="31"/>
      <c r="E134" s="45">
        <v>0.19697110111479996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52.197341795421991</v>
      </c>
    </row>
    <row r="135" spans="1:15">
      <c r="A135" s="23" t="s">
        <v>498</v>
      </c>
      <c r="B135" s="24" t="s">
        <v>499</v>
      </c>
      <c r="C135" s="31"/>
      <c r="D135" s="31"/>
      <c r="E135" s="45">
        <v>0.12027253050300005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31.872220583295011</v>
      </c>
    </row>
    <row r="136" spans="1:15">
      <c r="A136" s="23" t="s">
        <v>500</v>
      </c>
      <c r="B136" s="24" t="s">
        <v>501</v>
      </c>
      <c r="C136" s="31"/>
      <c r="D136" s="31"/>
      <c r="E136" s="45">
        <v>1.8011644171818753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477.30857055319694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0.51345841609257192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136.06648026453155</v>
      </c>
    </row>
    <row r="142" spans="1:15">
      <c r="A142" s="23" t="s">
        <v>511</v>
      </c>
      <c r="B142" s="24" t="s">
        <v>512</v>
      </c>
      <c r="C142" s="31"/>
      <c r="D142" s="31"/>
      <c r="E142" s="45">
        <v>0.23065753626697505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61.124247110748385</v>
      </c>
    </row>
    <row r="143" spans="1:15">
      <c r="A143" s="23" t="s">
        <v>513</v>
      </c>
      <c r="B143" s="24" t="s">
        <v>514</v>
      </c>
      <c r="C143" s="31"/>
      <c r="D143" s="31"/>
      <c r="E143" s="45">
        <v>0.28280087982559687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74.942233153783178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0.54624861000000002</v>
      </c>
      <c r="E145" s="25">
        <f>+SUM(E146:E150)</f>
        <v>1.4126721000000004E-2</v>
      </c>
      <c r="F145" s="31"/>
      <c r="G145" s="31"/>
      <c r="H145" s="31"/>
      <c r="I145" s="31"/>
      <c r="J145" s="25">
        <f>+SUM(J146:J150)</f>
        <v>0.50452575000000011</v>
      </c>
      <c r="K145" s="25">
        <f>+SUM(K146:K150)</f>
        <v>18.566547600000003</v>
      </c>
      <c r="L145" s="25">
        <f>+SUM(L146:L150)</f>
        <v>0</v>
      </c>
      <c r="M145" s="31"/>
      <c r="N145" s="64"/>
      <c r="O145" s="25">
        <f>+SUM(O146:O150)</f>
        <v>19.038542144999997</v>
      </c>
    </row>
    <row r="146" spans="1:15">
      <c r="A146" s="23" t="s">
        <v>519</v>
      </c>
      <c r="B146" s="24" t="s">
        <v>520</v>
      </c>
      <c r="C146" s="31"/>
      <c r="D146" s="45">
        <v>4.9896000000000003E-3</v>
      </c>
      <c r="E146" s="45">
        <v>9.4079999999999994E-5</v>
      </c>
      <c r="F146" s="31"/>
      <c r="G146" s="31"/>
      <c r="H146" s="31"/>
      <c r="I146" s="31"/>
      <c r="J146" s="45">
        <v>3.3600000000000001E-3</v>
      </c>
      <c r="K146" s="45">
        <v>0.12364800000000001</v>
      </c>
      <c r="L146" s="45">
        <v>0</v>
      </c>
      <c r="M146" s="31"/>
      <c r="N146" s="64"/>
      <c r="O146" s="29">
        <f>+C146*'PCG-PTG'!$F$5+D146*'PCG-PTG'!$F$6+E146*'PCG-PTG'!$F$8+SUM(F146:I146)</f>
        <v>0.16464000000000001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0.54125900999999998</v>
      </c>
      <c r="E149" s="45">
        <v>1.4032641000000004E-2</v>
      </c>
      <c r="F149" s="31"/>
      <c r="G149" s="31"/>
      <c r="H149" s="31"/>
      <c r="I149" s="31"/>
      <c r="J149" s="45">
        <v>0.50116575000000008</v>
      </c>
      <c r="K149" s="45">
        <v>18.442899600000004</v>
      </c>
      <c r="L149" s="45">
        <v>0</v>
      </c>
      <c r="M149" s="31"/>
      <c r="N149" s="64"/>
      <c r="O149" s="29">
        <f>+C149*'PCG-PTG'!$F$5+D149*'PCG-PTG'!$F$6+E149*'PCG-PTG'!$F$8+SUM(F149:I149)</f>
        <v>18.873902144999999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0.8341702928000001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0.8341702928000001</v>
      </c>
    </row>
    <row r="152" spans="1:15">
      <c r="A152" s="23" t="s">
        <v>530</v>
      </c>
      <c r="B152" s="24" t="s">
        <v>531</v>
      </c>
      <c r="C152" s="45">
        <v>0.51705089280000005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0.51705089280000005</v>
      </c>
    </row>
    <row r="153" spans="1:15">
      <c r="A153" s="23" t="s">
        <v>532</v>
      </c>
      <c r="B153" s="24" t="s">
        <v>533</v>
      </c>
      <c r="C153" s="45">
        <v>0.31711940000000005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0.31711940000000005</v>
      </c>
    </row>
    <row r="154" spans="1:15">
      <c r="A154" s="23" t="s">
        <v>534</v>
      </c>
      <c r="B154" s="24" t="s">
        <v>535</v>
      </c>
      <c r="C154" s="45">
        <v>5.2018511600000004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5.2018511600000004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-31092.05570347203</v>
      </c>
      <c r="D157" s="20">
        <f t="shared" ref="D157:E157" si="36">+D158+D166+D174+D182+D190+D198+D206+D207</f>
        <v>4.3507056909789696</v>
      </c>
      <c r="E157" s="20">
        <f t="shared" si="36"/>
        <v>0.19467462565817428</v>
      </c>
      <c r="F157" s="34"/>
      <c r="G157" s="34"/>
      <c r="H157" s="34"/>
      <c r="I157" s="34"/>
      <c r="J157" s="20">
        <f t="shared" ref="J157:L157" si="37">+J158+J166+J174+J182+J190+J198+J206+J207</f>
        <v>2.5977842182211139</v>
      </c>
      <c r="K157" s="20">
        <f t="shared" si="37"/>
        <v>80.516789660879994</v>
      </c>
      <c r="L157" s="20">
        <f t="shared" si="37"/>
        <v>0</v>
      </c>
      <c r="M157" s="34"/>
      <c r="N157" s="63"/>
      <c r="O157" s="20">
        <f>+O158+O166+O174+O182+O190+O198+O206+O207</f>
        <v>-30918.647168325202</v>
      </c>
    </row>
    <row r="158" spans="1:15">
      <c r="A158" s="23" t="s">
        <v>541</v>
      </c>
      <c r="B158" s="24" t="s">
        <v>542</v>
      </c>
      <c r="C158" s="25">
        <f>+SUM(C159:C160)</f>
        <v>-37420.502532759929</v>
      </c>
      <c r="D158" s="25">
        <f t="shared" ref="D158:E158" si="38">+SUM(D159:D160)</f>
        <v>0.11819638266000002</v>
      </c>
      <c r="E158" s="25">
        <f t="shared" si="38"/>
        <v>5.4158755020000003E-3</v>
      </c>
      <c r="F158" s="31"/>
      <c r="G158" s="31"/>
      <c r="H158" s="31"/>
      <c r="I158" s="31"/>
      <c r="J158" s="25">
        <f t="shared" ref="J158:L158" si="39">+SUM(J159:J160)</f>
        <v>7.3573762980000013E-2</v>
      </c>
      <c r="K158" s="25">
        <f t="shared" si="39"/>
        <v>2.2140450149999999</v>
      </c>
      <c r="L158" s="25">
        <f t="shared" si="39"/>
        <v>0</v>
      </c>
      <c r="M158" s="31"/>
      <c r="N158" s="64"/>
      <c r="O158" s="25">
        <f>+SUM(O159:O160)</f>
        <v>-37415.757827037422</v>
      </c>
    </row>
    <row r="159" spans="1:15">
      <c r="A159" s="23" t="s">
        <v>543</v>
      </c>
      <c r="B159" s="24" t="s">
        <v>544</v>
      </c>
      <c r="C159" s="45">
        <v>-31897.239572969567</v>
      </c>
      <c r="D159" s="45">
        <v>0.11819638266000002</v>
      </c>
      <c r="E159" s="45">
        <v>5.4158755020000003E-3</v>
      </c>
      <c r="F159" s="31"/>
      <c r="G159" s="31"/>
      <c r="H159" s="31"/>
      <c r="I159" s="31"/>
      <c r="J159" s="45">
        <v>7.3573762980000013E-2</v>
      </c>
      <c r="K159" s="45">
        <v>2.2140450149999999</v>
      </c>
      <c r="L159" s="45">
        <v>0</v>
      </c>
      <c r="M159" s="31"/>
      <c r="N159" s="64"/>
      <c r="O159" s="29">
        <f>+C159*'PCG-PTG'!$F$5+D159*'PCG-PTG'!$F$6+E159*'PCG-PTG'!$F$8+SUM(F159:I159)</f>
        <v>-31892.494867247056</v>
      </c>
    </row>
    <row r="160" spans="1:15">
      <c r="A160" s="23" t="s">
        <v>545</v>
      </c>
      <c r="B160" s="24" t="s">
        <v>546</v>
      </c>
      <c r="C160" s="25">
        <f>+SUM(C161:C165)</f>
        <v>-5523.2629597903642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-5523.2629597903642</v>
      </c>
    </row>
    <row r="161" spans="1:15">
      <c r="A161" s="23" t="s">
        <v>547</v>
      </c>
      <c r="B161" s="24" t="s">
        <v>548</v>
      </c>
      <c r="C161" s="45">
        <v>-587.94181008192936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-587.94181008192936</v>
      </c>
    </row>
    <row r="162" spans="1:15">
      <c r="A162" s="23" t="s">
        <v>549</v>
      </c>
      <c r="B162" s="24" t="s">
        <v>550</v>
      </c>
      <c r="C162" s="45">
        <v>-4931.2162533674336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-4931.2162533674336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-4.1048963410009032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-4.1048963410009032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499.55963513152687</v>
      </c>
      <c r="D166" s="25">
        <f t="shared" ref="D166" si="42">+SUM(D167:D168)</f>
        <v>1.128623916384845</v>
      </c>
      <c r="E166" s="25">
        <f t="shared" ref="E166" si="43">+SUM(E167:E168)</f>
        <v>8.2142682947184104E-2</v>
      </c>
      <c r="F166" s="31"/>
      <c r="G166" s="31"/>
      <c r="H166" s="31"/>
      <c r="I166" s="31"/>
      <c r="J166" s="25">
        <f t="shared" ref="J166:L166" si="44">+SUM(J167:J168)</f>
        <v>1.4204853921888572</v>
      </c>
      <c r="K166" s="25">
        <f t="shared" si="44"/>
        <v>27.51608628360637</v>
      </c>
      <c r="L166" s="25">
        <f t="shared" si="44"/>
        <v>0</v>
      </c>
      <c r="M166" s="31"/>
      <c r="N166" s="64"/>
      <c r="O166" s="25">
        <f>+SUM(O167:O168)</f>
        <v>552.92891577130638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499.55963513152687</v>
      </c>
      <c r="D168" s="25">
        <f t="shared" ref="D168" si="45">+SUM(D169:D173)</f>
        <v>1.128623916384845</v>
      </c>
      <c r="E168" s="25">
        <f>+SUM(E169:E173)</f>
        <v>8.2142682947184104E-2</v>
      </c>
      <c r="F168" s="31"/>
      <c r="G168" s="31"/>
      <c r="H168" s="31"/>
      <c r="I168" s="31"/>
      <c r="J168" s="25">
        <f>+SUM(J169:J173)</f>
        <v>1.4204853921888572</v>
      </c>
      <c r="K168" s="25">
        <f t="shared" ref="K168" si="46">+SUM(K169:K173)</f>
        <v>27.51608628360637</v>
      </c>
      <c r="L168" s="25">
        <f>+SUM(L169:L173)</f>
        <v>0</v>
      </c>
      <c r="M168" s="31"/>
      <c r="N168" s="64"/>
      <c r="O168" s="25">
        <f>+SUM(O169:O173)</f>
        <v>552.92891577130638</v>
      </c>
    </row>
    <row r="169" spans="1:15">
      <c r="A169" s="23" t="s">
        <v>563</v>
      </c>
      <c r="B169" s="24" t="s">
        <v>564</v>
      </c>
      <c r="C169" s="45">
        <v>768.94872257158738</v>
      </c>
      <c r="D169" s="45">
        <v>0.82855384328988113</v>
      </c>
      <c r="E169" s="45">
        <v>5.4744980621122173E-2</v>
      </c>
      <c r="F169" s="31"/>
      <c r="G169" s="31"/>
      <c r="H169" s="31"/>
      <c r="I169" s="31"/>
      <c r="J169" s="45">
        <v>0.91167092041913567</v>
      </c>
      <c r="K169" s="45">
        <v>19.035845087444343</v>
      </c>
      <c r="L169" s="45">
        <v>0</v>
      </c>
      <c r="M169" s="31"/>
      <c r="N169" s="64"/>
      <c r="O169" s="29">
        <f>+C169*'PCG-PTG'!$F$5+D169*'PCG-PTG'!$F$6+E169*'PCG-PTG'!$F$8+SUM(F169:I169)</f>
        <v>806.65565004830148</v>
      </c>
    </row>
    <row r="170" spans="1:15">
      <c r="A170" s="23" t="s">
        <v>565</v>
      </c>
      <c r="B170" s="24" t="s">
        <v>566</v>
      </c>
      <c r="C170" s="45">
        <v>-269.38908744006051</v>
      </c>
      <c r="D170" s="45">
        <v>0.30007007309496397</v>
      </c>
      <c r="E170" s="45">
        <v>2.739770232606193E-2</v>
      </c>
      <c r="F170" s="31"/>
      <c r="G170" s="31"/>
      <c r="H170" s="31"/>
      <c r="I170" s="31"/>
      <c r="J170" s="45">
        <v>0.5088144717697215</v>
      </c>
      <c r="K170" s="45">
        <v>8.4802411961620265</v>
      </c>
      <c r="L170" s="45">
        <v>0</v>
      </c>
      <c r="M170" s="31"/>
      <c r="N170" s="64"/>
      <c r="O170" s="29">
        <f>+C170*'PCG-PTG'!$F$5+D170*'PCG-PTG'!$F$6+E170*'PCG-PTG'!$F$8+SUM(F170:I170)</f>
        <v>-253.7267342769951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5347.4241738333267</v>
      </c>
      <c r="D174" s="25">
        <f t="shared" ref="D174" si="47">+SUM(D175:D176)</f>
        <v>3.1038853919341247</v>
      </c>
      <c r="E174" s="25">
        <f t="shared" ref="E174" si="48">+SUM(E175:E176)</f>
        <v>0.1071160672089902</v>
      </c>
      <c r="F174" s="31"/>
      <c r="G174" s="31"/>
      <c r="H174" s="31"/>
      <c r="I174" s="31"/>
      <c r="J174" s="25">
        <f t="shared" ref="J174:K174" si="49">+SUM(J175:J176)</f>
        <v>1.1037250630522568</v>
      </c>
      <c r="K174" s="25">
        <f t="shared" si="49"/>
        <v>50.78665836227362</v>
      </c>
      <c r="L174" s="25">
        <f>+SUM(L175:L176)</f>
        <v>0</v>
      </c>
      <c r="M174" s="31"/>
      <c r="N174" s="64"/>
      <c r="O174" s="25">
        <f>+SUM(O175:O176)</f>
        <v>5462.7187226178639</v>
      </c>
    </row>
    <row r="175" spans="1:15">
      <c r="A175" s="23" t="s">
        <v>575</v>
      </c>
      <c r="B175" s="24" t="s">
        <v>576</v>
      </c>
      <c r="C175" s="45">
        <v>0</v>
      </c>
      <c r="D175" s="45">
        <v>6.0764782655999987E-2</v>
      </c>
      <c r="E175" s="45">
        <v>5.548088851199999E-3</v>
      </c>
      <c r="F175" s="31"/>
      <c r="G175" s="31"/>
      <c r="H175" s="31"/>
      <c r="I175" s="31"/>
      <c r="J175" s="45">
        <v>0.103035935808</v>
      </c>
      <c r="K175" s="45">
        <v>1.7172655967999999</v>
      </c>
      <c r="L175" s="45">
        <v>0</v>
      </c>
      <c r="M175" s="31"/>
      <c r="N175" s="64"/>
      <c r="O175" s="29">
        <f>+C175*'PCG-PTG'!$F$5+D175*'PCG-PTG'!$F$6+E175*'PCG-PTG'!$F$8+SUM(F175:I175)</f>
        <v>3.1716574599359992</v>
      </c>
    </row>
    <row r="176" spans="1:15">
      <c r="A176" s="23" t="s">
        <v>577</v>
      </c>
      <c r="B176" s="24" t="s">
        <v>578</v>
      </c>
      <c r="C176" s="25">
        <f>+SUM(C177:C181)</f>
        <v>5347.4241738333267</v>
      </c>
      <c r="D176" s="25">
        <f t="shared" ref="D176" si="50">+SUM(D177:D181)</f>
        <v>3.0431206092781249</v>
      </c>
      <c r="E176" s="25">
        <f>+SUM(E177:E181)</f>
        <v>0.10156797835779019</v>
      </c>
      <c r="F176" s="31"/>
      <c r="G176" s="31"/>
      <c r="H176" s="31"/>
      <c r="I176" s="31"/>
      <c r="J176" s="25">
        <f>+SUM(J177:J181)</f>
        <v>1.0006891272442568</v>
      </c>
      <c r="K176" s="25">
        <f t="shared" ref="K176" si="51">+SUM(K177:K181)</f>
        <v>49.069392765473623</v>
      </c>
      <c r="L176" s="25">
        <f>+SUM(L177:L181)</f>
        <v>0</v>
      </c>
      <c r="M176" s="31"/>
      <c r="N176" s="64"/>
      <c r="O176" s="25">
        <f>+SUM(O177:O181)</f>
        <v>5459.547065157928</v>
      </c>
    </row>
    <row r="177" spans="1:15">
      <c r="A177" s="23" t="s">
        <v>579</v>
      </c>
      <c r="B177" s="24" t="s">
        <v>580</v>
      </c>
      <c r="C177" s="45">
        <v>5318.8993130543313</v>
      </c>
      <c r="D177" s="45">
        <v>3.0431206092781249</v>
      </c>
      <c r="E177" s="45">
        <v>0.10156797835779019</v>
      </c>
      <c r="F177" s="31"/>
      <c r="G177" s="31"/>
      <c r="H177" s="31"/>
      <c r="I177" s="31"/>
      <c r="J177" s="45">
        <v>1.0006891272442568</v>
      </c>
      <c r="K177" s="45">
        <v>49.069392765473623</v>
      </c>
      <c r="L177" s="45">
        <v>0</v>
      </c>
      <c r="M177" s="31"/>
      <c r="N177" s="64"/>
      <c r="O177" s="29">
        <f>+C177*'PCG-PTG'!$F$5+D177*'PCG-PTG'!$F$6+E177*'PCG-PTG'!$F$8+SUM(F177:I177)</f>
        <v>5431.0222043789327</v>
      </c>
    </row>
    <row r="178" spans="1:15">
      <c r="A178" s="23" t="s">
        <v>581</v>
      </c>
      <c r="B178" s="24" t="s">
        <v>582</v>
      </c>
      <c r="C178" s="45">
        <v>28.524860778994981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28.524860778994981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14.533618248049413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14.533618248049413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14.533618248049413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14.533618248049413</v>
      </c>
    </row>
    <row r="185" spans="1:15">
      <c r="A185" s="23" t="s">
        <v>595</v>
      </c>
      <c r="B185" s="24" t="s">
        <v>596</v>
      </c>
      <c r="C185" s="45">
        <v>14.533618248049413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14.533618248049413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466.92940207499771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466.92940207499771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466.92940207499771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466.92940207499771</v>
      </c>
    </row>
    <row r="193" spans="1:15">
      <c r="A193" s="23" t="s">
        <v>611</v>
      </c>
      <c r="B193" s="24" t="s">
        <v>612</v>
      </c>
      <c r="C193" s="45">
        <v>304.8831273153321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304.8831273153321</v>
      </c>
    </row>
    <row r="194" spans="1:15">
      <c r="A194" s="23" t="s">
        <v>613</v>
      </c>
      <c r="B194" s="24" t="s">
        <v>614</v>
      </c>
      <c r="C194" s="45">
        <v>6.0902175547480102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6.0902175547480102</v>
      </c>
    </row>
    <row r="195" spans="1:15">
      <c r="A195" s="23" t="s">
        <v>615</v>
      </c>
      <c r="B195" s="24" t="s">
        <v>616</v>
      </c>
      <c r="C195" s="45">
        <v>155.95605720491758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155.95605720491758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47.165843153450417</v>
      </c>
      <c r="E208" s="20">
        <f t="shared" si="63"/>
        <v>0.182148979012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1368.9130877347916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39.180633167203133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1097.0577286816876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7.9852099862472858</v>
      </c>
      <c r="E219" s="25">
        <f t="shared" ref="E219" si="71">+SUM(E220:E222)</f>
        <v>0.182148979012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271.855359053104</v>
      </c>
    </row>
    <row r="220" spans="1:15">
      <c r="A220" s="23" t="s">
        <v>664</v>
      </c>
      <c r="B220" s="24" t="s">
        <v>665</v>
      </c>
      <c r="C220" s="31"/>
      <c r="D220" s="45">
        <v>7.9852099862472858</v>
      </c>
      <c r="E220" s="45">
        <v>0.182148979012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271.855359053104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11592.088700150598</v>
      </c>
      <c r="D226" s="25">
        <f t="shared" ref="D226:E226" si="74">+SUM(D227:D228)</f>
        <v>0.94040538813419983</v>
      </c>
      <c r="E226" s="25">
        <f t="shared" si="74"/>
        <v>0.30229616613679999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11698.528535044608</v>
      </c>
    </row>
    <row r="227" spans="1:15">
      <c r="A227" s="23"/>
      <c r="B227" s="43" t="s">
        <v>673</v>
      </c>
      <c r="C227" s="45">
        <v>1293.9431267906</v>
      </c>
      <c r="D227" s="45">
        <v>9.0485533342000001E-3</v>
      </c>
      <c r="E227" s="45">
        <v>3.61942133368E-2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1303.7879528182095</v>
      </c>
    </row>
    <row r="228" spans="1:15">
      <c r="A228" s="23"/>
      <c r="B228" s="43" t="s">
        <v>674</v>
      </c>
      <c r="C228" s="45">
        <v>10298.145573359998</v>
      </c>
      <c r="D228" s="45">
        <v>0.93135683479999987</v>
      </c>
      <c r="E228" s="45">
        <v>0.26610195279999999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10394.740582226399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1550.5262601149998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1550.5262601149998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-20303.590873631969</v>
      </c>
      <c r="D241" s="20">
        <f t="shared" si="77"/>
        <v>165.3405202489798</v>
      </c>
      <c r="E241" s="20">
        <f t="shared" si="77"/>
        <v>3.5431491202172327</v>
      </c>
      <c r="F241" s="20">
        <f t="shared" si="77"/>
        <v>55.202102439999997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3.1023099682211139</v>
      </c>
      <c r="K241" s="20">
        <f t="shared" si="77"/>
        <v>99.08333726088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-14679.919687362966</v>
      </c>
    </row>
    <row r="242" spans="1:15" s="12" customFormat="1">
      <c r="A242" s="18" t="s">
        <v>263</v>
      </c>
      <c r="B242" s="19" t="s">
        <v>264</v>
      </c>
      <c r="C242" s="20">
        <f>+C243+C249+C252</f>
        <v>10007.47822292926</v>
      </c>
      <c r="D242" s="20">
        <f t="shared" ref="D242:E242" si="79">+D243+D249+D252</f>
        <v>3.7555250565297231</v>
      </c>
      <c r="E242" s="20">
        <f t="shared" si="79"/>
        <v>0.30694286377190966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10193.972783411649</v>
      </c>
    </row>
    <row r="243" spans="1:15">
      <c r="A243" s="23" t="s">
        <v>265</v>
      </c>
      <c r="B243" s="24" t="s">
        <v>266</v>
      </c>
      <c r="C243" s="25">
        <f>+SUM(C244:C248)</f>
        <v>10007.47822292926</v>
      </c>
      <c r="D243" s="25">
        <f t="shared" ref="D243:E243" si="81">+SUM(D244:D248)</f>
        <v>3.7555250565297231</v>
      </c>
      <c r="E243" s="25">
        <f t="shared" si="81"/>
        <v>0.30694286377190966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10193.972783411649</v>
      </c>
    </row>
    <row r="244" spans="1:15">
      <c r="A244" s="23" t="s">
        <v>267</v>
      </c>
      <c r="B244" s="24" t="s">
        <v>268</v>
      </c>
      <c r="C244" s="45">
        <f>+C7</f>
        <v>2634.007152103004</v>
      </c>
      <c r="D244" s="45">
        <f>+D7</f>
        <v>7.5947777315906392E-2</v>
      </c>
      <c r="E244" s="45">
        <f>+E7</f>
        <v>2.8128509279773197E-2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2643.5877448269894</v>
      </c>
    </row>
    <row r="245" spans="1:15">
      <c r="A245" s="23" t="s">
        <v>275</v>
      </c>
      <c r="B245" s="24" t="s">
        <v>276</v>
      </c>
      <c r="C245" s="45">
        <f>+C11</f>
        <v>2378.0852663582955</v>
      </c>
      <c r="D245" s="45">
        <f>+D11</f>
        <v>0.29243572452724553</v>
      </c>
      <c r="E245" s="45">
        <f>+E11</f>
        <v>4.4652193429721883E-2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2398.1062979039348</v>
      </c>
    </row>
    <row r="246" spans="1:15">
      <c r="A246" s="23" t="s">
        <v>291</v>
      </c>
      <c r="B246" s="24" t="s">
        <v>292</v>
      </c>
      <c r="C246" s="45">
        <f>+C19</f>
        <v>4486.0882281494314</v>
      </c>
      <c r="D246" s="45">
        <f>+D19</f>
        <v>1.0714866383888839</v>
      </c>
      <c r="E246" s="45">
        <f>+E19</f>
        <v>0.20203262845204006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4569.6285005641103</v>
      </c>
    </row>
    <row r="247" spans="1:15">
      <c r="A247" s="23" t="s">
        <v>303</v>
      </c>
      <c r="B247" s="24" t="s">
        <v>304</v>
      </c>
      <c r="C247" s="45">
        <f>+C25</f>
        <v>509.29757631853039</v>
      </c>
      <c r="D247" s="45">
        <f>+D25</f>
        <v>2.3156549162976874</v>
      </c>
      <c r="E247" s="45">
        <f>+E25</f>
        <v>3.2129532610374475E-2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582.6502401166149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774.95058545800237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55.202102439999997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830.15268789800234</v>
      </c>
    </row>
    <row r="254" spans="1:15">
      <c r="A254" s="23" t="s">
        <v>344</v>
      </c>
      <c r="B254" s="24" t="s">
        <v>345</v>
      </c>
      <c r="C254" s="45">
        <f>+C47</f>
        <v>772.37215200000003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772.37215200000003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2.5784334580023813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2.5784334580023813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55.202102439999997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55.202102439999997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6.0360214528</v>
      </c>
      <c r="D262" s="20">
        <f t="shared" ref="D262:E262" si="90">+SUM(D263:D272)</f>
        <v>110.0684463480207</v>
      </c>
      <c r="E262" s="20">
        <f t="shared" si="90"/>
        <v>2.8593826517751486</v>
      </c>
      <c r="F262" s="34"/>
      <c r="G262" s="34"/>
      <c r="H262" s="34"/>
      <c r="I262" s="34"/>
      <c r="J262" s="20">
        <f t="shared" ref="J262:L262" si="91">+SUM(J263:J272)</f>
        <v>0.50452575000000011</v>
      </c>
      <c r="K262" s="20">
        <f t="shared" si="91"/>
        <v>18.566547600000003</v>
      </c>
      <c r="L262" s="20">
        <f t="shared" si="91"/>
        <v>0</v>
      </c>
      <c r="M262" s="34"/>
      <c r="N262" s="63"/>
      <c r="O262" s="20">
        <f>+SUM(O263:O272)</f>
        <v>3845.6889219177942</v>
      </c>
    </row>
    <row r="263" spans="1:15">
      <c r="A263" s="23" t="s">
        <v>435</v>
      </c>
      <c r="B263" s="24" t="s">
        <v>436</v>
      </c>
      <c r="C263" s="31"/>
      <c r="D263" s="45">
        <f>+D96</f>
        <v>102.19360083333333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2861.4208233333334</v>
      </c>
    </row>
    <row r="264" spans="1:15">
      <c r="A264" s="23" t="s">
        <v>465</v>
      </c>
      <c r="B264" s="24" t="s">
        <v>466</v>
      </c>
      <c r="C264" s="31"/>
      <c r="D264" s="45">
        <f>+D111</f>
        <v>3.183464805007362</v>
      </c>
      <c r="E264" s="45">
        <f>+E111</f>
        <v>0.21338946588290181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145.68522299917512</v>
      </c>
    </row>
    <row r="265" spans="1:15">
      <c r="A265" s="23" t="s">
        <v>483</v>
      </c>
      <c r="B265" s="24" t="s">
        <v>484</v>
      </c>
      <c r="C265" s="31"/>
      <c r="D265" s="45">
        <f>+D127</f>
        <v>4.1451320996800005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116.06369879104001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2.631866464892247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697.4446131964454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0.54624861000000002</v>
      </c>
      <c r="E268" s="45">
        <f t="shared" si="92"/>
        <v>1.4126721000000004E-2</v>
      </c>
      <c r="F268" s="31"/>
      <c r="G268" s="31"/>
      <c r="H268" s="31"/>
      <c r="I268" s="31"/>
      <c r="J268" s="45">
        <f t="shared" si="92"/>
        <v>0.50452575000000011</v>
      </c>
      <c r="K268" s="45">
        <f t="shared" si="92"/>
        <v>18.566547600000003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19.038542145000001</v>
      </c>
    </row>
    <row r="269" spans="1:15">
      <c r="A269" s="23" t="s">
        <v>528</v>
      </c>
      <c r="B269" s="24" t="s">
        <v>529</v>
      </c>
      <c r="C269" s="45">
        <f>+C151</f>
        <v>0.8341702928000001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0.8341702928000001</v>
      </c>
    </row>
    <row r="270" spans="1:15">
      <c r="A270" s="23" t="s">
        <v>534</v>
      </c>
      <c r="B270" s="24" t="s">
        <v>535</v>
      </c>
      <c r="C270" s="45">
        <f>+C154</f>
        <v>5.2018511600000004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5.2018511600000004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-31092.05570347203</v>
      </c>
      <c r="D273" s="20">
        <f t="shared" ref="D273:E273" si="94">+SUM(D274:D281)</f>
        <v>4.3507056909789696</v>
      </c>
      <c r="E273" s="20">
        <f t="shared" si="94"/>
        <v>0.19467462565817428</v>
      </c>
      <c r="F273" s="34"/>
      <c r="G273" s="34"/>
      <c r="H273" s="34"/>
      <c r="I273" s="34"/>
      <c r="J273" s="20">
        <f t="shared" ref="J273:L273" si="95">+SUM(J274:J281)</f>
        <v>2.5977842182211139</v>
      </c>
      <c r="K273" s="20">
        <f t="shared" si="95"/>
        <v>80.516789660879994</v>
      </c>
      <c r="L273" s="20">
        <f t="shared" si="95"/>
        <v>0</v>
      </c>
      <c r="M273" s="34"/>
      <c r="N273" s="63"/>
      <c r="O273" s="20">
        <f>+SUM(O274:O281)</f>
        <v>-30918.647168325202</v>
      </c>
    </row>
    <row r="274" spans="1:15">
      <c r="A274" s="23" t="s">
        <v>541</v>
      </c>
      <c r="B274" s="24" t="s">
        <v>542</v>
      </c>
      <c r="C274" s="45">
        <f>+C158</f>
        <v>-37420.502532759929</v>
      </c>
      <c r="D274" s="45">
        <f t="shared" ref="D274:L274" si="96">+D158</f>
        <v>0.11819638266000002</v>
      </c>
      <c r="E274" s="45">
        <f t="shared" si="96"/>
        <v>5.4158755020000003E-3</v>
      </c>
      <c r="F274" s="31"/>
      <c r="G274" s="31"/>
      <c r="H274" s="31"/>
      <c r="I274" s="31"/>
      <c r="J274" s="45">
        <f t="shared" si="96"/>
        <v>7.3573762980000013E-2</v>
      </c>
      <c r="K274" s="45">
        <f t="shared" si="96"/>
        <v>2.2140450149999999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-37415.757827037422</v>
      </c>
    </row>
    <row r="275" spans="1:15">
      <c r="A275" s="23" t="s">
        <v>557</v>
      </c>
      <c r="B275" s="24" t="s">
        <v>558</v>
      </c>
      <c r="C275" s="45">
        <f>+C166</f>
        <v>499.55963513152687</v>
      </c>
      <c r="D275" s="45">
        <f t="shared" ref="D275:L275" si="97">+D166</f>
        <v>1.128623916384845</v>
      </c>
      <c r="E275" s="45">
        <f t="shared" si="97"/>
        <v>8.2142682947184104E-2</v>
      </c>
      <c r="F275" s="31"/>
      <c r="G275" s="31"/>
      <c r="H275" s="31"/>
      <c r="I275" s="31"/>
      <c r="J275" s="45">
        <f t="shared" si="97"/>
        <v>1.4204853921888572</v>
      </c>
      <c r="K275" s="45">
        <f t="shared" si="97"/>
        <v>27.51608628360637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552.92891577130627</v>
      </c>
    </row>
    <row r="276" spans="1:15">
      <c r="A276" s="23" t="s">
        <v>573</v>
      </c>
      <c r="B276" s="24" t="s">
        <v>574</v>
      </c>
      <c r="C276" s="45">
        <f>+C174</f>
        <v>5347.4241738333267</v>
      </c>
      <c r="D276" s="45">
        <f t="shared" ref="D276:L276" si="98">+D174</f>
        <v>3.1038853919341247</v>
      </c>
      <c r="E276" s="45">
        <f t="shared" si="98"/>
        <v>0.1071160672089902</v>
      </c>
      <c r="F276" s="31"/>
      <c r="G276" s="31"/>
      <c r="H276" s="31"/>
      <c r="I276" s="31"/>
      <c r="J276" s="45">
        <f t="shared" si="98"/>
        <v>1.1037250630522568</v>
      </c>
      <c r="K276" s="45">
        <f t="shared" si="98"/>
        <v>50.78665836227362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5462.7187226178648</v>
      </c>
    </row>
    <row r="277" spans="1:15">
      <c r="A277" s="23" t="s">
        <v>589</v>
      </c>
      <c r="B277" s="24" t="s">
        <v>590</v>
      </c>
      <c r="C277" s="45">
        <f>+C182</f>
        <v>14.533618248049413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14.533618248049413</v>
      </c>
    </row>
    <row r="278" spans="1:15">
      <c r="A278" s="23" t="s">
        <v>605</v>
      </c>
      <c r="B278" s="24" t="s">
        <v>606</v>
      </c>
      <c r="C278" s="45">
        <f>+C190</f>
        <v>466.92940207499771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466.92940207499771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47.165843153450417</v>
      </c>
      <c r="E282" s="20">
        <f t="shared" si="103"/>
        <v>0.182148979012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1368.9130877347916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39.180633167203133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1097.0577286816876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7.9852099862472858</v>
      </c>
      <c r="E286" s="45">
        <f t="shared" si="108"/>
        <v>0.182148979012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271.855359053104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11592.088700150598</v>
      </c>
      <c r="D290" s="25">
        <f t="shared" ref="D290:E290" si="110">+D291+D292</f>
        <v>0.94040538813419983</v>
      </c>
      <c r="E290" s="25">
        <f t="shared" si="110"/>
        <v>0.30229616613679999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11698.528535044608</v>
      </c>
    </row>
    <row r="291" spans="1:15">
      <c r="A291" s="23"/>
      <c r="B291" s="43" t="s">
        <v>673</v>
      </c>
      <c r="C291" s="45">
        <f>+C227</f>
        <v>1293.9431267906</v>
      </c>
      <c r="D291" s="45">
        <f t="shared" ref="D291:M293" si="112">+D227</f>
        <v>9.0485533342000001E-3</v>
      </c>
      <c r="E291" s="45">
        <f t="shared" si="112"/>
        <v>3.61942133368E-2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1303.7879528182095</v>
      </c>
    </row>
    <row r="292" spans="1:15">
      <c r="A292" s="23"/>
      <c r="B292" s="43" t="s">
        <v>674</v>
      </c>
      <c r="C292" s="45">
        <f>+C228</f>
        <v>10298.145573359998</v>
      </c>
      <c r="D292" s="45">
        <f t="shared" si="112"/>
        <v>0.93135683479999987</v>
      </c>
      <c r="E292" s="45">
        <f t="shared" si="112"/>
        <v>0.26610195279999999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10394.740582226399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1550.5262601149998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1550.5262601149998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-20303.590873631969</v>
      </c>
      <c r="D303" s="20">
        <f t="shared" ref="D303:M303" si="115">+SUM(D304:D308)</f>
        <v>165.3405202489798</v>
      </c>
      <c r="E303" s="20">
        <f t="shared" si="115"/>
        <v>3.5431491202172327</v>
      </c>
      <c r="F303" s="20">
        <f t="shared" si="115"/>
        <v>55.202102439999997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3.1023099682211139</v>
      </c>
      <c r="K303" s="20">
        <f t="shared" si="115"/>
        <v>99.08333726088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-14679.919687362964</v>
      </c>
    </row>
    <row r="304" spans="1:15">
      <c r="A304" s="47" t="s">
        <v>263</v>
      </c>
      <c r="B304" s="48" t="s">
        <v>264</v>
      </c>
      <c r="C304" s="66">
        <f>+C242</f>
        <v>10007.47822292926</v>
      </c>
      <c r="D304" s="66">
        <f t="shared" ref="D304:M304" si="116">+D242</f>
        <v>3.7555250565297231</v>
      </c>
      <c r="E304" s="66">
        <f t="shared" si="116"/>
        <v>0.30694286377190966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10193.972783411649</v>
      </c>
    </row>
    <row r="305" spans="1:15">
      <c r="A305" s="47" t="s">
        <v>342</v>
      </c>
      <c r="B305" s="48" t="s">
        <v>343</v>
      </c>
      <c r="C305" s="66">
        <f>+C253</f>
        <v>774.95058545800237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55.202102439999997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830.15268789800234</v>
      </c>
    </row>
    <row r="306" spans="1:15">
      <c r="A306" s="47" t="s">
        <v>433</v>
      </c>
      <c r="B306" s="48" t="s">
        <v>434</v>
      </c>
      <c r="C306" s="66">
        <f>+C262</f>
        <v>6.0360214528</v>
      </c>
      <c r="D306" s="66">
        <f t="shared" ref="D306:L306" si="118">+D262</f>
        <v>110.0684463480207</v>
      </c>
      <c r="E306" s="66">
        <f t="shared" si="118"/>
        <v>2.8593826517751486</v>
      </c>
      <c r="F306" s="31"/>
      <c r="G306" s="31"/>
      <c r="H306" s="31"/>
      <c r="I306" s="31"/>
      <c r="J306" s="66">
        <f t="shared" si="118"/>
        <v>0.50452575000000011</v>
      </c>
      <c r="K306" s="66">
        <f t="shared" si="118"/>
        <v>18.566547600000003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3845.6889219177942</v>
      </c>
    </row>
    <row r="307" spans="1:15">
      <c r="A307" s="47" t="s">
        <v>539</v>
      </c>
      <c r="B307" s="48" t="s">
        <v>540</v>
      </c>
      <c r="C307" s="66">
        <f>+C273</f>
        <v>-31092.05570347203</v>
      </c>
      <c r="D307" s="66">
        <f t="shared" ref="D307:L307" si="119">+D273</f>
        <v>4.3507056909789696</v>
      </c>
      <c r="E307" s="66">
        <f t="shared" si="119"/>
        <v>0.19467462565817428</v>
      </c>
      <c r="F307" s="31"/>
      <c r="G307" s="31"/>
      <c r="H307" s="31"/>
      <c r="I307" s="31"/>
      <c r="J307" s="66">
        <f t="shared" si="119"/>
        <v>2.5977842182211139</v>
      </c>
      <c r="K307" s="66">
        <f t="shared" si="119"/>
        <v>80.516789660879994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-30918.647168325202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47.165843153450417</v>
      </c>
      <c r="E308" s="66">
        <f t="shared" si="120"/>
        <v>0.182148979012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1368.9130877347918</v>
      </c>
    </row>
  </sheetData>
  <sheetProtection algorithmName="SHA-512" hashValue="Hq1+4bF7tY21mIc/ou9WAfPlJcvmp+D7TwDBnP/MKmxyaAGvskD+U95f9H9WHFNMybDQST9huyAKG4r2IGmLiw==" saltValue="dMxw/YcqxvL4DdUOW9m43g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67" priority="6" operator="equal">
      <formula>0</formula>
    </cfRule>
  </conditionalFormatting>
  <conditionalFormatting sqref="O239">
    <cfRule type="cellIs" dxfId="66" priority="5" operator="equal">
      <formula>0</formula>
    </cfRule>
  </conditionalFormatting>
  <conditionalFormatting sqref="C301:M301">
    <cfRule type="cellIs" dxfId="65" priority="2" operator="equal">
      <formula>0</formula>
    </cfRule>
  </conditionalFormatting>
  <conditionalFormatting sqref="O301">
    <cfRule type="cellIs" dxfId="64" priority="1" operator="equal">
      <formula>0</formula>
    </cfRule>
  </conditionalFormatting>
  <dataValidations count="1">
    <dataValidation allowBlank="1" showInputMessage="1" showErrorMessage="1" sqref="B144:B157 B136 A225:B236 B267:B273 A289:B298 B307" xr:uid="{B9B1C71C-6B02-43A6-BA11-4A2B1C59BBA0}"/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5646D-CDF6-4F2E-BE71-A795FF038730}">
  <dimension ref="A2:O308"/>
  <sheetViews>
    <sheetView showGridLines="0" topLeftCell="A107" zoomScale="85" zoomScaleNormal="85" workbookViewId="0">
      <selection activeCell="C168" sqref="A3:XFD168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-19749.727658244017</v>
      </c>
      <c r="D4" s="20">
        <f t="shared" si="0"/>
        <v>167.1470498624189</v>
      </c>
      <c r="E4" s="20">
        <f t="shared" si="0"/>
        <v>3.605747549914526</v>
      </c>
      <c r="F4" s="20">
        <f t="shared" si="0"/>
        <v>158.92562834400002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2.5937750476225689</v>
      </c>
      <c r="K4" s="20">
        <f t="shared" si="0"/>
        <v>97.058598941336328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-13955.161533024937</v>
      </c>
    </row>
    <row r="5" spans="1:15" s="12" customFormat="1">
      <c r="A5" s="18" t="s">
        <v>263</v>
      </c>
      <c r="B5" s="19" t="s">
        <v>264</v>
      </c>
      <c r="C5" s="20">
        <f>+C6+C32+C42</f>
        <v>9962.6829448474728</v>
      </c>
      <c r="D5" s="20">
        <f t="shared" ref="D5:E5" si="1">+D6+D32+D42</f>
        <v>3.8150198079666238</v>
      </c>
      <c r="E5" s="20">
        <f t="shared" si="1"/>
        <v>0.30734528290390017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10150.949999440072</v>
      </c>
    </row>
    <row r="6" spans="1:15">
      <c r="A6" s="23" t="s">
        <v>265</v>
      </c>
      <c r="B6" s="24" t="s">
        <v>266</v>
      </c>
      <c r="C6" s="25">
        <f>+C7+C11+C19+C25+C29</f>
        <v>9962.6829448474728</v>
      </c>
      <c r="D6" s="25">
        <f t="shared" ref="D6:E6" si="4">+D7+D11+D19+D25+D29</f>
        <v>3.8150198079666238</v>
      </c>
      <c r="E6" s="25">
        <f t="shared" si="4"/>
        <v>0.30734528290390017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10150.949999440072</v>
      </c>
    </row>
    <row r="7" spans="1:15">
      <c r="A7" s="23" t="s">
        <v>267</v>
      </c>
      <c r="B7" s="24" t="s">
        <v>268</v>
      </c>
      <c r="C7" s="25">
        <v>2484.1031514042966</v>
      </c>
      <c r="D7" s="25">
        <v>6.8941714843464591E-2</v>
      </c>
      <c r="E7" s="25">
        <v>2.7480866586251158E-2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2493.3159490652702</v>
      </c>
    </row>
    <row r="8" spans="1:15">
      <c r="A8" s="23" t="s">
        <v>269</v>
      </c>
      <c r="B8" s="24" t="s">
        <v>270</v>
      </c>
      <c r="C8" s="29">
        <v>2484.1031514042966</v>
      </c>
      <c r="D8" s="29">
        <v>6.8941714843464591E-2</v>
      </c>
      <c r="E8" s="29">
        <v>2.7480866586251158E-2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2493.3159490652702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2512.306405082069</v>
      </c>
      <c r="D11" s="25">
        <v>0.31982646638068157</v>
      </c>
      <c r="E11" s="25">
        <v>4.8631971441813832E-2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2534.1490185728089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4405.0476862701635</v>
      </c>
      <c r="D19" s="25">
        <v>1.1104824718481534</v>
      </c>
      <c r="E19" s="25">
        <v>0.19880155516642817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4488.8236076010153</v>
      </c>
    </row>
    <row r="20" spans="1:15">
      <c r="A20" s="23" t="s">
        <v>293</v>
      </c>
      <c r="B20" s="24" t="s">
        <v>294</v>
      </c>
      <c r="C20" s="29">
        <v>136.55259546226716</v>
      </c>
      <c r="D20" s="29">
        <v>9.5563255708279622E-4</v>
      </c>
      <c r="E20" s="29">
        <v>3.8225302283311849E-3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137.59232368437324</v>
      </c>
    </row>
    <row r="21" spans="1:15">
      <c r="A21" s="23" t="s">
        <v>295</v>
      </c>
      <c r="B21" s="24" t="s">
        <v>296</v>
      </c>
      <c r="C21" s="29">
        <v>3846.4282339078959</v>
      </c>
      <c r="D21" s="29">
        <v>1.0525677492910706</v>
      </c>
      <c r="E21" s="29">
        <v>0.19156147953809699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3926.6639229656416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422.06685690000006</v>
      </c>
      <c r="D23" s="29">
        <v>5.6959090000000004E-2</v>
      </c>
      <c r="E23" s="29">
        <v>3.4175454000000003E-3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424.56736095100007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561.22570209094454</v>
      </c>
      <c r="D25" s="25">
        <v>2.315769154894324</v>
      </c>
      <c r="E25" s="25">
        <v>3.243088970940701E-2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634.66142420097844</v>
      </c>
    </row>
    <row r="26" spans="1:15">
      <c r="A26" s="23" t="s">
        <v>305</v>
      </c>
      <c r="B26" s="24" t="s">
        <v>306</v>
      </c>
      <c r="C26" s="29">
        <v>176.74536334760145</v>
      </c>
      <c r="D26" s="29">
        <v>3.0794832678189457E-2</v>
      </c>
      <c r="E26" s="29">
        <v>1.5024871833456074E-3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178.00577776617735</v>
      </c>
    </row>
    <row r="27" spans="1:15">
      <c r="A27" s="23" t="s">
        <v>307</v>
      </c>
      <c r="B27" s="24" t="s">
        <v>308</v>
      </c>
      <c r="C27" s="29">
        <v>332.93052690758464</v>
      </c>
      <c r="D27" s="29">
        <v>2.2780089956863687</v>
      </c>
      <c r="E27" s="29">
        <v>3.0510482934275454E-2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404.800056764386</v>
      </c>
    </row>
    <row r="28" spans="1:15">
      <c r="A28" s="23" t="s">
        <v>309</v>
      </c>
      <c r="B28" s="24" t="s">
        <v>310</v>
      </c>
      <c r="C28" s="29">
        <v>51.549811835758469</v>
      </c>
      <c r="D28" s="29">
        <v>6.9653265297657998E-3</v>
      </c>
      <c r="E28" s="29">
        <v>4.1791959178594799E-4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51.855589670415185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793.66711665321418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158.92562834400002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952.59274499721414</v>
      </c>
    </row>
    <row r="47" spans="1:15">
      <c r="A47" s="23" t="s">
        <v>344</v>
      </c>
      <c r="B47" s="24" t="s">
        <v>345</v>
      </c>
      <c r="C47" s="25">
        <f>+SUM(C48:C52)</f>
        <v>791.20235159999993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791.20235159999993</v>
      </c>
    </row>
    <row r="48" spans="1:15">
      <c r="A48" s="23" t="s">
        <v>346</v>
      </c>
      <c r="B48" s="24" t="s">
        <v>347</v>
      </c>
      <c r="C48" s="45">
        <v>791.20235159999993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791.20235159999993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2.4647650532142857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2.4647650532142857</v>
      </c>
    </row>
    <row r="73" spans="1:15">
      <c r="A73" s="23" t="s">
        <v>393</v>
      </c>
      <c r="B73" s="24" t="s">
        <v>394</v>
      </c>
      <c r="C73" s="45">
        <v>2.4647650532142857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2.4647650532142857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158.92562834400002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158.92562834400002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158.91533714400001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158.91533714400001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1.0291200000000002E-2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1.0291200000000002E-2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6.0505679727999997</v>
      </c>
      <c r="D95" s="20">
        <f>+D96+D111+D127+D132+D144+D145+D151+D154+D155+D156</f>
        <v>109.71268875521643</v>
      </c>
      <c r="E95" s="20">
        <f>+E96+E111+E127+E132+E144+E145+E151+E154+E155+E156</f>
        <v>2.9404026458697743</v>
      </c>
      <c r="F95" s="34"/>
      <c r="G95" s="34"/>
      <c r="H95" s="34"/>
      <c r="I95" s="34"/>
      <c r="J95" s="20">
        <f>+J96+J111+J127+J132+J144+J145+J151+J154+J155+J156</f>
        <v>0.55218081499999994</v>
      </c>
      <c r="K95" s="20">
        <f>+K96+K111+K127+K132+K144+K145+K151+K154+K155+K156</f>
        <v>20.320253991999998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3857.2125542743497</v>
      </c>
    </row>
    <row r="96" spans="1:15">
      <c r="A96" s="23" t="s">
        <v>435</v>
      </c>
      <c r="B96" s="24" t="s">
        <v>436</v>
      </c>
      <c r="C96" s="31"/>
      <c r="D96" s="25">
        <f>+D97+D100+D101+D102</f>
        <v>102.01801166666668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2856.5043266666667</v>
      </c>
    </row>
    <row r="97" spans="1:15">
      <c r="A97" s="23" t="s">
        <v>437</v>
      </c>
      <c r="B97" s="24" t="s">
        <v>438</v>
      </c>
      <c r="C97" s="31"/>
      <c r="D97" s="25">
        <f>+SUM(D98:D99)</f>
        <v>99.291600000000003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2780.1648</v>
      </c>
    </row>
    <row r="98" spans="1:15">
      <c r="A98" s="23" t="s">
        <v>439</v>
      </c>
      <c r="B98" s="24" t="s">
        <v>440</v>
      </c>
      <c r="C98" s="31"/>
      <c r="D98" s="45">
        <v>11.532600000000006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322.91280000000017</v>
      </c>
    </row>
    <row r="99" spans="1:15">
      <c r="A99" s="23" t="s">
        <v>441</v>
      </c>
      <c r="B99" s="24" t="s">
        <v>442</v>
      </c>
      <c r="C99" s="31"/>
      <c r="D99" s="45">
        <v>87.759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2457.252</v>
      </c>
    </row>
    <row r="100" spans="1:15">
      <c r="A100" s="23" t="s">
        <v>443</v>
      </c>
      <c r="B100" s="24" t="s">
        <v>444</v>
      </c>
      <c r="C100" s="31"/>
      <c r="D100" s="45">
        <v>0.10571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2.9598800000000001</v>
      </c>
    </row>
    <row r="101" spans="1:15">
      <c r="A101" s="23" t="s">
        <v>445</v>
      </c>
      <c r="B101" s="24" t="s">
        <v>446</v>
      </c>
      <c r="C101" s="31"/>
      <c r="D101" s="45">
        <v>0.34179999999999999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9.5703999999999994</v>
      </c>
    </row>
    <row r="102" spans="1:15">
      <c r="A102" s="23" t="s">
        <v>447</v>
      </c>
      <c r="B102" s="24" t="s">
        <v>448</v>
      </c>
      <c r="C102" s="31"/>
      <c r="D102" s="25">
        <f>+SUM(D103:D110)</f>
        <v>2.2789016666666666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63.80924666666666</v>
      </c>
    </row>
    <row r="103" spans="1:15">
      <c r="A103" s="23" t="s">
        <v>449</v>
      </c>
      <c r="B103" s="24" t="s">
        <v>450</v>
      </c>
      <c r="C103" s="31"/>
      <c r="D103" s="45">
        <v>0.13205500000000001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3.69754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5.2846666666666653E-2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1.4797066666666663</v>
      </c>
    </row>
    <row r="107" spans="1:15">
      <c r="A107" s="23" t="s">
        <v>457</v>
      </c>
      <c r="B107" s="24" t="s">
        <v>458</v>
      </c>
      <c r="C107" s="31"/>
      <c r="D107" s="45">
        <v>2.0699999999999998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57.959999999999994</v>
      </c>
    </row>
    <row r="108" spans="1:15">
      <c r="A108" s="23" t="s">
        <v>459</v>
      </c>
      <c r="B108" s="24" t="s">
        <v>460</v>
      </c>
      <c r="C108" s="31"/>
      <c r="D108" s="45">
        <v>2.4E-2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0.67200000000000004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3.1967699045897588</v>
      </c>
      <c r="E111" s="25">
        <f>+E112+E115+E116+E117+E126</f>
        <v>0.21259649981672143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145.84762977994444</v>
      </c>
    </row>
    <row r="112" spans="1:15">
      <c r="A112" s="23" t="s">
        <v>467</v>
      </c>
      <c r="B112" s="24" t="s">
        <v>438</v>
      </c>
      <c r="C112" s="31"/>
      <c r="D112" s="25">
        <f>+SUM(D113:D114)</f>
        <v>1.8476822512564257</v>
      </c>
      <c r="E112" s="25">
        <f>+SUM(E113:E114)</f>
        <v>8.8196931428571456E-4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51.968824903465631</v>
      </c>
    </row>
    <row r="113" spans="1:15">
      <c r="A113" s="23" t="s">
        <v>468</v>
      </c>
      <c r="B113" s="24" t="s">
        <v>440</v>
      </c>
      <c r="C113" s="31"/>
      <c r="D113" s="45">
        <v>0.28055725125642578</v>
      </c>
      <c r="E113" s="45">
        <v>8.8196931428571456E-4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8.089324903465636</v>
      </c>
    </row>
    <row r="114" spans="1:15">
      <c r="A114" s="23" t="s">
        <v>469</v>
      </c>
      <c r="B114" s="24" t="s">
        <v>442</v>
      </c>
      <c r="C114" s="31"/>
      <c r="D114" s="45">
        <v>1.5671249999999999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43.879499999999993</v>
      </c>
    </row>
    <row r="115" spans="1:15">
      <c r="A115" s="23" t="s">
        <v>470</v>
      </c>
      <c r="B115" s="24" t="s">
        <v>444</v>
      </c>
      <c r="C115" s="31"/>
      <c r="D115" s="45">
        <v>4.2284000000000002E-3</v>
      </c>
      <c r="E115" s="45">
        <v>1.2769148841428571E-3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0.45677764429785717</v>
      </c>
    </row>
    <row r="116" spans="1:15">
      <c r="A116" s="23" t="s">
        <v>471</v>
      </c>
      <c r="B116" s="24" t="s">
        <v>446</v>
      </c>
      <c r="C116" s="31"/>
      <c r="D116" s="45">
        <v>0.68359999999999999</v>
      </c>
      <c r="E116" s="45">
        <v>7.2341237571428574E-3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21.057842795642856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0.66125925333333324</v>
      </c>
      <c r="E117" s="25">
        <f>+SUM(E118:E125)</f>
        <v>5.9288087360857153E-2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34.226602243960478</v>
      </c>
    </row>
    <row r="118" spans="1:15">
      <c r="A118" s="23" t="s">
        <v>473</v>
      </c>
      <c r="B118" s="24" t="s">
        <v>450</v>
      </c>
      <c r="C118" s="31"/>
      <c r="D118" s="45">
        <v>4.8019999999999998E-3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0.13445599999999999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2.3252533333333329E-3</v>
      </c>
      <c r="E121" s="45">
        <v>4.2357063854285715E-3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1.1875692854719049</v>
      </c>
    </row>
    <row r="122" spans="1:15">
      <c r="A122" s="23" t="s">
        <v>477</v>
      </c>
      <c r="B122" s="24" t="s">
        <v>458</v>
      </c>
      <c r="C122" s="31"/>
      <c r="D122" s="45">
        <v>0.25184999999999996</v>
      </c>
      <c r="E122" s="45">
        <v>2.1239350000000001E-2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12.68022775</v>
      </c>
    </row>
    <row r="123" spans="1:15">
      <c r="A123" s="23" t="s">
        <v>478</v>
      </c>
      <c r="B123" s="24" t="s">
        <v>460</v>
      </c>
      <c r="C123" s="31"/>
      <c r="D123" s="45">
        <v>2.8799999999999997E-3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8.0639999999999989E-2</v>
      </c>
    </row>
    <row r="124" spans="1:15">
      <c r="A124" s="23" t="s">
        <v>479</v>
      </c>
      <c r="B124" s="24" t="s">
        <v>462</v>
      </c>
      <c r="C124" s="31"/>
      <c r="D124" s="45">
        <v>0.39940199999999998</v>
      </c>
      <c r="E124" s="45">
        <v>3.3813030975428579E-2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20.143709208488573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0.14391540450029286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38.137582192577611</v>
      </c>
    </row>
    <row r="127" spans="1:15">
      <c r="A127" s="23" t="s">
        <v>483</v>
      </c>
      <c r="B127" s="24" t="s">
        <v>484</v>
      </c>
      <c r="C127" s="31"/>
      <c r="D127" s="25">
        <f>+SUM(D128:D131)</f>
        <v>3.9009449221600003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109.22645782048001</v>
      </c>
    </row>
    <row r="128" spans="1:15">
      <c r="A128" s="23" t="s">
        <v>485</v>
      </c>
      <c r="B128" s="24" t="s">
        <v>486</v>
      </c>
      <c r="C128" s="31"/>
      <c r="D128" s="45">
        <v>1.4962644840000006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41.895405552000014</v>
      </c>
    </row>
    <row r="129" spans="1:15">
      <c r="A129" s="23" t="s">
        <v>487</v>
      </c>
      <c r="B129" s="24" t="s">
        <v>488</v>
      </c>
      <c r="C129" s="31"/>
      <c r="D129" s="45">
        <v>2.4046804381599998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67.331052268479993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2.7123450832330529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718.77144705675892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2.1808903317159003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577.93593790471357</v>
      </c>
    </row>
    <row r="134" spans="1:15">
      <c r="A134" s="23" t="s">
        <v>496</v>
      </c>
      <c r="B134" s="24" t="s">
        <v>497</v>
      </c>
      <c r="C134" s="31"/>
      <c r="D134" s="31"/>
      <c r="E134" s="45">
        <v>0.23406955070259997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62.02843093618899</v>
      </c>
    </row>
    <row r="135" spans="1:15">
      <c r="A135" s="23" t="s">
        <v>498</v>
      </c>
      <c r="B135" s="24" t="s">
        <v>499</v>
      </c>
      <c r="C135" s="31"/>
      <c r="D135" s="31"/>
      <c r="E135" s="45">
        <v>0.12186610412180003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32.29451759227701</v>
      </c>
    </row>
    <row r="136" spans="1:15">
      <c r="A136" s="23" t="s">
        <v>500</v>
      </c>
      <c r="B136" s="24" t="s">
        <v>501</v>
      </c>
      <c r="C136" s="31"/>
      <c r="D136" s="31"/>
      <c r="E136" s="45">
        <v>1.8249546768915004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483.61298937624758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0.53145475151715249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140.8355091520454</v>
      </c>
    </row>
    <row r="142" spans="1:15">
      <c r="A142" s="23" t="s">
        <v>511</v>
      </c>
      <c r="B142" s="24" t="s">
        <v>512</v>
      </c>
      <c r="C142" s="31"/>
      <c r="D142" s="31"/>
      <c r="E142" s="45">
        <v>0.23713414445266004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62.840548279954909</v>
      </c>
    </row>
    <row r="143" spans="1:15">
      <c r="A143" s="23" t="s">
        <v>513</v>
      </c>
      <c r="B143" s="24" t="s">
        <v>514</v>
      </c>
      <c r="C143" s="31"/>
      <c r="D143" s="31"/>
      <c r="E143" s="45">
        <v>0.29432060706449248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77.994960872090502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0.5969622618</v>
      </c>
      <c r="E145" s="25">
        <f>+SUM(E146:E150)</f>
        <v>1.5461062820000001E-2</v>
      </c>
      <c r="F145" s="31"/>
      <c r="G145" s="31"/>
      <c r="H145" s="31"/>
      <c r="I145" s="31"/>
      <c r="J145" s="25">
        <f>+SUM(J146:J150)</f>
        <v>0.55218081499999994</v>
      </c>
      <c r="K145" s="25">
        <f>+SUM(K146:K150)</f>
        <v>20.320253991999998</v>
      </c>
      <c r="L145" s="25">
        <f>+SUM(L146:L150)</f>
        <v>0</v>
      </c>
      <c r="M145" s="31"/>
      <c r="N145" s="64"/>
      <c r="O145" s="25">
        <f>+SUM(O146:O150)</f>
        <v>20.812124977700002</v>
      </c>
    </row>
    <row r="146" spans="1:15">
      <c r="A146" s="23" t="s">
        <v>519</v>
      </c>
      <c r="B146" s="24" t="s">
        <v>520</v>
      </c>
      <c r="C146" s="31"/>
      <c r="D146" s="45">
        <v>2.2255992E-3</v>
      </c>
      <c r="E146" s="45">
        <v>4.1964160000000004E-5</v>
      </c>
      <c r="F146" s="31"/>
      <c r="G146" s="31"/>
      <c r="H146" s="31"/>
      <c r="I146" s="31"/>
      <c r="J146" s="45">
        <v>1.4987200000000005E-3</v>
      </c>
      <c r="K146" s="45">
        <v>5.5152896000000007E-2</v>
      </c>
      <c r="L146" s="45">
        <v>0</v>
      </c>
      <c r="M146" s="31"/>
      <c r="N146" s="64"/>
      <c r="O146" s="29">
        <f>+C146*'PCG-PTG'!$F$5+D146*'PCG-PTG'!$F$6+E146*'PCG-PTG'!$F$8+SUM(F146:I146)</f>
        <v>7.3437279999999994E-2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0.59473666260000002</v>
      </c>
      <c r="E149" s="45">
        <v>1.5419098660000002E-2</v>
      </c>
      <c r="F149" s="31"/>
      <c r="G149" s="31"/>
      <c r="H149" s="31"/>
      <c r="I149" s="31"/>
      <c r="J149" s="45">
        <v>0.55068209499999998</v>
      </c>
      <c r="K149" s="45">
        <v>20.265101095999999</v>
      </c>
      <c r="L149" s="45">
        <v>0</v>
      </c>
      <c r="M149" s="31"/>
      <c r="N149" s="64"/>
      <c r="O149" s="29">
        <f>+C149*'PCG-PTG'!$F$5+D149*'PCG-PTG'!$F$6+E149*'PCG-PTG'!$F$8+SUM(F149:I149)</f>
        <v>20.738687697700001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0.38119711280000002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0.38119711280000002</v>
      </c>
    </row>
    <row r="152" spans="1:15">
      <c r="A152" s="23" t="s">
        <v>530</v>
      </c>
      <c r="B152" s="24" t="s">
        <v>531</v>
      </c>
      <c r="C152" s="45">
        <v>0.3084556128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0.3084556128</v>
      </c>
    </row>
    <row r="153" spans="1:15">
      <c r="A153" s="23" t="s">
        <v>532</v>
      </c>
      <c r="B153" s="24" t="s">
        <v>533</v>
      </c>
      <c r="C153" s="45">
        <v>7.2741500000000001E-2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7.2741500000000001E-2</v>
      </c>
    </row>
    <row r="154" spans="1:15">
      <c r="A154" s="23" t="s">
        <v>534</v>
      </c>
      <c r="B154" s="24" t="s">
        <v>535</v>
      </c>
      <c r="C154" s="45">
        <v>5.6693708599999999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5.6693708599999999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-30512.128287717504</v>
      </c>
      <c r="D157" s="20">
        <f t="shared" ref="D157:E157" si="36">+D158+D166+D174+D182+D190+D198+D206+D207</f>
        <v>4.4385559955801881</v>
      </c>
      <c r="E157" s="20">
        <f t="shared" si="36"/>
        <v>0.17281007352085159</v>
      </c>
      <c r="F157" s="34"/>
      <c r="G157" s="34"/>
      <c r="H157" s="34"/>
      <c r="I157" s="34"/>
      <c r="J157" s="20">
        <f t="shared" ref="J157:L157" si="37">+J158+J166+J174+J182+J190+J198+J206+J207</f>
        <v>2.0415942326225691</v>
      </c>
      <c r="K157" s="20">
        <f t="shared" si="37"/>
        <v>76.738344949336337</v>
      </c>
      <c r="L157" s="20">
        <f t="shared" si="37"/>
        <v>0</v>
      </c>
      <c r="M157" s="34"/>
      <c r="N157" s="63"/>
      <c r="O157" s="20">
        <f>+O158+O166+O174+O182+O190+O198+O206+O207</f>
        <v>-30342.054050358231</v>
      </c>
    </row>
    <row r="158" spans="1:15">
      <c r="A158" s="23" t="s">
        <v>541</v>
      </c>
      <c r="B158" s="24" t="s">
        <v>542</v>
      </c>
      <c r="C158" s="25">
        <f>+SUM(C159:C160)</f>
        <v>-36580.899920739197</v>
      </c>
      <c r="D158" s="25">
        <f t="shared" ref="D158:E158" si="38">+SUM(D159:D160)</f>
        <v>0.7543280862959999</v>
      </c>
      <c r="E158" s="25">
        <f t="shared" si="38"/>
        <v>2.6604510279199998E-2</v>
      </c>
      <c r="F158" s="31"/>
      <c r="G158" s="31"/>
      <c r="H158" s="31"/>
      <c r="I158" s="31"/>
      <c r="J158" s="25">
        <f t="shared" ref="J158:L158" si="39">+SUM(J159:J160)</f>
        <v>0.281741058328</v>
      </c>
      <c r="K158" s="25">
        <f t="shared" si="39"/>
        <v>12.462453478800001</v>
      </c>
      <c r="L158" s="25">
        <f t="shared" si="39"/>
        <v>0</v>
      </c>
      <c r="M158" s="31"/>
      <c r="N158" s="64"/>
      <c r="O158" s="25">
        <f>+SUM(O159:O160)</f>
        <v>-36552.72853909892</v>
      </c>
    </row>
    <row r="159" spans="1:15">
      <c r="A159" s="23" t="s">
        <v>543</v>
      </c>
      <c r="B159" s="24" t="s">
        <v>544</v>
      </c>
      <c r="C159" s="45">
        <v>-32350.467995558021</v>
      </c>
      <c r="D159" s="45">
        <v>0.7543280862959999</v>
      </c>
      <c r="E159" s="45">
        <v>2.6604510279199998E-2</v>
      </c>
      <c r="F159" s="31"/>
      <c r="G159" s="31"/>
      <c r="H159" s="31"/>
      <c r="I159" s="31"/>
      <c r="J159" s="45">
        <v>0.281741058328</v>
      </c>
      <c r="K159" s="45">
        <v>12.462453478800001</v>
      </c>
      <c r="L159" s="45">
        <v>0</v>
      </c>
      <c r="M159" s="31"/>
      <c r="N159" s="64"/>
      <c r="O159" s="29">
        <f>+C159*'PCG-PTG'!$F$5+D159*'PCG-PTG'!$F$6+E159*'PCG-PTG'!$F$8+SUM(F159:I159)</f>
        <v>-32322.296613917748</v>
      </c>
    </row>
    <row r="160" spans="1:15">
      <c r="A160" s="23" t="s">
        <v>545</v>
      </c>
      <c r="B160" s="24" t="s">
        <v>546</v>
      </c>
      <c r="C160" s="25">
        <f>+SUM(C161:C165)</f>
        <v>-4230.4319251811739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-4230.4319251811739</v>
      </c>
    </row>
    <row r="161" spans="1:15">
      <c r="A161" s="23" t="s">
        <v>547</v>
      </c>
      <c r="B161" s="24" t="s">
        <v>548</v>
      </c>
      <c r="C161" s="45">
        <v>-607.81539115837518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-607.81539115837518</v>
      </c>
    </row>
    <row r="162" spans="1:15">
      <c r="A162" s="23" t="s">
        <v>549</v>
      </c>
      <c r="B162" s="24" t="s">
        <v>550</v>
      </c>
      <c r="C162" s="45">
        <v>-3568.6410998338592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-3568.6410998338592</v>
      </c>
    </row>
    <row r="163" spans="1:15">
      <c r="A163" s="23" t="s">
        <v>551</v>
      </c>
      <c r="B163" s="24" t="s">
        <v>552</v>
      </c>
      <c r="C163" s="45">
        <v>-22.836884788981681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-22.836884788981681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-31.1385493999577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-31.1385493999577</v>
      </c>
    </row>
    <row r="166" spans="1:15">
      <c r="A166" s="23" t="s">
        <v>557</v>
      </c>
      <c r="B166" s="24" t="s">
        <v>558</v>
      </c>
      <c r="C166" s="25">
        <f>+SUM(C167:C168)</f>
        <v>339.57569080021733</v>
      </c>
      <c r="D166" s="25">
        <f t="shared" ref="D166" si="42">+SUM(D167:D168)</f>
        <v>0.85394908296486993</v>
      </c>
      <c r="E166" s="25">
        <f t="shared" ref="E166" si="43">+SUM(E167:E168)</f>
        <v>4.15207629049692E-2</v>
      </c>
      <c r="F166" s="31"/>
      <c r="G166" s="31"/>
      <c r="H166" s="31"/>
      <c r="I166" s="31"/>
      <c r="J166" s="25">
        <f t="shared" ref="J166:L166" si="44">+SUM(J167:J168)</f>
        <v>0.58799672718294871</v>
      </c>
      <c r="K166" s="25">
        <f t="shared" si="44"/>
        <v>16.49723203567893</v>
      </c>
      <c r="L166" s="25">
        <f t="shared" si="44"/>
        <v>0</v>
      </c>
      <c r="M166" s="31"/>
      <c r="N166" s="64"/>
      <c r="O166" s="25">
        <f>+SUM(O167:O168)</f>
        <v>374.48926729305055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339.57569080021733</v>
      </c>
      <c r="D168" s="25">
        <f t="shared" ref="D168" si="45">+SUM(D169:D173)</f>
        <v>0.85394908296486993</v>
      </c>
      <c r="E168" s="25">
        <f>+SUM(E169:E173)</f>
        <v>4.15207629049692E-2</v>
      </c>
      <c r="F168" s="31"/>
      <c r="G168" s="31"/>
      <c r="H168" s="31"/>
      <c r="I168" s="31"/>
      <c r="J168" s="25">
        <f>+SUM(J169:J173)</f>
        <v>0.58799672718294871</v>
      </c>
      <c r="K168" s="25">
        <f t="shared" ref="K168" si="46">+SUM(K169:K173)</f>
        <v>16.49723203567893</v>
      </c>
      <c r="L168" s="25">
        <f>+SUM(L169:L173)</f>
        <v>0</v>
      </c>
      <c r="M168" s="31"/>
      <c r="N168" s="64"/>
      <c r="O168" s="25">
        <f>+SUM(O169:O173)</f>
        <v>374.48926729305055</v>
      </c>
    </row>
    <row r="169" spans="1:15">
      <c r="A169" s="23" t="s">
        <v>563</v>
      </c>
      <c r="B169" s="24" t="s">
        <v>564</v>
      </c>
      <c r="C169" s="45">
        <v>468.85762823179272</v>
      </c>
      <c r="D169" s="45">
        <v>0.70581055558275774</v>
      </c>
      <c r="E169" s="45">
        <v>2.7995071274428518E-2</v>
      </c>
      <c r="F169" s="31"/>
      <c r="G169" s="31"/>
      <c r="H169" s="31"/>
      <c r="I169" s="31"/>
      <c r="J169" s="45">
        <v>0.33680531118719315</v>
      </c>
      <c r="K169" s="45">
        <v>12.310708435749671</v>
      </c>
      <c r="L169" s="45">
        <v>0</v>
      </c>
      <c r="M169" s="31"/>
      <c r="N169" s="64"/>
      <c r="O169" s="29">
        <f>+C169*'PCG-PTG'!$F$5+D169*'PCG-PTG'!$F$6+E169*'PCG-PTG'!$F$8+SUM(F169:I169)</f>
        <v>496.03901767583352</v>
      </c>
    </row>
    <row r="170" spans="1:15">
      <c r="A170" s="23" t="s">
        <v>565</v>
      </c>
      <c r="B170" s="24" t="s">
        <v>566</v>
      </c>
      <c r="C170" s="45">
        <v>-129.28193743157539</v>
      </c>
      <c r="D170" s="45">
        <v>0.14813852738211225</v>
      </c>
      <c r="E170" s="45">
        <v>1.3525691630540685E-2</v>
      </c>
      <c r="F170" s="31"/>
      <c r="G170" s="31"/>
      <c r="H170" s="31"/>
      <c r="I170" s="31"/>
      <c r="J170" s="45">
        <v>0.25119141599575562</v>
      </c>
      <c r="K170" s="45">
        <v>4.1865235999292603</v>
      </c>
      <c r="L170" s="45">
        <v>0</v>
      </c>
      <c r="M170" s="31"/>
      <c r="N170" s="64"/>
      <c r="O170" s="29">
        <f>+C170*'PCG-PTG'!$F$5+D170*'PCG-PTG'!$F$6+E170*'PCG-PTG'!$F$8+SUM(F170:I170)</f>
        <v>-121.54975038278297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5152.6145502248501</v>
      </c>
      <c r="D174" s="25">
        <f t="shared" ref="D174" si="47">+SUM(D175:D176)</f>
        <v>2.8302788263193186</v>
      </c>
      <c r="E174" s="25">
        <f t="shared" ref="E174" si="48">+SUM(E175:E176)</f>
        <v>0.1046848003366824</v>
      </c>
      <c r="F174" s="31"/>
      <c r="G174" s="31"/>
      <c r="H174" s="31"/>
      <c r="I174" s="31"/>
      <c r="J174" s="25">
        <f t="shared" ref="J174:K174" si="49">+SUM(J175:J176)</f>
        <v>1.1718564471116204</v>
      </c>
      <c r="K174" s="25">
        <f t="shared" si="49"/>
        <v>47.778659434857403</v>
      </c>
      <c r="L174" s="25">
        <f>+SUM(L175:L176)</f>
        <v>0</v>
      </c>
      <c r="M174" s="31"/>
      <c r="N174" s="64"/>
      <c r="O174" s="25">
        <f>+SUM(O175:O176)</f>
        <v>5259.6038294510117</v>
      </c>
    </row>
    <row r="175" spans="1:15">
      <c r="A175" s="23" t="s">
        <v>575</v>
      </c>
      <c r="B175" s="24" t="s">
        <v>576</v>
      </c>
      <c r="C175" s="45">
        <v>0</v>
      </c>
      <c r="D175" s="45">
        <v>8.0824462656000004E-2</v>
      </c>
      <c r="E175" s="45">
        <v>7.3796248511999998E-3</v>
      </c>
      <c r="F175" s="31"/>
      <c r="G175" s="31"/>
      <c r="H175" s="31"/>
      <c r="I175" s="31"/>
      <c r="J175" s="45">
        <v>0.137050175808</v>
      </c>
      <c r="K175" s="45">
        <v>2.2841695968000004</v>
      </c>
      <c r="L175" s="45">
        <v>0</v>
      </c>
      <c r="M175" s="31"/>
      <c r="N175" s="64"/>
      <c r="O175" s="29">
        <f>+C175*'PCG-PTG'!$F$5+D175*'PCG-PTG'!$F$6+E175*'PCG-PTG'!$F$8+SUM(F175:I175)</f>
        <v>4.2186855399360006</v>
      </c>
    </row>
    <row r="176" spans="1:15">
      <c r="A176" s="23" t="s">
        <v>577</v>
      </c>
      <c r="B176" s="24" t="s">
        <v>578</v>
      </c>
      <c r="C176" s="25">
        <f>+SUM(C177:C181)</f>
        <v>5152.6145502248501</v>
      </c>
      <c r="D176" s="25">
        <f t="shared" ref="D176" si="50">+SUM(D177:D181)</f>
        <v>2.7494543636633186</v>
      </c>
      <c r="E176" s="25">
        <f>+SUM(E177:E181)</f>
        <v>9.7305175485482398E-2</v>
      </c>
      <c r="F176" s="31"/>
      <c r="G176" s="31"/>
      <c r="H176" s="31"/>
      <c r="I176" s="31"/>
      <c r="J176" s="25">
        <f>+SUM(J177:J181)</f>
        <v>1.0348062713036204</v>
      </c>
      <c r="K176" s="25">
        <f t="shared" ref="K176" si="51">+SUM(K177:K181)</f>
        <v>45.494489838057405</v>
      </c>
      <c r="L176" s="25">
        <f>+SUM(L177:L181)</f>
        <v>0</v>
      </c>
      <c r="M176" s="31"/>
      <c r="N176" s="64"/>
      <c r="O176" s="25">
        <f>+SUM(O177:O181)</f>
        <v>5255.3851439110758</v>
      </c>
    </row>
    <row r="177" spans="1:15">
      <c r="A177" s="23" t="s">
        <v>579</v>
      </c>
      <c r="B177" s="24" t="s">
        <v>580</v>
      </c>
      <c r="C177" s="45">
        <v>5109.6528772262327</v>
      </c>
      <c r="D177" s="45">
        <v>2.7494543636633186</v>
      </c>
      <c r="E177" s="45">
        <v>9.7305175485482398E-2</v>
      </c>
      <c r="F177" s="31"/>
      <c r="G177" s="31"/>
      <c r="H177" s="31"/>
      <c r="I177" s="31"/>
      <c r="J177" s="45">
        <v>1.0348062713036204</v>
      </c>
      <c r="K177" s="45">
        <v>45.494489838057405</v>
      </c>
      <c r="L177" s="45">
        <v>0</v>
      </c>
      <c r="M177" s="31"/>
      <c r="N177" s="64"/>
      <c r="O177" s="29">
        <f>+C177*'PCG-PTG'!$F$5+D177*'PCG-PTG'!$F$6+E177*'PCG-PTG'!$F$8+SUM(F177:I177)</f>
        <v>5212.4234709124585</v>
      </c>
    </row>
    <row r="178" spans="1:15">
      <c r="A178" s="23" t="s">
        <v>581</v>
      </c>
      <c r="B178" s="24" t="s">
        <v>582</v>
      </c>
      <c r="C178" s="45">
        <v>42.961672998617196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42.961672998617196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1.5105954075975254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1.5105954075975254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1.5105954075975254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1.5105954075975254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1.5105954075975254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1.5105954075975254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575.07079658902978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575.07079658902978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575.07079658902978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575.07079658902978</v>
      </c>
    </row>
    <row r="193" spans="1:15">
      <c r="A193" s="23" t="s">
        <v>611</v>
      </c>
      <c r="B193" s="24" t="s">
        <v>612</v>
      </c>
      <c r="C193" s="45">
        <v>419.62339982125508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419.62339982125508</v>
      </c>
    </row>
    <row r="194" spans="1:15">
      <c r="A194" s="23" t="s">
        <v>613</v>
      </c>
      <c r="B194" s="24" t="s">
        <v>614</v>
      </c>
      <c r="C194" s="45">
        <v>125.01192426164796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125.01192426164796</v>
      </c>
    </row>
    <row r="195" spans="1:15">
      <c r="A195" s="23" t="s">
        <v>615</v>
      </c>
      <c r="B195" s="24" t="s">
        <v>616</v>
      </c>
      <c r="C195" s="45">
        <v>30.435472506126757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30.435472506126757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49.180785303655661</v>
      </c>
      <c r="E208" s="20">
        <f t="shared" si="63"/>
        <v>0.18518954761999998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1426.1372186216586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41.039211743548385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1149.0979288193548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8.1415735601072772</v>
      </c>
      <c r="E219" s="25">
        <f t="shared" ref="E219" si="71">+SUM(E220:E222)</f>
        <v>0.18518954761999998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277.03928980230376</v>
      </c>
    </row>
    <row r="220" spans="1:15">
      <c r="A220" s="23" t="s">
        <v>664</v>
      </c>
      <c r="B220" s="24" t="s">
        <v>665</v>
      </c>
      <c r="C220" s="31"/>
      <c r="D220" s="45">
        <v>8.1415735601072772</v>
      </c>
      <c r="E220" s="45">
        <v>0.18518954761999998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277.03928980230376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11588.4749066238</v>
      </c>
      <c r="D226" s="25">
        <f t="shared" ref="D226:E226" si="74">+SUM(D227:D228)</f>
        <v>0.91421060968660006</v>
      </c>
      <c r="E226" s="25">
        <f t="shared" si="74"/>
        <v>0.30286376914640001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11694.331702518821</v>
      </c>
    </row>
    <row r="227" spans="1:15">
      <c r="A227" s="23"/>
      <c r="B227" s="43" t="s">
        <v>673</v>
      </c>
      <c r="C227" s="45">
        <v>1603.9384055837997</v>
      </c>
      <c r="D227" s="45">
        <v>1.1216352486599999E-2</v>
      </c>
      <c r="E227" s="45">
        <v>4.4865409946399995E-2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1616.1417970892205</v>
      </c>
    </row>
    <row r="228" spans="1:15">
      <c r="A228" s="23"/>
      <c r="B228" s="43" t="s">
        <v>674</v>
      </c>
      <c r="C228" s="45">
        <v>9984.5365010400001</v>
      </c>
      <c r="D228" s="45">
        <v>0.90299425720000004</v>
      </c>
      <c r="E228" s="45">
        <v>0.25799835920000003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10078.189905429601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1645.5973164714799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1645.5973164714799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-19749.727658244017</v>
      </c>
      <c r="D241" s="20">
        <f t="shared" si="77"/>
        <v>167.1470498624189</v>
      </c>
      <c r="E241" s="20">
        <f t="shared" si="77"/>
        <v>3.605747549914526</v>
      </c>
      <c r="F241" s="20">
        <f t="shared" si="77"/>
        <v>158.92562834400002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2.5937750476225689</v>
      </c>
      <c r="K241" s="20">
        <f t="shared" si="77"/>
        <v>97.058598941336328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-13955.161533024933</v>
      </c>
    </row>
    <row r="242" spans="1:15" s="12" customFormat="1">
      <c r="A242" s="18" t="s">
        <v>263</v>
      </c>
      <c r="B242" s="19" t="s">
        <v>264</v>
      </c>
      <c r="C242" s="20">
        <f>+C243+C249+C252</f>
        <v>9962.6829448474728</v>
      </c>
      <c r="D242" s="20">
        <f t="shared" ref="D242:E242" si="79">+D243+D249+D252</f>
        <v>3.8150198079666238</v>
      </c>
      <c r="E242" s="20">
        <f t="shared" si="79"/>
        <v>0.30734528290390017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10150.949999440072</v>
      </c>
    </row>
    <row r="243" spans="1:15">
      <c r="A243" s="23" t="s">
        <v>265</v>
      </c>
      <c r="B243" s="24" t="s">
        <v>266</v>
      </c>
      <c r="C243" s="25">
        <f>+SUM(C244:C248)</f>
        <v>9962.6829448474728</v>
      </c>
      <c r="D243" s="25">
        <f t="shared" ref="D243:E243" si="81">+SUM(D244:D248)</f>
        <v>3.8150198079666238</v>
      </c>
      <c r="E243" s="25">
        <f t="shared" si="81"/>
        <v>0.30734528290390017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10150.949999440072</v>
      </c>
    </row>
    <row r="244" spans="1:15">
      <c r="A244" s="23" t="s">
        <v>267</v>
      </c>
      <c r="B244" s="24" t="s">
        <v>268</v>
      </c>
      <c r="C244" s="45">
        <f>+C7</f>
        <v>2484.1031514042966</v>
      </c>
      <c r="D244" s="45">
        <f>+D7</f>
        <v>6.8941714843464591E-2</v>
      </c>
      <c r="E244" s="45">
        <f>+E7</f>
        <v>2.7480866586251158E-2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2493.3159490652702</v>
      </c>
    </row>
    <row r="245" spans="1:15">
      <c r="A245" s="23" t="s">
        <v>275</v>
      </c>
      <c r="B245" s="24" t="s">
        <v>276</v>
      </c>
      <c r="C245" s="45">
        <f>+C11</f>
        <v>2512.306405082069</v>
      </c>
      <c r="D245" s="45">
        <f>+D11</f>
        <v>0.31982646638068157</v>
      </c>
      <c r="E245" s="45">
        <f>+E11</f>
        <v>4.8631971441813832E-2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2534.1490185728089</v>
      </c>
    </row>
    <row r="246" spans="1:15">
      <c r="A246" s="23" t="s">
        <v>291</v>
      </c>
      <c r="B246" s="24" t="s">
        <v>292</v>
      </c>
      <c r="C246" s="45">
        <f>+C19</f>
        <v>4405.0476862701635</v>
      </c>
      <c r="D246" s="45">
        <f>+D19</f>
        <v>1.1104824718481534</v>
      </c>
      <c r="E246" s="45">
        <f>+E19</f>
        <v>0.19880155516642817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4488.8236076010153</v>
      </c>
    </row>
    <row r="247" spans="1:15">
      <c r="A247" s="23" t="s">
        <v>303</v>
      </c>
      <c r="B247" s="24" t="s">
        <v>304</v>
      </c>
      <c r="C247" s="45">
        <f>+C25</f>
        <v>561.22570209094454</v>
      </c>
      <c r="D247" s="45">
        <f>+D25</f>
        <v>2.315769154894324</v>
      </c>
      <c r="E247" s="45">
        <f>+E25</f>
        <v>3.243088970940701E-2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634.66142420097844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793.66711665321418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158.92562834400002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952.59274499721414</v>
      </c>
    </row>
    <row r="254" spans="1:15">
      <c r="A254" s="23" t="s">
        <v>344</v>
      </c>
      <c r="B254" s="24" t="s">
        <v>345</v>
      </c>
      <c r="C254" s="45">
        <f>+C47</f>
        <v>791.20235159999993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791.20235159999993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2.4647650532142857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2.4647650532142857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158.92562834400002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158.92562834400002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6.0505679727999997</v>
      </c>
      <c r="D262" s="20">
        <f t="shared" ref="D262:E262" si="90">+SUM(D263:D272)</f>
        <v>109.71268875521643</v>
      </c>
      <c r="E262" s="20">
        <f t="shared" si="90"/>
        <v>2.9404026458697743</v>
      </c>
      <c r="F262" s="34"/>
      <c r="G262" s="34"/>
      <c r="H262" s="34"/>
      <c r="I262" s="34"/>
      <c r="J262" s="20">
        <f t="shared" ref="J262:L262" si="91">+SUM(J263:J272)</f>
        <v>0.55218081499999994</v>
      </c>
      <c r="K262" s="20">
        <f t="shared" si="91"/>
        <v>20.320253991999998</v>
      </c>
      <c r="L262" s="20">
        <f t="shared" si="91"/>
        <v>0</v>
      </c>
      <c r="M262" s="34"/>
      <c r="N262" s="63"/>
      <c r="O262" s="20">
        <f>+SUM(O263:O272)</f>
        <v>3857.2125542743502</v>
      </c>
    </row>
    <row r="263" spans="1:15">
      <c r="A263" s="23" t="s">
        <v>435</v>
      </c>
      <c r="B263" s="24" t="s">
        <v>436</v>
      </c>
      <c r="C263" s="31"/>
      <c r="D263" s="45">
        <f>+D96</f>
        <v>102.01801166666668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2856.5043266666671</v>
      </c>
    </row>
    <row r="264" spans="1:15">
      <c r="A264" s="23" t="s">
        <v>465</v>
      </c>
      <c r="B264" s="24" t="s">
        <v>466</v>
      </c>
      <c r="C264" s="31"/>
      <c r="D264" s="45">
        <f>+D111</f>
        <v>3.1967699045897588</v>
      </c>
      <c r="E264" s="45">
        <f>+E111</f>
        <v>0.21259649981672143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145.84762977994444</v>
      </c>
    </row>
    <row r="265" spans="1:15">
      <c r="A265" s="23" t="s">
        <v>483</v>
      </c>
      <c r="B265" s="24" t="s">
        <v>484</v>
      </c>
      <c r="C265" s="31"/>
      <c r="D265" s="45">
        <f>+D127</f>
        <v>3.9009449221600003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109.22645782048001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2.7123450832330529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718.77144705675903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0.5969622618</v>
      </c>
      <c r="E268" s="45">
        <f t="shared" si="92"/>
        <v>1.5461062820000001E-2</v>
      </c>
      <c r="F268" s="31"/>
      <c r="G268" s="31"/>
      <c r="H268" s="31"/>
      <c r="I268" s="31"/>
      <c r="J268" s="45">
        <f t="shared" si="92"/>
        <v>0.55218081499999994</v>
      </c>
      <c r="K268" s="45">
        <f t="shared" si="92"/>
        <v>20.320253991999998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20.812124977700002</v>
      </c>
    </row>
    <row r="269" spans="1:15">
      <c r="A269" s="23" t="s">
        <v>528</v>
      </c>
      <c r="B269" s="24" t="s">
        <v>529</v>
      </c>
      <c r="C269" s="45">
        <f>+C151</f>
        <v>0.38119711280000002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0.38119711280000002</v>
      </c>
    </row>
    <row r="270" spans="1:15">
      <c r="A270" s="23" t="s">
        <v>534</v>
      </c>
      <c r="B270" s="24" t="s">
        <v>535</v>
      </c>
      <c r="C270" s="45">
        <f>+C154</f>
        <v>5.6693708599999999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5.6693708599999999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-30512.128287717504</v>
      </c>
      <c r="D273" s="20">
        <f t="shared" ref="D273:E273" si="94">+SUM(D274:D281)</f>
        <v>4.4385559955801881</v>
      </c>
      <c r="E273" s="20">
        <f t="shared" si="94"/>
        <v>0.17281007352085159</v>
      </c>
      <c r="F273" s="34"/>
      <c r="G273" s="34"/>
      <c r="H273" s="34"/>
      <c r="I273" s="34"/>
      <c r="J273" s="20">
        <f t="shared" ref="J273:L273" si="95">+SUM(J274:J281)</f>
        <v>2.0415942326225691</v>
      </c>
      <c r="K273" s="20">
        <f t="shared" si="95"/>
        <v>76.738344949336337</v>
      </c>
      <c r="L273" s="20">
        <f t="shared" si="95"/>
        <v>0</v>
      </c>
      <c r="M273" s="34"/>
      <c r="N273" s="63"/>
      <c r="O273" s="20">
        <f>+SUM(O274:O281)</f>
        <v>-30342.054050358231</v>
      </c>
    </row>
    <row r="274" spans="1:15">
      <c r="A274" s="23" t="s">
        <v>541</v>
      </c>
      <c r="B274" s="24" t="s">
        <v>542</v>
      </c>
      <c r="C274" s="45">
        <f>+C158</f>
        <v>-36580.899920739197</v>
      </c>
      <c r="D274" s="45">
        <f t="shared" ref="D274:L274" si="96">+D158</f>
        <v>0.7543280862959999</v>
      </c>
      <c r="E274" s="45">
        <f t="shared" si="96"/>
        <v>2.6604510279199998E-2</v>
      </c>
      <c r="F274" s="31"/>
      <c r="G274" s="31"/>
      <c r="H274" s="31"/>
      <c r="I274" s="31"/>
      <c r="J274" s="45">
        <f t="shared" si="96"/>
        <v>0.281741058328</v>
      </c>
      <c r="K274" s="45">
        <f t="shared" si="96"/>
        <v>12.462453478800001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-36552.72853909892</v>
      </c>
    </row>
    <row r="275" spans="1:15">
      <c r="A275" s="23" t="s">
        <v>557</v>
      </c>
      <c r="B275" s="24" t="s">
        <v>558</v>
      </c>
      <c r="C275" s="45">
        <f>+C166</f>
        <v>339.57569080021733</v>
      </c>
      <c r="D275" s="45">
        <f t="shared" ref="D275:L275" si="97">+D166</f>
        <v>0.85394908296486993</v>
      </c>
      <c r="E275" s="45">
        <f t="shared" si="97"/>
        <v>4.15207629049692E-2</v>
      </c>
      <c r="F275" s="31"/>
      <c r="G275" s="31"/>
      <c r="H275" s="31"/>
      <c r="I275" s="31"/>
      <c r="J275" s="45">
        <f t="shared" si="97"/>
        <v>0.58799672718294871</v>
      </c>
      <c r="K275" s="45">
        <f t="shared" si="97"/>
        <v>16.49723203567893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374.48926729305055</v>
      </c>
    </row>
    <row r="276" spans="1:15">
      <c r="A276" s="23" t="s">
        <v>573</v>
      </c>
      <c r="B276" s="24" t="s">
        <v>574</v>
      </c>
      <c r="C276" s="45">
        <f>+C174</f>
        <v>5152.6145502248501</v>
      </c>
      <c r="D276" s="45">
        <f t="shared" ref="D276:L276" si="98">+D174</f>
        <v>2.8302788263193186</v>
      </c>
      <c r="E276" s="45">
        <f t="shared" si="98"/>
        <v>0.1046848003366824</v>
      </c>
      <c r="F276" s="31"/>
      <c r="G276" s="31"/>
      <c r="H276" s="31"/>
      <c r="I276" s="31"/>
      <c r="J276" s="45">
        <f t="shared" si="98"/>
        <v>1.1718564471116204</v>
      </c>
      <c r="K276" s="45">
        <f t="shared" si="98"/>
        <v>47.778659434857403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5259.6038294510117</v>
      </c>
    </row>
    <row r="277" spans="1:15">
      <c r="A277" s="23" t="s">
        <v>589</v>
      </c>
      <c r="B277" s="24" t="s">
        <v>590</v>
      </c>
      <c r="C277" s="45">
        <f>+C182</f>
        <v>1.5105954075975254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1.5105954075975254</v>
      </c>
    </row>
    <row r="278" spans="1:15">
      <c r="A278" s="23" t="s">
        <v>605</v>
      </c>
      <c r="B278" s="24" t="s">
        <v>606</v>
      </c>
      <c r="C278" s="45">
        <f>+C190</f>
        <v>575.07079658902978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575.07079658902978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49.180785303655661</v>
      </c>
      <c r="E282" s="20">
        <f t="shared" si="103"/>
        <v>0.18518954761999998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1426.1372186216586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41.039211743548385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1149.0979288193548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8.1415735601072772</v>
      </c>
      <c r="E286" s="45">
        <f t="shared" si="108"/>
        <v>0.18518954761999998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277.03928980230376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11588.4749066238</v>
      </c>
      <c r="D290" s="25">
        <f t="shared" ref="D290:E290" si="110">+D291+D292</f>
        <v>0.91421060968660006</v>
      </c>
      <c r="E290" s="25">
        <f t="shared" si="110"/>
        <v>0.30286376914640001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11694.331702518821</v>
      </c>
    </row>
    <row r="291" spans="1:15">
      <c r="A291" s="23"/>
      <c r="B291" s="43" t="s">
        <v>673</v>
      </c>
      <c r="C291" s="45">
        <f>+C227</f>
        <v>1603.9384055837997</v>
      </c>
      <c r="D291" s="45">
        <f t="shared" ref="D291:M293" si="112">+D227</f>
        <v>1.1216352486599999E-2</v>
      </c>
      <c r="E291" s="45">
        <f t="shared" si="112"/>
        <v>4.4865409946399995E-2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1616.1417970892205</v>
      </c>
    </row>
    <row r="292" spans="1:15">
      <c r="A292" s="23"/>
      <c r="B292" s="43" t="s">
        <v>674</v>
      </c>
      <c r="C292" s="45">
        <f>+C228</f>
        <v>9984.5365010400001</v>
      </c>
      <c r="D292" s="45">
        <f t="shared" si="112"/>
        <v>0.90299425720000004</v>
      </c>
      <c r="E292" s="45">
        <f t="shared" si="112"/>
        <v>0.25799835920000003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10078.189905429601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1645.5973164714799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1645.5973164714799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-19749.727658244017</v>
      </c>
      <c r="D303" s="20">
        <f t="shared" ref="D303:M303" si="115">+SUM(D304:D308)</f>
        <v>167.1470498624189</v>
      </c>
      <c r="E303" s="20">
        <f t="shared" si="115"/>
        <v>3.605747549914526</v>
      </c>
      <c r="F303" s="20">
        <f t="shared" si="115"/>
        <v>158.92562834400002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2.5937750476225689</v>
      </c>
      <c r="K303" s="20">
        <f t="shared" si="115"/>
        <v>97.058598941336328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-13955.161533024939</v>
      </c>
    </row>
    <row r="304" spans="1:15">
      <c r="A304" s="47" t="s">
        <v>263</v>
      </c>
      <c r="B304" s="48" t="s">
        <v>264</v>
      </c>
      <c r="C304" s="66">
        <f>+C242</f>
        <v>9962.6829448474728</v>
      </c>
      <c r="D304" s="66">
        <f t="shared" ref="D304:M304" si="116">+D242</f>
        <v>3.8150198079666238</v>
      </c>
      <c r="E304" s="66">
        <f t="shared" si="116"/>
        <v>0.30734528290390017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10150.949999440072</v>
      </c>
    </row>
    <row r="305" spans="1:15">
      <c r="A305" s="47" t="s">
        <v>342</v>
      </c>
      <c r="B305" s="48" t="s">
        <v>343</v>
      </c>
      <c r="C305" s="66">
        <f>+C253</f>
        <v>793.66711665321418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158.92562834400002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952.59274499721414</v>
      </c>
    </row>
    <row r="306" spans="1:15">
      <c r="A306" s="47" t="s">
        <v>433</v>
      </c>
      <c r="B306" s="48" t="s">
        <v>434</v>
      </c>
      <c r="C306" s="66">
        <f>+C262</f>
        <v>6.0505679727999997</v>
      </c>
      <c r="D306" s="66">
        <f t="shared" ref="D306:L306" si="118">+D262</f>
        <v>109.71268875521643</v>
      </c>
      <c r="E306" s="66">
        <f t="shared" si="118"/>
        <v>2.9404026458697743</v>
      </c>
      <c r="F306" s="31"/>
      <c r="G306" s="31"/>
      <c r="H306" s="31"/>
      <c r="I306" s="31"/>
      <c r="J306" s="66">
        <f t="shared" si="118"/>
        <v>0.55218081499999994</v>
      </c>
      <c r="K306" s="66">
        <f t="shared" si="118"/>
        <v>20.320253991999998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3857.2125542743506</v>
      </c>
    </row>
    <row r="307" spans="1:15">
      <c r="A307" s="47" t="s">
        <v>539</v>
      </c>
      <c r="B307" s="48" t="s">
        <v>540</v>
      </c>
      <c r="C307" s="66">
        <f>+C273</f>
        <v>-30512.128287717504</v>
      </c>
      <c r="D307" s="66">
        <f t="shared" ref="D307:L307" si="119">+D273</f>
        <v>4.4385559955801881</v>
      </c>
      <c r="E307" s="66">
        <f t="shared" si="119"/>
        <v>0.17281007352085159</v>
      </c>
      <c r="F307" s="31"/>
      <c r="G307" s="31"/>
      <c r="H307" s="31"/>
      <c r="I307" s="31"/>
      <c r="J307" s="66">
        <f t="shared" si="119"/>
        <v>2.0415942326225691</v>
      </c>
      <c r="K307" s="66">
        <f t="shared" si="119"/>
        <v>76.738344949336337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-30342.054050358234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49.180785303655661</v>
      </c>
      <c r="E308" s="66">
        <f t="shared" si="120"/>
        <v>0.18518954761999998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1426.1372186216583</v>
      </c>
    </row>
  </sheetData>
  <sheetProtection algorithmName="SHA-512" hashValue="lQLv10cvYau79ufFrBGn87wYhKBqz0nzVMQ1jYmEstpv4TwoljkRi8UyCqyggFWamRFAG7sZwQxvO0CZ4FQgTw==" saltValue="TSlRKICHB8HlYJYVvf4jVQ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63" priority="6" operator="equal">
      <formula>0</formula>
    </cfRule>
  </conditionalFormatting>
  <conditionalFormatting sqref="O239">
    <cfRule type="cellIs" dxfId="62" priority="5" operator="equal">
      <formula>0</formula>
    </cfRule>
  </conditionalFormatting>
  <conditionalFormatting sqref="C301:M301">
    <cfRule type="cellIs" dxfId="61" priority="2" operator="equal">
      <formula>0</formula>
    </cfRule>
  </conditionalFormatting>
  <conditionalFormatting sqref="O301">
    <cfRule type="cellIs" dxfId="60" priority="1" operator="equal">
      <formula>0</formula>
    </cfRule>
  </conditionalFormatting>
  <dataValidations count="1">
    <dataValidation allowBlank="1" showInputMessage="1" showErrorMessage="1" sqref="B144:B157 B136 A225:B236 B267:B273 A289:B298 B307" xr:uid="{97B90AEB-0528-407E-9051-61DCF0E7921B}"/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E44C-7C81-4F7D-82C3-91AED95FE149}">
  <dimension ref="A2:O308"/>
  <sheetViews>
    <sheetView showGridLines="0" topLeftCell="A149" zoomScale="85" zoomScaleNormal="85" workbookViewId="0">
      <selection activeCell="C168" sqref="A3:XFD168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-15870.664889678716</v>
      </c>
      <c r="D4" s="20">
        <f t="shared" si="0"/>
        <v>164.39756653503474</v>
      </c>
      <c r="E4" s="20">
        <f t="shared" si="0"/>
        <v>3.4505753812903834</v>
      </c>
      <c r="F4" s="20">
        <f t="shared" si="0"/>
        <v>286.20182000439996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3.1668429154682132</v>
      </c>
      <c r="K4" s="20">
        <f t="shared" si="0"/>
        <v>117.57221997286965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-10066.928730651402</v>
      </c>
    </row>
    <row r="5" spans="1:15" s="12" customFormat="1">
      <c r="A5" s="18" t="s">
        <v>263</v>
      </c>
      <c r="B5" s="19" t="s">
        <v>264</v>
      </c>
      <c r="C5" s="20">
        <f>+C6+C32+C42</f>
        <v>9987.3409149233812</v>
      </c>
      <c r="D5" s="20">
        <f t="shared" ref="D5:E5" si="1">+D6+D32+D42</f>
        <v>3.8704595749733759</v>
      </c>
      <c r="E5" s="20">
        <f t="shared" si="1"/>
        <v>0.31768169540696822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10179.899432305483</v>
      </c>
    </row>
    <row r="6" spans="1:15">
      <c r="A6" s="23" t="s">
        <v>265</v>
      </c>
      <c r="B6" s="24" t="s">
        <v>266</v>
      </c>
      <c r="C6" s="25">
        <f>+C7+C11+C19+C25+C29</f>
        <v>9987.3409149233812</v>
      </c>
      <c r="D6" s="25">
        <f t="shared" ref="D6:E6" si="4">+D7+D11+D19+D25+D29</f>
        <v>3.8704595749733759</v>
      </c>
      <c r="E6" s="25">
        <f t="shared" si="4"/>
        <v>0.31768169540696822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10179.899432305483</v>
      </c>
    </row>
    <row r="7" spans="1:15">
      <c r="A7" s="23" t="s">
        <v>267</v>
      </c>
      <c r="B7" s="24" t="s">
        <v>268</v>
      </c>
      <c r="C7" s="25">
        <v>2309.9495622679487</v>
      </c>
      <c r="D7" s="25">
        <v>6.1889074092872393E-2</v>
      </c>
      <c r="E7" s="25">
        <v>2.648720683666728E-2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2318.7015661542664</v>
      </c>
    </row>
    <row r="8" spans="1:15">
      <c r="A8" s="23" t="s">
        <v>269</v>
      </c>
      <c r="B8" s="24" t="s">
        <v>270</v>
      </c>
      <c r="C8" s="29">
        <v>2309.9495622679487</v>
      </c>
      <c r="D8" s="29">
        <v>6.1889074092872393E-2</v>
      </c>
      <c r="E8" s="29">
        <v>2.648720683666728E-2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2318.7015661542664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2561.6526006018703</v>
      </c>
      <c r="D11" s="25">
        <v>0.30364329831977921</v>
      </c>
      <c r="E11" s="25">
        <v>4.6628404599579468E-2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2582.5111401737126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4417.4916403079696</v>
      </c>
      <c r="D19" s="25">
        <v>1.1828237930783569</v>
      </c>
      <c r="E19" s="25">
        <v>0.21130453321690545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4506.6064078166428</v>
      </c>
    </row>
    <row r="20" spans="1:15">
      <c r="A20" s="23" t="s">
        <v>293</v>
      </c>
      <c r="B20" s="24" t="s">
        <v>294</v>
      </c>
      <c r="C20" s="29">
        <v>53.40282258309761</v>
      </c>
      <c r="D20" s="29">
        <v>3.7422871142013081E-4</v>
      </c>
      <c r="E20" s="29">
        <v>1.4969148456805232E-3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53.809983421122709</v>
      </c>
    </row>
    <row r="21" spans="1:15">
      <c r="A21" s="23" t="s">
        <v>295</v>
      </c>
      <c r="B21" s="24" t="s">
        <v>296</v>
      </c>
      <c r="C21" s="29">
        <v>4101.7193168248714</v>
      </c>
      <c r="D21" s="29">
        <v>1.1470420743669367</v>
      </c>
      <c r="E21" s="29">
        <v>0.20768316897122494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4188.8725346845204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262.36950089999999</v>
      </c>
      <c r="D23" s="29">
        <v>3.5407490000000007E-2</v>
      </c>
      <c r="E23" s="29">
        <v>2.1244494000000002E-3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263.92388971099996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698.24711174559286</v>
      </c>
      <c r="D25" s="25">
        <v>2.3221034094823674</v>
      </c>
      <c r="E25" s="25">
        <v>3.3261550753816045E-2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772.08031816086043</v>
      </c>
    </row>
    <row r="26" spans="1:15">
      <c r="A26" s="23" t="s">
        <v>305</v>
      </c>
      <c r="B26" s="24" t="s">
        <v>306</v>
      </c>
      <c r="C26" s="29">
        <v>286.66181189925845</v>
      </c>
      <c r="D26" s="29">
        <v>4.2963480949568797E-2</v>
      </c>
      <c r="E26" s="29">
        <v>2.3238014678562038E-3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288.4805967548283</v>
      </c>
    </row>
    <row r="27" spans="1:15">
      <c r="A27" s="23" t="s">
        <v>307</v>
      </c>
      <c r="B27" s="24" t="s">
        <v>308</v>
      </c>
      <c r="C27" s="29">
        <v>347.62227013855039</v>
      </c>
      <c r="D27" s="29">
        <v>2.2704992762389304</v>
      </c>
      <c r="E27" s="29">
        <v>3.0419310148327761E-2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419.2573670625473</v>
      </c>
    </row>
    <row r="28" spans="1:15">
      <c r="A28" s="23" t="s">
        <v>309</v>
      </c>
      <c r="B28" s="24" t="s">
        <v>310</v>
      </c>
      <c r="C28" s="29">
        <v>63.963029707784003</v>
      </c>
      <c r="D28" s="29">
        <v>8.6406522938679998E-3</v>
      </c>
      <c r="E28" s="29">
        <v>5.1843913763207998E-4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64.342354343484814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795.66852227981428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286.20182000439996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1081.8703422842143</v>
      </c>
    </row>
    <row r="47" spans="1:15">
      <c r="A47" s="23" t="s">
        <v>344</v>
      </c>
      <c r="B47" s="24" t="s">
        <v>345</v>
      </c>
      <c r="C47" s="25">
        <f>+SUM(C48:C52)</f>
        <v>792.4409478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792.4409478</v>
      </c>
    </row>
    <row r="48" spans="1:15">
      <c r="A48" s="23" t="s">
        <v>346</v>
      </c>
      <c r="B48" s="24" t="s">
        <v>347</v>
      </c>
      <c r="C48" s="45">
        <v>792.4409478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792.4409478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3.2275744798142862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3.2275744798142862</v>
      </c>
    </row>
    <row r="73" spans="1:15">
      <c r="A73" s="23" t="s">
        <v>393</v>
      </c>
      <c r="B73" s="24" t="s">
        <v>394</v>
      </c>
      <c r="C73" s="45">
        <v>3.2275744798142862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3.2275744798142862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286.20182000439996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286.20182000439996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286.14906045239997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286.14906045239997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5.2759552000000008E-2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5.2759552000000008E-2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3.891219252</v>
      </c>
      <c r="D95" s="20">
        <f>+D96+D111+D127+D132+D144+D145+D151+D154+D155+D156</f>
        <v>103.77028303333681</v>
      </c>
      <c r="E95" s="20">
        <f>+E96+E111+E127+E132+E144+E145+E151+E154+E155+E156</f>
        <v>2.7281466112933188</v>
      </c>
      <c r="F95" s="34"/>
      <c r="G95" s="34"/>
      <c r="H95" s="34"/>
      <c r="I95" s="34"/>
      <c r="J95" s="20">
        <f>+J96+J111+J127+J132+J144+J145+J151+J154+J155+J156</f>
        <v>0.59118324999999994</v>
      </c>
      <c r="K95" s="20">
        <f>+K96+K111+K127+K132+K144+K145+K151+K154+K155+K156</f>
        <v>21.755543600000003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3632.4179961781597</v>
      </c>
    </row>
    <row r="96" spans="1:15">
      <c r="A96" s="23" t="s">
        <v>435</v>
      </c>
      <c r="B96" s="24" t="s">
        <v>436</v>
      </c>
      <c r="C96" s="31"/>
      <c r="D96" s="25">
        <f>+D97+D100+D101+D102</f>
        <v>96.223030500000007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2694.244854</v>
      </c>
    </row>
    <row r="97" spans="1:15">
      <c r="A97" s="23" t="s">
        <v>437</v>
      </c>
      <c r="B97" s="24" t="s">
        <v>438</v>
      </c>
      <c r="C97" s="31"/>
      <c r="D97" s="25">
        <f>+SUM(D98:D99)</f>
        <v>93.462608000000003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2616.9530239999999</v>
      </c>
    </row>
    <row r="98" spans="1:15">
      <c r="A98" s="23" t="s">
        <v>439</v>
      </c>
      <c r="B98" s="24" t="s">
        <v>440</v>
      </c>
      <c r="C98" s="31"/>
      <c r="D98" s="45">
        <v>11.031336000000005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308.87740800000012</v>
      </c>
    </row>
    <row r="99" spans="1:15">
      <c r="A99" s="23" t="s">
        <v>441</v>
      </c>
      <c r="B99" s="24" t="s">
        <v>442</v>
      </c>
      <c r="C99" s="31"/>
      <c r="D99" s="45">
        <v>82.431271999999993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2308.0756159999996</v>
      </c>
    </row>
    <row r="100" spans="1:15">
      <c r="A100" s="23" t="s">
        <v>443</v>
      </c>
      <c r="B100" s="24" t="s">
        <v>444</v>
      </c>
      <c r="C100" s="31"/>
      <c r="D100" s="45">
        <v>0.11178249999999999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3.1299099999999997</v>
      </c>
    </row>
    <row r="101" spans="1:15">
      <c r="A101" s="23" t="s">
        <v>445</v>
      </c>
      <c r="B101" s="24" t="s">
        <v>446</v>
      </c>
      <c r="C101" s="31"/>
      <c r="D101" s="45">
        <v>0.34570000000000001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9.6796000000000006</v>
      </c>
    </row>
    <row r="102" spans="1:15">
      <c r="A102" s="23" t="s">
        <v>447</v>
      </c>
      <c r="B102" s="24" t="s">
        <v>448</v>
      </c>
      <c r="C102" s="31"/>
      <c r="D102" s="25">
        <f>+SUM(D103:D110)</f>
        <v>2.3029400000000004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64.482320000000001</v>
      </c>
    </row>
    <row r="103" spans="1:15">
      <c r="A103" s="23" t="s">
        <v>449</v>
      </c>
      <c r="B103" s="24" t="s">
        <v>450</v>
      </c>
      <c r="C103" s="31"/>
      <c r="D103" s="45">
        <v>0.13205500000000001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3.69754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5.8384999999999999E-2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1.6347799999999999</v>
      </c>
    </row>
    <row r="107" spans="1:15">
      <c r="A107" s="23" t="s">
        <v>457</v>
      </c>
      <c r="B107" s="24" t="s">
        <v>458</v>
      </c>
      <c r="C107" s="31"/>
      <c r="D107" s="45">
        <v>2.0880000000000001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58.463999999999999</v>
      </c>
    </row>
    <row r="108" spans="1:15">
      <c r="A108" s="23" t="s">
        <v>459</v>
      </c>
      <c r="B108" s="24" t="s">
        <v>460</v>
      </c>
      <c r="C108" s="31"/>
      <c r="D108" s="45">
        <v>2.4499999999999997E-2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0.68599999999999994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3.1596700814968051</v>
      </c>
      <c r="E111" s="25">
        <f>+E112+E115+E116+E117+E126</f>
        <v>0.23010744955993534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149.44923641529343</v>
      </c>
    </row>
    <row r="112" spans="1:15">
      <c r="A112" s="23" t="s">
        <v>467</v>
      </c>
      <c r="B112" s="24" t="s">
        <v>438</v>
      </c>
      <c r="C112" s="31"/>
      <c r="D112" s="25">
        <f>+SUM(D113:D114)</f>
        <v>1.7403498414968051</v>
      </c>
      <c r="E112" s="25">
        <f>+SUM(E113:E114)</f>
        <v>8.4363455314285748E-4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48.953358718493398</v>
      </c>
    </row>
    <row r="113" spans="1:15">
      <c r="A113" s="23" t="s">
        <v>468</v>
      </c>
      <c r="B113" s="24" t="s">
        <v>440</v>
      </c>
      <c r="C113" s="31"/>
      <c r="D113" s="45">
        <v>0.26836284149680517</v>
      </c>
      <c r="E113" s="45">
        <v>8.4363455314285748E-4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7.7377227184934023</v>
      </c>
    </row>
    <row r="114" spans="1:15">
      <c r="A114" s="23" t="s">
        <v>469</v>
      </c>
      <c r="B114" s="24" t="s">
        <v>442</v>
      </c>
      <c r="C114" s="31"/>
      <c r="D114" s="45">
        <v>1.4719869999999999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41.215635999999996</v>
      </c>
    </row>
    <row r="115" spans="1:15">
      <c r="A115" s="23" t="s">
        <v>470</v>
      </c>
      <c r="B115" s="24" t="s">
        <v>444</v>
      </c>
      <c r="C115" s="31"/>
      <c r="D115" s="45">
        <v>4.4713000000000001E-3</v>
      </c>
      <c r="E115" s="45">
        <v>1.3502671273928569E-3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0.48301718875910715</v>
      </c>
    </row>
    <row r="116" spans="1:15">
      <c r="A116" s="23" t="s">
        <v>471</v>
      </c>
      <c r="B116" s="24" t="s">
        <v>446</v>
      </c>
      <c r="C116" s="31"/>
      <c r="D116" s="45">
        <v>0.69140000000000001</v>
      </c>
      <c r="E116" s="45">
        <v>7.316666421428572E-3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21.298116601678572</v>
      </c>
    </row>
    <row r="117" spans="1:15">
      <c r="A117" s="23" t="s">
        <v>472</v>
      </c>
      <c r="B117" s="24" t="s">
        <v>448</v>
      </c>
      <c r="C117" s="31"/>
      <c r="D117" s="25">
        <f>+SUM(D118:D125)</f>
        <v>0.72344893999999993</v>
      </c>
      <c r="E117" s="25">
        <f>+SUM(E118:E125)</f>
        <v>6.4970491795785706E-2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37.473750645883214</v>
      </c>
    </row>
    <row r="118" spans="1:15">
      <c r="A118" s="23" t="s">
        <v>473</v>
      </c>
      <c r="B118" s="24" t="s">
        <v>450</v>
      </c>
      <c r="C118" s="31"/>
      <c r="D118" s="45">
        <v>4.8019999999999998E-3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0.13445599999999999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2.56894E-3</v>
      </c>
      <c r="E121" s="45">
        <v>4.6796086283571433E-3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1.3120266065146431</v>
      </c>
    </row>
    <row r="122" spans="1:15">
      <c r="A122" s="23" t="s">
        <v>477</v>
      </c>
      <c r="B122" s="24" t="s">
        <v>458</v>
      </c>
      <c r="C122" s="31"/>
      <c r="D122" s="45">
        <v>0.25403999999999999</v>
      </c>
      <c r="E122" s="45">
        <v>2.1424039999999998E-2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12.790490599999998</v>
      </c>
    </row>
    <row r="123" spans="1:15">
      <c r="A123" s="23" t="s">
        <v>478</v>
      </c>
      <c r="B123" s="24" t="s">
        <v>460</v>
      </c>
      <c r="C123" s="31"/>
      <c r="D123" s="45">
        <v>2.9399999999999999E-3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8.2320000000000004E-2</v>
      </c>
    </row>
    <row r="124" spans="1:15">
      <c r="A124" s="23" t="s">
        <v>479</v>
      </c>
      <c r="B124" s="24" t="s">
        <v>462</v>
      </c>
      <c r="C124" s="31"/>
      <c r="D124" s="45">
        <v>0.45909800000000001</v>
      </c>
      <c r="E124" s="45">
        <v>3.8866843167428569E-2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23.154457439368571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0.15562638966218537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41.240993260479122</v>
      </c>
    </row>
    <row r="127" spans="1:15">
      <c r="A127" s="23" t="s">
        <v>483</v>
      </c>
      <c r="B127" s="24" t="s">
        <v>484</v>
      </c>
      <c r="C127" s="31"/>
      <c r="D127" s="25">
        <f>+SUM(D128:D131)</f>
        <v>3.7486639018400005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104.96258925152001</v>
      </c>
    </row>
    <row r="128" spans="1:15">
      <c r="A128" s="23" t="s">
        <v>485</v>
      </c>
      <c r="B128" s="24" t="s">
        <v>486</v>
      </c>
      <c r="C128" s="31"/>
      <c r="D128" s="45">
        <v>1.1695415160000004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32.747162448000012</v>
      </c>
    </row>
    <row r="129" spans="1:15">
      <c r="A129" s="23" t="s">
        <v>487</v>
      </c>
      <c r="B129" s="24" t="s">
        <v>488</v>
      </c>
      <c r="C129" s="31"/>
      <c r="D129" s="45">
        <v>2.5791223858400003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72.215426803520003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2.4814860307333833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657.59379814434658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1.9991906943922655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529.78553401395038</v>
      </c>
    </row>
    <row r="134" spans="1:15">
      <c r="A134" s="23" t="s">
        <v>496</v>
      </c>
      <c r="B134" s="24" t="s">
        <v>497</v>
      </c>
      <c r="C134" s="31"/>
      <c r="D134" s="31"/>
      <c r="E134" s="45">
        <v>0.16488670959739998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43.694978043310996</v>
      </c>
    </row>
    <row r="135" spans="1:15">
      <c r="A135" s="23" t="s">
        <v>498</v>
      </c>
      <c r="B135" s="24" t="s">
        <v>499</v>
      </c>
      <c r="C135" s="31"/>
      <c r="D135" s="31"/>
      <c r="E135" s="45">
        <v>0.11179852810574004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29.626609948021109</v>
      </c>
    </row>
    <row r="136" spans="1:15">
      <c r="A136" s="23" t="s">
        <v>500</v>
      </c>
      <c r="B136" s="24" t="s">
        <v>501</v>
      </c>
      <c r="C136" s="31"/>
      <c r="D136" s="31"/>
      <c r="E136" s="45">
        <v>1.7225054566891254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456.46394602261825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0.48229533634111776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127.8082641303962</v>
      </c>
    </row>
    <row r="142" spans="1:15">
      <c r="A142" s="23" t="s">
        <v>511</v>
      </c>
      <c r="B142" s="24" t="s">
        <v>512</v>
      </c>
      <c r="C142" s="31"/>
      <c r="D142" s="31"/>
      <c r="E142" s="45">
        <v>0.21778745142417308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57.713674627405865</v>
      </c>
    </row>
    <row r="143" spans="1:15">
      <c r="A143" s="23" t="s">
        <v>513</v>
      </c>
      <c r="B143" s="24" t="s">
        <v>514</v>
      </c>
      <c r="C143" s="31"/>
      <c r="D143" s="31"/>
      <c r="E143" s="45">
        <v>0.26450788491694466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70.094589502990331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0.63891855000000009</v>
      </c>
      <c r="E145" s="25">
        <f>+SUM(E146:E150)</f>
        <v>1.6553130999999999E-2</v>
      </c>
      <c r="F145" s="31"/>
      <c r="G145" s="31"/>
      <c r="H145" s="31"/>
      <c r="I145" s="31"/>
      <c r="J145" s="25">
        <f>+SUM(J146:J150)</f>
        <v>0.59118324999999994</v>
      </c>
      <c r="K145" s="25">
        <f>+SUM(K146:K150)</f>
        <v>21.755543600000003</v>
      </c>
      <c r="L145" s="25">
        <f>+SUM(L146:L150)</f>
        <v>0</v>
      </c>
      <c r="M145" s="31"/>
      <c r="N145" s="64"/>
      <c r="O145" s="25">
        <f>+SUM(O146:O150)</f>
        <v>22.276299115</v>
      </c>
    </row>
    <row r="146" spans="1:15">
      <c r="A146" s="23" t="s">
        <v>519</v>
      </c>
      <c r="B146" s="24" t="s">
        <v>520</v>
      </c>
      <c r="C146" s="31"/>
      <c r="D146" s="45">
        <v>1.61568E-3</v>
      </c>
      <c r="E146" s="45">
        <v>3.0464000000000005E-5</v>
      </c>
      <c r="F146" s="31"/>
      <c r="G146" s="31"/>
      <c r="H146" s="31"/>
      <c r="I146" s="31"/>
      <c r="J146" s="45">
        <v>1.088E-3</v>
      </c>
      <c r="K146" s="45">
        <v>4.0038400000000002E-2</v>
      </c>
      <c r="L146" s="45">
        <v>0</v>
      </c>
      <c r="M146" s="31"/>
      <c r="N146" s="64"/>
      <c r="O146" s="29">
        <f>+C146*'PCG-PTG'!$F$5+D146*'PCG-PTG'!$F$6+E146*'PCG-PTG'!$F$8+SUM(F146:I146)</f>
        <v>5.3311999999999998E-2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0.63730287000000008</v>
      </c>
      <c r="E149" s="45">
        <v>1.6522666999999998E-2</v>
      </c>
      <c r="F149" s="31"/>
      <c r="G149" s="31"/>
      <c r="H149" s="31"/>
      <c r="I149" s="31"/>
      <c r="J149" s="45">
        <v>0.59009524999999996</v>
      </c>
      <c r="K149" s="45">
        <v>21.715505200000003</v>
      </c>
      <c r="L149" s="45">
        <v>0</v>
      </c>
      <c r="M149" s="31"/>
      <c r="N149" s="64"/>
      <c r="O149" s="29">
        <f>+C149*'PCG-PTG'!$F$5+D149*'PCG-PTG'!$F$6+E149*'PCG-PTG'!$F$8+SUM(F149:I149)</f>
        <v>22.222987115000002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0.9174407120000001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0.9174407120000001</v>
      </c>
    </row>
    <row r="152" spans="1:15">
      <c r="A152" s="23" t="s">
        <v>530</v>
      </c>
      <c r="B152" s="24" t="s">
        <v>531</v>
      </c>
      <c r="C152" s="45">
        <v>0.46066387200000003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0.46066387200000003</v>
      </c>
    </row>
    <row r="153" spans="1:15">
      <c r="A153" s="23" t="s">
        <v>532</v>
      </c>
      <c r="B153" s="24" t="s">
        <v>533</v>
      </c>
      <c r="C153" s="45">
        <v>0.45677684000000007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0.45677684000000007</v>
      </c>
    </row>
    <row r="154" spans="1:15">
      <c r="A154" s="23" t="s">
        <v>534</v>
      </c>
      <c r="B154" s="24" t="s">
        <v>535</v>
      </c>
      <c r="C154" s="45">
        <v>2.9737785399999996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2.9737785399999996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-26657.565546133912</v>
      </c>
      <c r="D157" s="20">
        <f t="shared" ref="D157:E157" si="36">+D158+D166+D174+D182+D190+D198+D206+D207</f>
        <v>5.5242344436319257</v>
      </c>
      <c r="E157" s="20">
        <f t="shared" si="36"/>
        <v>0.21654985329009663</v>
      </c>
      <c r="F157" s="34"/>
      <c r="G157" s="34"/>
      <c r="H157" s="34"/>
      <c r="I157" s="34"/>
      <c r="J157" s="20">
        <f t="shared" ref="J157:L157" si="37">+J158+J166+J174+J182+J190+J198+J206+J207</f>
        <v>2.5756596654682133</v>
      </c>
      <c r="K157" s="20">
        <f t="shared" si="37"/>
        <v>95.816676372869637</v>
      </c>
      <c r="L157" s="20">
        <f t="shared" si="37"/>
        <v>0</v>
      </c>
      <c r="M157" s="34"/>
      <c r="N157" s="63"/>
      <c r="O157" s="20">
        <f>+O158+O166+O174+O182+O190+O198+O206+O207</f>
        <v>-26445.50127059035</v>
      </c>
    </row>
    <row r="158" spans="1:15">
      <c r="A158" s="23" t="s">
        <v>541</v>
      </c>
      <c r="B158" s="24" t="s">
        <v>542</v>
      </c>
      <c r="C158" s="25">
        <f>+SUM(C159:C160)</f>
        <v>-35011.52111842599</v>
      </c>
      <c r="D158" s="25">
        <f t="shared" ref="D158:E158" si="38">+SUM(D159:D160)</f>
        <v>0.17584248334800004</v>
      </c>
      <c r="E158" s="25">
        <f t="shared" si="38"/>
        <v>6.1463274396000014E-3</v>
      </c>
      <c r="F158" s="31"/>
      <c r="G158" s="31"/>
      <c r="H158" s="31"/>
      <c r="I158" s="31"/>
      <c r="J158" s="25">
        <f t="shared" ref="J158:L158" si="39">+SUM(J159:J160)</f>
        <v>6.4367826564000016E-2</v>
      </c>
      <c r="K158" s="25">
        <f t="shared" si="39"/>
        <v>2.8935152454000002</v>
      </c>
      <c r="L158" s="25">
        <f t="shared" si="39"/>
        <v>0</v>
      </c>
      <c r="M158" s="31"/>
      <c r="N158" s="64"/>
      <c r="O158" s="25">
        <f>+SUM(O159:O160)</f>
        <v>-35004.968752120752</v>
      </c>
    </row>
    <row r="159" spans="1:15">
      <c r="A159" s="23" t="s">
        <v>543</v>
      </c>
      <c r="B159" s="24" t="s">
        <v>544</v>
      </c>
      <c r="C159" s="45">
        <v>-31546.326736267445</v>
      </c>
      <c r="D159" s="45">
        <v>0.17584248334800004</v>
      </c>
      <c r="E159" s="45">
        <v>6.1463274396000014E-3</v>
      </c>
      <c r="F159" s="31"/>
      <c r="G159" s="31"/>
      <c r="H159" s="31"/>
      <c r="I159" s="31"/>
      <c r="J159" s="45">
        <v>6.4367826564000016E-2</v>
      </c>
      <c r="K159" s="45">
        <v>2.8935152454000002</v>
      </c>
      <c r="L159" s="45">
        <v>0</v>
      </c>
      <c r="M159" s="31"/>
      <c r="N159" s="64"/>
      <c r="O159" s="29">
        <f>+C159*'PCG-PTG'!$F$5+D159*'PCG-PTG'!$F$6+E159*'PCG-PTG'!$F$8+SUM(F159:I159)</f>
        <v>-31539.774369962208</v>
      </c>
    </row>
    <row r="160" spans="1:15">
      <c r="A160" s="23" t="s">
        <v>545</v>
      </c>
      <c r="B160" s="24" t="s">
        <v>546</v>
      </c>
      <c r="C160" s="25">
        <f>+SUM(C161:C165)</f>
        <v>-3465.194382158546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-3465.194382158546</v>
      </c>
    </row>
    <row r="161" spans="1:15">
      <c r="A161" s="23" t="s">
        <v>547</v>
      </c>
      <c r="B161" s="24" t="s">
        <v>548</v>
      </c>
      <c r="C161" s="45">
        <v>-527.19831093832511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-527.19831093832511</v>
      </c>
    </row>
    <row r="162" spans="1:15">
      <c r="A162" s="23" t="s">
        <v>549</v>
      </c>
      <c r="B162" s="24" t="s">
        <v>550</v>
      </c>
      <c r="C162" s="45">
        <v>-2923.4494668530797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-2923.4494668530797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-14.546604367141423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-14.546604367141423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650.78363176247296</v>
      </c>
      <c r="D166" s="25">
        <f t="shared" ref="D166" si="42">+SUM(D167:D168)</f>
        <v>1.5228983408692565</v>
      </c>
      <c r="E166" s="25">
        <f t="shared" ref="E166" si="43">+SUM(E167:E168)</f>
        <v>6.9827865074548717E-2</v>
      </c>
      <c r="F166" s="31"/>
      <c r="G166" s="31"/>
      <c r="H166" s="31"/>
      <c r="I166" s="31"/>
      <c r="J166" s="25">
        <f t="shared" ref="J166:L166" si="44">+SUM(J167:J168)</f>
        <v>0.94907187495531264</v>
      </c>
      <c r="K166" s="25">
        <f t="shared" si="44"/>
        <v>28.536686333060647</v>
      </c>
      <c r="L166" s="25">
        <f t="shared" si="44"/>
        <v>0</v>
      </c>
      <c r="M166" s="31"/>
      <c r="N166" s="64"/>
      <c r="O166" s="25">
        <f>+SUM(O167:O168)</f>
        <v>711.9291695515675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650.78363176247296</v>
      </c>
      <c r="D168" s="25">
        <f t="shared" ref="D168" si="45">+SUM(D169:D173)</f>
        <v>1.5228983408692565</v>
      </c>
      <c r="E168" s="25">
        <f>+SUM(E169:E173)</f>
        <v>6.9827865074548717E-2</v>
      </c>
      <c r="F168" s="31"/>
      <c r="G168" s="31"/>
      <c r="H168" s="31"/>
      <c r="I168" s="31"/>
      <c r="J168" s="25">
        <f>+SUM(J169:J173)</f>
        <v>0.94907187495531264</v>
      </c>
      <c r="K168" s="25">
        <f t="shared" ref="K168" si="46">+SUM(K169:K173)</f>
        <v>28.536686333060647</v>
      </c>
      <c r="L168" s="25">
        <f>+SUM(L169:L173)</f>
        <v>0</v>
      </c>
      <c r="M168" s="31"/>
      <c r="N168" s="64"/>
      <c r="O168" s="25">
        <f>+SUM(O169:O173)</f>
        <v>711.9291695515675</v>
      </c>
    </row>
    <row r="169" spans="1:15">
      <c r="A169" s="23" t="s">
        <v>563</v>
      </c>
      <c r="B169" s="24" t="s">
        <v>564</v>
      </c>
      <c r="C169" s="45">
        <v>907.07477907388545</v>
      </c>
      <c r="D169" s="45">
        <v>1.3134389829532354</v>
      </c>
      <c r="E169" s="45">
        <v>5.0703315003955494E-2</v>
      </c>
      <c r="F169" s="31"/>
      <c r="G169" s="31"/>
      <c r="H169" s="31"/>
      <c r="I169" s="31"/>
      <c r="J169" s="45">
        <v>0.5939016593585813</v>
      </c>
      <c r="K169" s="45">
        <v>22.617182739781793</v>
      </c>
      <c r="L169" s="45">
        <v>0</v>
      </c>
      <c r="M169" s="31"/>
      <c r="N169" s="64"/>
      <c r="O169" s="29">
        <f>+C169*'PCG-PTG'!$F$5+D169*'PCG-PTG'!$F$6+E169*'PCG-PTG'!$F$8+SUM(F169:I169)</f>
        <v>957.28744907262421</v>
      </c>
    </row>
    <row r="170" spans="1:15">
      <c r="A170" s="23" t="s">
        <v>565</v>
      </c>
      <c r="B170" s="24" t="s">
        <v>566</v>
      </c>
      <c r="C170" s="45">
        <v>-247.72298763311383</v>
      </c>
      <c r="D170" s="45">
        <v>0.20945935791602099</v>
      </c>
      <c r="E170" s="45">
        <v>1.9124550070593223E-2</v>
      </c>
      <c r="F170" s="31"/>
      <c r="G170" s="31"/>
      <c r="H170" s="31"/>
      <c r="I170" s="31"/>
      <c r="J170" s="45">
        <v>0.35517021559673129</v>
      </c>
      <c r="K170" s="45">
        <v>5.9195035932788542</v>
      </c>
      <c r="L170" s="45">
        <v>0</v>
      </c>
      <c r="M170" s="31"/>
      <c r="N170" s="64"/>
      <c r="O170" s="29">
        <f>+C170*'PCG-PTG'!$F$5+D170*'PCG-PTG'!$F$6+E170*'PCG-PTG'!$F$8+SUM(F170:I170)</f>
        <v>-236.79011984275806</v>
      </c>
    </row>
    <row r="171" spans="1:15">
      <c r="A171" s="23" t="s">
        <v>567</v>
      </c>
      <c r="B171" s="24" t="s">
        <v>568</v>
      </c>
      <c r="C171" s="45">
        <v>-8.5681596782986684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-8.5681596782986684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6774.6096044838232</v>
      </c>
      <c r="D174" s="25">
        <f t="shared" ref="D174" si="47">+SUM(D175:D176)</f>
        <v>3.8254936194146696</v>
      </c>
      <c r="E174" s="25">
        <f t="shared" ref="E174" si="48">+SUM(E175:E176)</f>
        <v>0.14057566077594791</v>
      </c>
      <c r="F174" s="31"/>
      <c r="G174" s="31"/>
      <c r="H174" s="31"/>
      <c r="I174" s="31"/>
      <c r="J174" s="25">
        <f t="shared" ref="J174:K174" si="49">+SUM(J175:J176)</f>
        <v>1.5622199639489007</v>
      </c>
      <c r="K174" s="25">
        <f t="shared" si="49"/>
        <v>64.386474794408997</v>
      </c>
      <c r="L174" s="25">
        <f>+SUM(L175:L176)</f>
        <v>0</v>
      </c>
      <c r="M174" s="31"/>
      <c r="N174" s="64"/>
      <c r="O174" s="25">
        <f>+SUM(O175:O176)</f>
        <v>6918.97597593306</v>
      </c>
    </row>
    <row r="175" spans="1:15">
      <c r="A175" s="23" t="s">
        <v>575</v>
      </c>
      <c r="B175" s="24" t="s">
        <v>576</v>
      </c>
      <c r="C175" s="45">
        <v>0</v>
      </c>
      <c r="D175" s="45">
        <v>0.14620648215600002</v>
      </c>
      <c r="E175" s="45">
        <v>1.3349287501200001E-2</v>
      </c>
      <c r="F175" s="31"/>
      <c r="G175" s="31"/>
      <c r="H175" s="31"/>
      <c r="I175" s="31"/>
      <c r="J175" s="45">
        <v>0.24791533930800003</v>
      </c>
      <c r="K175" s="45">
        <v>4.1319223218000003</v>
      </c>
      <c r="L175" s="45">
        <v>0</v>
      </c>
      <c r="M175" s="31"/>
      <c r="N175" s="64"/>
      <c r="O175" s="29">
        <f>+C175*'PCG-PTG'!$F$5+D175*'PCG-PTG'!$F$6+E175*'PCG-PTG'!$F$8+SUM(F175:I175)</f>
        <v>7.6313426881860007</v>
      </c>
    </row>
    <row r="176" spans="1:15">
      <c r="A176" s="23" t="s">
        <v>577</v>
      </c>
      <c r="B176" s="24" t="s">
        <v>578</v>
      </c>
      <c r="C176" s="25">
        <f>+SUM(C177:C181)</f>
        <v>6774.6096044838232</v>
      </c>
      <c r="D176" s="25">
        <f t="shared" ref="D176" si="50">+SUM(D177:D181)</f>
        <v>3.6792871372586697</v>
      </c>
      <c r="E176" s="25">
        <f>+SUM(E177:E181)</f>
        <v>0.12722637327474789</v>
      </c>
      <c r="F176" s="31"/>
      <c r="G176" s="31"/>
      <c r="H176" s="31"/>
      <c r="I176" s="31"/>
      <c r="J176" s="25">
        <f>+SUM(J177:J181)</f>
        <v>1.3143046246409007</v>
      </c>
      <c r="K176" s="25">
        <f t="shared" ref="K176" si="51">+SUM(K177:K181)</f>
        <v>60.254552472608999</v>
      </c>
      <c r="L176" s="25">
        <f>+SUM(L177:L181)</f>
        <v>0</v>
      </c>
      <c r="M176" s="31"/>
      <c r="N176" s="64"/>
      <c r="O176" s="25">
        <f>+SUM(O177:O181)</f>
        <v>6911.3446332448739</v>
      </c>
    </row>
    <row r="177" spans="1:15">
      <c r="A177" s="23" t="s">
        <v>579</v>
      </c>
      <c r="B177" s="24" t="s">
        <v>580</v>
      </c>
      <c r="C177" s="45">
        <v>6635.8254151530009</v>
      </c>
      <c r="D177" s="45">
        <v>3.6792871372586697</v>
      </c>
      <c r="E177" s="45">
        <v>0.12722637327474789</v>
      </c>
      <c r="F177" s="31"/>
      <c r="G177" s="31"/>
      <c r="H177" s="31"/>
      <c r="I177" s="31"/>
      <c r="J177" s="45">
        <v>1.3143046246409007</v>
      </c>
      <c r="K177" s="45">
        <v>60.254552472608999</v>
      </c>
      <c r="L177" s="45">
        <v>0</v>
      </c>
      <c r="M177" s="31"/>
      <c r="N177" s="64"/>
      <c r="O177" s="29">
        <f>+C177*'PCG-PTG'!$F$5+D177*'PCG-PTG'!$F$6+E177*'PCG-PTG'!$F$8+SUM(F177:I177)</f>
        <v>6772.5604439140516</v>
      </c>
    </row>
    <row r="178" spans="1:15">
      <c r="A178" s="23" t="s">
        <v>581</v>
      </c>
      <c r="B178" s="24" t="s">
        <v>582</v>
      </c>
      <c r="C178" s="45">
        <v>138.78418933082247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138.78418933082247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56.750348225113875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56.750348225113875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56.750348225113875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56.750348225113875</v>
      </c>
    </row>
    <row r="185" spans="1:15">
      <c r="A185" s="23" t="s">
        <v>595</v>
      </c>
      <c r="B185" s="24" t="s">
        <v>596</v>
      </c>
      <c r="C185" s="45">
        <v>56.750348225113875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56.750348225113875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871.81198782066781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871.81198782066781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871.81198782066781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871.81198782066781</v>
      </c>
    </row>
    <row r="193" spans="1:15">
      <c r="A193" s="23" t="s">
        <v>611</v>
      </c>
      <c r="B193" s="24" t="s">
        <v>612</v>
      </c>
      <c r="C193" s="45">
        <v>708.40089380317681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708.40089380317681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163.41109401749097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163.41109401749097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51.232589483092617</v>
      </c>
      <c r="E208" s="20">
        <f t="shared" si="63"/>
        <v>0.18819722129999997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1484.3847691710935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42.93424759773248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1202.1589327365095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8.2983418853601361</v>
      </c>
      <c r="E219" s="25">
        <f t="shared" ref="E219" si="71">+SUM(E220:E222)</f>
        <v>0.18819722129999997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282.22583643458381</v>
      </c>
    </row>
    <row r="220" spans="1:15">
      <c r="A220" s="23" t="s">
        <v>664</v>
      </c>
      <c r="B220" s="24" t="s">
        <v>665</v>
      </c>
      <c r="C220" s="31"/>
      <c r="D220" s="45">
        <v>8.2983418853601361</v>
      </c>
      <c r="E220" s="45">
        <v>0.18819722129999997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282.22583643458381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11669.793135855209</v>
      </c>
      <c r="D226" s="25">
        <f t="shared" ref="D226:E226" si="74">+SUM(D227:D228)</f>
        <v>0.89497861771646992</v>
      </c>
      <c r="E226" s="25">
        <f t="shared" si="74"/>
        <v>0.30564435486587999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11775.848291190727</v>
      </c>
    </row>
    <row r="227" spans="1:15">
      <c r="A227" s="23"/>
      <c r="B227" s="43" t="s">
        <v>673</v>
      </c>
      <c r="C227" s="45">
        <v>1922.5428674552097</v>
      </c>
      <c r="D227" s="45">
        <v>1.3444355716469998E-2</v>
      </c>
      <c r="E227" s="45">
        <v>5.3777422865879991E-2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1937.1703264747291</v>
      </c>
    </row>
    <row r="228" spans="1:15">
      <c r="A228" s="23"/>
      <c r="B228" s="43" t="s">
        <v>674</v>
      </c>
      <c r="C228" s="45">
        <v>9747.2502683999992</v>
      </c>
      <c r="D228" s="45">
        <v>0.88153426199999996</v>
      </c>
      <c r="E228" s="45">
        <v>0.25186693199999999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9838.6779647159983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1625.0573054041943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1625.0573054041943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-15870.664889678716</v>
      </c>
      <c r="D241" s="20">
        <f t="shared" si="77"/>
        <v>164.39756653503474</v>
      </c>
      <c r="E241" s="20">
        <f t="shared" si="77"/>
        <v>3.4505753812903834</v>
      </c>
      <c r="F241" s="20">
        <f t="shared" si="77"/>
        <v>286.20182000439996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3.1668429154682132</v>
      </c>
      <c r="K241" s="20">
        <f t="shared" si="77"/>
        <v>117.57221997286965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-10066.928730651394</v>
      </c>
    </row>
    <row r="242" spans="1:15" s="12" customFormat="1">
      <c r="A242" s="18" t="s">
        <v>263</v>
      </c>
      <c r="B242" s="19" t="s">
        <v>264</v>
      </c>
      <c r="C242" s="20">
        <f>+C243+C249+C252</f>
        <v>9987.3409149233812</v>
      </c>
      <c r="D242" s="20">
        <f t="shared" ref="D242:E242" si="79">+D243+D249+D252</f>
        <v>3.8704595749733759</v>
      </c>
      <c r="E242" s="20">
        <f t="shared" si="79"/>
        <v>0.31768169540696822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10179.899432305483</v>
      </c>
    </row>
    <row r="243" spans="1:15">
      <c r="A243" s="23" t="s">
        <v>265</v>
      </c>
      <c r="B243" s="24" t="s">
        <v>266</v>
      </c>
      <c r="C243" s="25">
        <f>+SUM(C244:C248)</f>
        <v>9987.3409149233812</v>
      </c>
      <c r="D243" s="25">
        <f t="shared" ref="D243:E243" si="81">+SUM(D244:D248)</f>
        <v>3.8704595749733759</v>
      </c>
      <c r="E243" s="25">
        <f t="shared" si="81"/>
        <v>0.31768169540696822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10179.899432305483</v>
      </c>
    </row>
    <row r="244" spans="1:15">
      <c r="A244" s="23" t="s">
        <v>267</v>
      </c>
      <c r="B244" s="24" t="s">
        <v>268</v>
      </c>
      <c r="C244" s="45">
        <f>+C7</f>
        <v>2309.9495622679487</v>
      </c>
      <c r="D244" s="45">
        <f>+D7</f>
        <v>6.1889074092872393E-2</v>
      </c>
      <c r="E244" s="45">
        <f>+E7</f>
        <v>2.648720683666728E-2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2318.7015661542664</v>
      </c>
    </row>
    <row r="245" spans="1:15">
      <c r="A245" s="23" t="s">
        <v>275</v>
      </c>
      <c r="B245" s="24" t="s">
        <v>276</v>
      </c>
      <c r="C245" s="45">
        <f>+C11</f>
        <v>2561.6526006018703</v>
      </c>
      <c r="D245" s="45">
        <f>+D11</f>
        <v>0.30364329831977921</v>
      </c>
      <c r="E245" s="45">
        <f>+E11</f>
        <v>4.6628404599579468E-2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2582.5111401737126</v>
      </c>
    </row>
    <row r="246" spans="1:15">
      <c r="A246" s="23" t="s">
        <v>291</v>
      </c>
      <c r="B246" s="24" t="s">
        <v>292</v>
      </c>
      <c r="C246" s="45">
        <f>+C19</f>
        <v>4417.4916403079696</v>
      </c>
      <c r="D246" s="45">
        <f>+D19</f>
        <v>1.1828237930783569</v>
      </c>
      <c r="E246" s="45">
        <f>+E19</f>
        <v>0.21130453321690545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4506.6064078166428</v>
      </c>
    </row>
    <row r="247" spans="1:15">
      <c r="A247" s="23" t="s">
        <v>303</v>
      </c>
      <c r="B247" s="24" t="s">
        <v>304</v>
      </c>
      <c r="C247" s="45">
        <f>+C25</f>
        <v>698.24711174559286</v>
      </c>
      <c r="D247" s="45">
        <f>+D25</f>
        <v>2.3221034094823674</v>
      </c>
      <c r="E247" s="45">
        <f>+E25</f>
        <v>3.3261550753816045E-2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772.08031816086043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795.66852227981428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286.20182000439996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1081.8703422842143</v>
      </c>
    </row>
    <row r="254" spans="1:15">
      <c r="A254" s="23" t="s">
        <v>344</v>
      </c>
      <c r="B254" s="24" t="s">
        <v>345</v>
      </c>
      <c r="C254" s="45">
        <f>+C47</f>
        <v>792.4409478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792.4409478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3.2275744798142862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3.2275744798142862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286.20182000439996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286.20182000439996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3.891219252</v>
      </c>
      <c r="D262" s="20">
        <f t="shared" ref="D262:E262" si="90">+SUM(D263:D272)</f>
        <v>103.77028303333681</v>
      </c>
      <c r="E262" s="20">
        <f t="shared" si="90"/>
        <v>2.7281466112933188</v>
      </c>
      <c r="F262" s="34"/>
      <c r="G262" s="34"/>
      <c r="H262" s="34"/>
      <c r="I262" s="34"/>
      <c r="J262" s="20">
        <f t="shared" ref="J262:L262" si="91">+SUM(J263:J272)</f>
        <v>0.59118324999999994</v>
      </c>
      <c r="K262" s="20">
        <f t="shared" si="91"/>
        <v>21.755543600000003</v>
      </c>
      <c r="L262" s="20">
        <f t="shared" si="91"/>
        <v>0</v>
      </c>
      <c r="M262" s="34"/>
      <c r="N262" s="63"/>
      <c r="O262" s="20">
        <f>+SUM(O263:O272)</f>
        <v>3632.4179961781597</v>
      </c>
    </row>
    <row r="263" spans="1:15">
      <c r="A263" s="23" t="s">
        <v>435</v>
      </c>
      <c r="B263" s="24" t="s">
        <v>436</v>
      </c>
      <c r="C263" s="31"/>
      <c r="D263" s="45">
        <f>+D96</f>
        <v>96.223030500000007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2694.244854</v>
      </c>
    </row>
    <row r="264" spans="1:15">
      <c r="A264" s="23" t="s">
        <v>465</v>
      </c>
      <c r="B264" s="24" t="s">
        <v>466</v>
      </c>
      <c r="C264" s="31"/>
      <c r="D264" s="45">
        <f>+D111</f>
        <v>3.1596700814968051</v>
      </c>
      <c r="E264" s="45">
        <f>+E111</f>
        <v>0.23010744955993534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149.4492364152934</v>
      </c>
    </row>
    <row r="265" spans="1:15">
      <c r="A265" s="23" t="s">
        <v>483</v>
      </c>
      <c r="B265" s="24" t="s">
        <v>484</v>
      </c>
      <c r="C265" s="31"/>
      <c r="D265" s="45">
        <f>+D127</f>
        <v>3.7486639018400005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104.96258925152001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2.4814860307333833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657.59379814434658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0.63891855000000009</v>
      </c>
      <c r="E268" s="45">
        <f t="shared" si="92"/>
        <v>1.6553130999999999E-2</v>
      </c>
      <c r="F268" s="31"/>
      <c r="G268" s="31"/>
      <c r="H268" s="31"/>
      <c r="I268" s="31"/>
      <c r="J268" s="45">
        <f t="shared" si="92"/>
        <v>0.59118324999999994</v>
      </c>
      <c r="K268" s="45">
        <f t="shared" si="92"/>
        <v>21.755543600000003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22.276299115000004</v>
      </c>
    </row>
    <row r="269" spans="1:15">
      <c r="A269" s="23" t="s">
        <v>528</v>
      </c>
      <c r="B269" s="24" t="s">
        <v>529</v>
      </c>
      <c r="C269" s="45">
        <f>+C151</f>
        <v>0.9174407120000001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0.9174407120000001</v>
      </c>
    </row>
    <row r="270" spans="1:15">
      <c r="A270" s="23" t="s">
        <v>534</v>
      </c>
      <c r="B270" s="24" t="s">
        <v>535</v>
      </c>
      <c r="C270" s="45">
        <f>+C154</f>
        <v>2.9737785399999996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2.9737785399999996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-26657.565546133912</v>
      </c>
      <c r="D273" s="20">
        <f t="shared" ref="D273:E273" si="94">+SUM(D274:D281)</f>
        <v>5.5242344436319257</v>
      </c>
      <c r="E273" s="20">
        <f t="shared" si="94"/>
        <v>0.21654985329009663</v>
      </c>
      <c r="F273" s="34"/>
      <c r="G273" s="34"/>
      <c r="H273" s="34"/>
      <c r="I273" s="34"/>
      <c r="J273" s="20">
        <f t="shared" ref="J273:L273" si="95">+SUM(J274:J281)</f>
        <v>2.5756596654682133</v>
      </c>
      <c r="K273" s="20">
        <f t="shared" si="95"/>
        <v>95.816676372869637</v>
      </c>
      <c r="L273" s="20">
        <f t="shared" si="95"/>
        <v>0</v>
      </c>
      <c r="M273" s="34"/>
      <c r="N273" s="63"/>
      <c r="O273" s="20">
        <f>+SUM(O274:O281)</f>
        <v>-26445.501270590343</v>
      </c>
    </row>
    <row r="274" spans="1:15">
      <c r="A274" s="23" t="s">
        <v>541</v>
      </c>
      <c r="B274" s="24" t="s">
        <v>542</v>
      </c>
      <c r="C274" s="45">
        <f>+C158</f>
        <v>-35011.52111842599</v>
      </c>
      <c r="D274" s="45">
        <f t="shared" ref="D274:L274" si="96">+D158</f>
        <v>0.17584248334800004</v>
      </c>
      <c r="E274" s="45">
        <f t="shared" si="96"/>
        <v>6.1463274396000014E-3</v>
      </c>
      <c r="F274" s="31"/>
      <c r="G274" s="31"/>
      <c r="H274" s="31"/>
      <c r="I274" s="31"/>
      <c r="J274" s="45">
        <f t="shared" si="96"/>
        <v>6.4367826564000016E-2</v>
      </c>
      <c r="K274" s="45">
        <f t="shared" si="96"/>
        <v>2.8935152454000002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-35004.968752120752</v>
      </c>
    </row>
    <row r="275" spans="1:15">
      <c r="A275" s="23" t="s">
        <v>557</v>
      </c>
      <c r="B275" s="24" t="s">
        <v>558</v>
      </c>
      <c r="C275" s="45">
        <f>+C166</f>
        <v>650.78363176247296</v>
      </c>
      <c r="D275" s="45">
        <f t="shared" ref="D275:L275" si="97">+D166</f>
        <v>1.5228983408692565</v>
      </c>
      <c r="E275" s="45">
        <f t="shared" si="97"/>
        <v>6.9827865074548717E-2</v>
      </c>
      <c r="F275" s="31"/>
      <c r="G275" s="31"/>
      <c r="H275" s="31"/>
      <c r="I275" s="31"/>
      <c r="J275" s="45">
        <f t="shared" si="97"/>
        <v>0.94907187495531264</v>
      </c>
      <c r="K275" s="45">
        <f t="shared" si="97"/>
        <v>28.536686333060647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711.92916955156761</v>
      </c>
    </row>
    <row r="276" spans="1:15">
      <c r="A276" s="23" t="s">
        <v>573</v>
      </c>
      <c r="B276" s="24" t="s">
        <v>574</v>
      </c>
      <c r="C276" s="45">
        <f>+C174</f>
        <v>6774.6096044838232</v>
      </c>
      <c r="D276" s="45">
        <f t="shared" ref="D276:L276" si="98">+D174</f>
        <v>3.8254936194146696</v>
      </c>
      <c r="E276" s="45">
        <f t="shared" si="98"/>
        <v>0.14057566077594791</v>
      </c>
      <c r="F276" s="31"/>
      <c r="G276" s="31"/>
      <c r="H276" s="31"/>
      <c r="I276" s="31"/>
      <c r="J276" s="45">
        <f t="shared" si="98"/>
        <v>1.5622199639489007</v>
      </c>
      <c r="K276" s="45">
        <f t="shared" si="98"/>
        <v>64.386474794408997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6918.97597593306</v>
      </c>
    </row>
    <row r="277" spans="1:15">
      <c r="A277" s="23" t="s">
        <v>589</v>
      </c>
      <c r="B277" s="24" t="s">
        <v>590</v>
      </c>
      <c r="C277" s="45">
        <f>+C182</f>
        <v>56.750348225113875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56.750348225113875</v>
      </c>
    </row>
    <row r="278" spans="1:15">
      <c r="A278" s="23" t="s">
        <v>605</v>
      </c>
      <c r="B278" s="24" t="s">
        <v>606</v>
      </c>
      <c r="C278" s="45">
        <f>+C190</f>
        <v>871.81198782066781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871.81198782066781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51.232589483092617</v>
      </c>
      <c r="E282" s="20">
        <f t="shared" si="103"/>
        <v>0.18819722129999997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1484.3847691710935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42.93424759773248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1202.1589327365095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8.2983418853601361</v>
      </c>
      <c r="E286" s="45">
        <f t="shared" si="108"/>
        <v>0.18819722129999997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282.22583643458381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11669.793135855209</v>
      </c>
      <c r="D290" s="25">
        <f t="shared" ref="D290:E290" si="110">+D291+D292</f>
        <v>0.89497861771646992</v>
      </c>
      <c r="E290" s="25">
        <f t="shared" si="110"/>
        <v>0.30564435486587999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11775.848291190727</v>
      </c>
    </row>
    <row r="291" spans="1:15">
      <c r="A291" s="23"/>
      <c r="B291" s="43" t="s">
        <v>673</v>
      </c>
      <c r="C291" s="45">
        <f>+C227</f>
        <v>1922.5428674552097</v>
      </c>
      <c r="D291" s="45">
        <f t="shared" ref="D291:M293" si="112">+D227</f>
        <v>1.3444355716469998E-2</v>
      </c>
      <c r="E291" s="45">
        <f t="shared" si="112"/>
        <v>5.3777422865879991E-2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1937.1703264747291</v>
      </c>
    </row>
    <row r="292" spans="1:15">
      <c r="A292" s="23"/>
      <c r="B292" s="43" t="s">
        <v>674</v>
      </c>
      <c r="C292" s="45">
        <f>+C228</f>
        <v>9747.2502683999992</v>
      </c>
      <c r="D292" s="45">
        <f t="shared" si="112"/>
        <v>0.88153426199999996</v>
      </c>
      <c r="E292" s="45">
        <f t="shared" si="112"/>
        <v>0.25186693199999999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9838.6779647159983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1625.0573054041943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1625.0573054041943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-15870.664889678716</v>
      </c>
      <c r="D303" s="20">
        <f t="shared" ref="D303:M303" si="115">+SUM(D304:D308)</f>
        <v>164.39756653503474</v>
      </c>
      <c r="E303" s="20">
        <f t="shared" si="115"/>
        <v>3.4505753812903834</v>
      </c>
      <c r="F303" s="20">
        <f t="shared" si="115"/>
        <v>286.20182000439996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3.1668429154682132</v>
      </c>
      <c r="K303" s="20">
        <f t="shared" si="115"/>
        <v>117.57221997286965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-10066.928730651392</v>
      </c>
    </row>
    <row r="304" spans="1:15">
      <c r="A304" s="47" t="s">
        <v>263</v>
      </c>
      <c r="B304" s="48" t="s">
        <v>264</v>
      </c>
      <c r="C304" s="66">
        <f>+C242</f>
        <v>9987.3409149233812</v>
      </c>
      <c r="D304" s="66">
        <f t="shared" ref="D304:M304" si="116">+D242</f>
        <v>3.8704595749733759</v>
      </c>
      <c r="E304" s="66">
        <f t="shared" si="116"/>
        <v>0.31768169540696822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10179.899432305483</v>
      </c>
    </row>
    <row r="305" spans="1:15">
      <c r="A305" s="47" t="s">
        <v>342</v>
      </c>
      <c r="B305" s="48" t="s">
        <v>343</v>
      </c>
      <c r="C305" s="66">
        <f>+C253</f>
        <v>795.66852227981428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286.20182000439996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1081.8703422842143</v>
      </c>
    </row>
    <row r="306" spans="1:15">
      <c r="A306" s="47" t="s">
        <v>433</v>
      </c>
      <c r="B306" s="48" t="s">
        <v>434</v>
      </c>
      <c r="C306" s="66">
        <f>+C262</f>
        <v>3.891219252</v>
      </c>
      <c r="D306" s="66">
        <f t="shared" ref="D306:L306" si="118">+D262</f>
        <v>103.77028303333681</v>
      </c>
      <c r="E306" s="66">
        <f t="shared" si="118"/>
        <v>2.7281466112933188</v>
      </c>
      <c r="F306" s="31"/>
      <c r="G306" s="31"/>
      <c r="H306" s="31"/>
      <c r="I306" s="31"/>
      <c r="J306" s="66">
        <f t="shared" si="118"/>
        <v>0.59118324999999994</v>
      </c>
      <c r="K306" s="66">
        <f t="shared" si="118"/>
        <v>21.755543600000003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3632.4179961781601</v>
      </c>
    </row>
    <row r="307" spans="1:15">
      <c r="A307" s="47" t="s">
        <v>539</v>
      </c>
      <c r="B307" s="48" t="s">
        <v>540</v>
      </c>
      <c r="C307" s="66">
        <f>+C273</f>
        <v>-26657.565546133912</v>
      </c>
      <c r="D307" s="66">
        <f t="shared" ref="D307:L307" si="119">+D273</f>
        <v>5.5242344436319257</v>
      </c>
      <c r="E307" s="66">
        <f t="shared" si="119"/>
        <v>0.21654985329009663</v>
      </c>
      <c r="F307" s="31"/>
      <c r="G307" s="31"/>
      <c r="H307" s="31"/>
      <c r="I307" s="31"/>
      <c r="J307" s="66">
        <f t="shared" si="119"/>
        <v>2.5756596654682133</v>
      </c>
      <c r="K307" s="66">
        <f t="shared" si="119"/>
        <v>95.816676372869637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-26445.501270590343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51.232589483092617</v>
      </c>
      <c r="E308" s="66">
        <f t="shared" si="120"/>
        <v>0.18819722129999997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1484.3847691710932</v>
      </c>
    </row>
  </sheetData>
  <sheetProtection algorithmName="SHA-512" hashValue="y7P3dQXTJe0NlIpYQ4fnoNPUhg1dIDgogoYqX0Oj7DqlMd7x9yOir6dNxCQizVfgOM48nwnL+5LEd5ezd7WcWg==" saltValue="guYdGKxPlFGdAEy+Ya02Iw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59" priority="6" operator="equal">
      <formula>0</formula>
    </cfRule>
  </conditionalFormatting>
  <conditionalFormatting sqref="O239">
    <cfRule type="cellIs" dxfId="58" priority="5" operator="equal">
      <formula>0</formula>
    </cfRule>
  </conditionalFormatting>
  <conditionalFormatting sqref="C301:M301">
    <cfRule type="cellIs" dxfId="57" priority="2" operator="equal">
      <formula>0</formula>
    </cfRule>
  </conditionalFormatting>
  <conditionalFormatting sqref="O301">
    <cfRule type="cellIs" dxfId="56" priority="1" operator="equal">
      <formula>0</formula>
    </cfRule>
  </conditionalFormatting>
  <dataValidations count="1">
    <dataValidation allowBlank="1" showInputMessage="1" showErrorMessage="1" sqref="B144:B157 B136 A225:B236 B267:B273 A289:B298 B307" xr:uid="{78751615-4B6E-4CB5-B036-224EC2A1AAFA}"/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DAC4-FB92-479B-8684-4068D4844CF3}">
  <dimension ref="A2:O308"/>
  <sheetViews>
    <sheetView showGridLines="0" topLeftCell="C1" zoomScale="85" zoomScaleNormal="85" workbookViewId="0">
      <selection activeCell="C168" sqref="A3:XFD168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-16117.2509392887</v>
      </c>
      <c r="D4" s="20">
        <f t="shared" si="0"/>
        <v>163.6540218472602</v>
      </c>
      <c r="E4" s="20">
        <f t="shared" si="0"/>
        <v>3.4862547824917143</v>
      </c>
      <c r="F4" s="20">
        <f t="shared" si="0"/>
        <v>421.75549190946003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5.3969713728996958</v>
      </c>
      <c r="K4" s="20">
        <f t="shared" si="0"/>
        <v>167.23268422738749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-10189.325318295658</v>
      </c>
    </row>
    <row r="5" spans="1:15" s="12" customFormat="1">
      <c r="A5" s="18" t="s">
        <v>263</v>
      </c>
      <c r="B5" s="19" t="s">
        <v>264</v>
      </c>
      <c r="C5" s="20">
        <f>+C6+C32+C42</f>
        <v>11213.409789852665</v>
      </c>
      <c r="D5" s="20">
        <f t="shared" ref="D5:E5" si="1">+D6+D32+D42</f>
        <v>4.0493324547268656</v>
      </c>
      <c r="E5" s="20">
        <f t="shared" si="1"/>
        <v>0.33799656151344964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11416.360187386079</v>
      </c>
    </row>
    <row r="6" spans="1:15">
      <c r="A6" s="23" t="s">
        <v>265</v>
      </c>
      <c r="B6" s="24" t="s">
        <v>266</v>
      </c>
      <c r="C6" s="25">
        <f>+C7+C11+C19+C25+C29</f>
        <v>11213.409789852665</v>
      </c>
      <c r="D6" s="25">
        <f t="shared" ref="D6:E6" si="4">+D7+D11+D19+D25+D29</f>
        <v>4.0493324547268656</v>
      </c>
      <c r="E6" s="25">
        <f t="shared" si="4"/>
        <v>0.33799656151344964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11416.360187386079</v>
      </c>
    </row>
    <row r="7" spans="1:15">
      <c r="A7" s="23" t="s">
        <v>267</v>
      </c>
      <c r="B7" s="24" t="s">
        <v>268</v>
      </c>
      <c r="C7" s="25">
        <v>2894.2924134887026</v>
      </c>
      <c r="D7" s="25">
        <v>8.340734566952579E-2</v>
      </c>
      <c r="E7" s="25">
        <v>3.08750365021059E-2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2904.8097038405072</v>
      </c>
    </row>
    <row r="8" spans="1:15">
      <c r="A8" s="23" t="s">
        <v>269</v>
      </c>
      <c r="B8" s="24" t="s">
        <v>270</v>
      </c>
      <c r="C8" s="29">
        <v>2894.2924134887026</v>
      </c>
      <c r="D8" s="29">
        <v>8.340734566952579E-2</v>
      </c>
      <c r="E8" s="29">
        <v>3.08750365021059E-2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2904.8097038405072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2320.9717075602543</v>
      </c>
      <c r="D11" s="25">
        <v>0.28821054039049121</v>
      </c>
      <c r="E11" s="25">
        <v>4.3865503837789976E-2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2340.6659612082021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5407.3911794412998</v>
      </c>
      <c r="D19" s="25">
        <v>1.3798899264481248</v>
      </c>
      <c r="E19" s="25">
        <v>0.23106986751990272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5507.2616122746203</v>
      </c>
    </row>
    <row r="20" spans="1:15">
      <c r="A20" s="23" t="s">
        <v>293</v>
      </c>
      <c r="B20" s="24" t="s">
        <v>294</v>
      </c>
      <c r="C20" s="29">
        <v>77.204301061610479</v>
      </c>
      <c r="D20" s="29">
        <v>5.4111411681948766E-4</v>
      </c>
      <c r="E20" s="29">
        <v>2.1644564672779506E-3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77.793033220710086</v>
      </c>
    </row>
    <row r="21" spans="1:15">
      <c r="A21" s="23" t="s">
        <v>295</v>
      </c>
      <c r="B21" s="24" t="s">
        <v>296</v>
      </c>
      <c r="C21" s="29">
        <v>4525.5760297796887</v>
      </c>
      <c r="D21" s="29">
        <v>1.2707643523313055</v>
      </c>
      <c r="E21" s="29">
        <v>0.22239034345262476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4620.0908726599109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804.61084860000005</v>
      </c>
      <c r="D23" s="29">
        <v>0.10858445999999999</v>
      </c>
      <c r="E23" s="29">
        <v>6.5150675999999996E-3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809.37770639400003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590.75448936240832</v>
      </c>
      <c r="D25" s="25">
        <v>2.2978246422187243</v>
      </c>
      <c r="E25" s="25">
        <v>3.2186153653651038E-2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663.62291006275018</v>
      </c>
    </row>
    <row r="26" spans="1:15">
      <c r="A26" s="23" t="s">
        <v>305</v>
      </c>
      <c r="B26" s="24" t="s">
        <v>306</v>
      </c>
      <c r="C26" s="29">
        <v>157.79359360719425</v>
      </c>
      <c r="D26" s="29">
        <v>2.5578344516445601E-2</v>
      </c>
      <c r="E26" s="29">
        <v>1.2820107220384877E-3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158.84952009499494</v>
      </c>
    </row>
    <row r="27" spans="1:15">
      <c r="A27" s="23" t="s">
        <v>307</v>
      </c>
      <c r="B27" s="24" t="s">
        <v>308</v>
      </c>
      <c r="C27" s="29">
        <v>361.41833780662728</v>
      </c>
      <c r="D27" s="29">
        <v>2.2625808183896789</v>
      </c>
      <c r="E27" s="29">
        <v>3.0324214172856551E-2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432.80651747734527</v>
      </c>
    </row>
    <row r="28" spans="1:15">
      <c r="A28" s="23" t="s">
        <v>309</v>
      </c>
      <c r="B28" s="24" t="s">
        <v>310</v>
      </c>
      <c r="C28" s="29">
        <v>71.54255794858679</v>
      </c>
      <c r="D28" s="29">
        <v>9.6654793125999991E-3</v>
      </c>
      <c r="E28" s="29">
        <v>5.7992875875599993E-4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71.966872490409926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744.14353604433336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421.75549190946003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1165.8990279537934</v>
      </c>
    </row>
    <row r="47" spans="1:15">
      <c r="A47" s="23" t="s">
        <v>344</v>
      </c>
      <c r="B47" s="24" t="s">
        <v>345</v>
      </c>
      <c r="C47" s="25">
        <f>+SUM(C48:C52)</f>
        <v>740.94374879999998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740.94374879999998</v>
      </c>
    </row>
    <row r="48" spans="1:15">
      <c r="A48" s="23" t="s">
        <v>346</v>
      </c>
      <c r="B48" s="24" t="s">
        <v>347</v>
      </c>
      <c r="C48" s="45">
        <v>740.94374879999998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740.94374879999998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3.1997872443333333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3.1997872443333333</v>
      </c>
    </row>
    <row r="73" spans="1:15">
      <c r="A73" s="23" t="s">
        <v>393</v>
      </c>
      <c r="B73" s="24" t="s">
        <v>394</v>
      </c>
      <c r="C73" s="45">
        <v>3.1997872443333333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3.1997872443333333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421.75549190946003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421.75549190946003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421.70484273954003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421.70484273954003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5.0649169920000008E-2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5.0649169920000008E-2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2.7761427980000004</v>
      </c>
      <c r="D95" s="20">
        <f>+D96+D111+D127+D132+D144+D145+D151+D154+D155+D156</f>
        <v>98.569806270588728</v>
      </c>
      <c r="E95" s="20">
        <f>+E96+E111+E127+E132+E144+E145+E151+E154+E155+E156</f>
        <v>2.6050728482716132</v>
      </c>
      <c r="F95" s="34"/>
      <c r="G95" s="34"/>
      <c r="H95" s="34"/>
      <c r="I95" s="34"/>
      <c r="J95" s="20">
        <f>+J96+J111+J127+J132+J144+J145+J151+J154+J155+J156</f>
        <v>0.62739345499999999</v>
      </c>
      <c r="K95" s="20">
        <f>+K96+K111+K127+K132+K144+K145+K151+K154+K155+K156</f>
        <v>23.088079144000005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3453.0750231664615</v>
      </c>
    </row>
    <row r="96" spans="1:15">
      <c r="A96" s="23" t="s">
        <v>435</v>
      </c>
      <c r="B96" s="24" t="s">
        <v>436</v>
      </c>
      <c r="C96" s="31"/>
      <c r="D96" s="25">
        <f>+D97+D100+D101+D102</f>
        <v>91.331411333333321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2557.2795173333329</v>
      </c>
    </row>
    <row r="97" spans="1:15">
      <c r="A97" s="23" t="s">
        <v>437</v>
      </c>
      <c r="B97" s="24" t="s">
        <v>438</v>
      </c>
      <c r="C97" s="31"/>
      <c r="D97" s="25">
        <f>+SUM(D98:D99)</f>
        <v>88.611943999999994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2481.1344319999998</v>
      </c>
    </row>
    <row r="98" spans="1:15">
      <c r="A98" s="23" t="s">
        <v>439</v>
      </c>
      <c r="B98" s="24" t="s">
        <v>440</v>
      </c>
      <c r="C98" s="31"/>
      <c r="D98" s="45">
        <v>10.542456000000005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295.18876800000015</v>
      </c>
    </row>
    <row r="99" spans="1:15">
      <c r="A99" s="23" t="s">
        <v>441</v>
      </c>
      <c r="B99" s="24" t="s">
        <v>442</v>
      </c>
      <c r="C99" s="31"/>
      <c r="D99" s="45">
        <v>78.069487999999993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2185.9456639999999</v>
      </c>
    </row>
    <row r="100" spans="1:15">
      <c r="A100" s="23" t="s">
        <v>443</v>
      </c>
      <c r="B100" s="24" t="s">
        <v>444</v>
      </c>
      <c r="C100" s="31"/>
      <c r="D100" s="45">
        <v>0.117855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3.2999399999999999</v>
      </c>
    </row>
    <row r="101" spans="1:15">
      <c r="A101" s="23" t="s">
        <v>445</v>
      </c>
      <c r="B101" s="24" t="s">
        <v>446</v>
      </c>
      <c r="C101" s="31"/>
      <c r="D101" s="45">
        <v>0.36499999999999999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10.219999999999999</v>
      </c>
    </row>
    <row r="102" spans="1:15">
      <c r="A102" s="23" t="s">
        <v>447</v>
      </c>
      <c r="B102" s="24" t="s">
        <v>448</v>
      </c>
      <c r="C102" s="31"/>
      <c r="D102" s="25">
        <f>+SUM(D103:D110)</f>
        <v>2.236612333333333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62.625145333333336</v>
      </c>
    </row>
    <row r="103" spans="1:15">
      <c r="A103" s="23" t="s">
        <v>449</v>
      </c>
      <c r="B103" s="24" t="s">
        <v>450</v>
      </c>
      <c r="C103" s="31"/>
      <c r="D103" s="45">
        <v>0.13205500000000001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3.69754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6.3923333333333332E-2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1.7898533333333333</v>
      </c>
    </row>
    <row r="107" spans="1:15">
      <c r="A107" s="23" t="s">
        <v>457</v>
      </c>
      <c r="B107" s="24" t="s">
        <v>458</v>
      </c>
      <c r="C107" s="31"/>
      <c r="D107" s="45">
        <v>2.0165039999999999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56.462111999999998</v>
      </c>
    </row>
    <row r="108" spans="1:15">
      <c r="A108" s="23" t="s">
        <v>459</v>
      </c>
      <c r="B108" s="24" t="s">
        <v>460</v>
      </c>
      <c r="C108" s="31"/>
      <c r="D108" s="45">
        <v>2.4129999999999999E-2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0.67564000000000002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3.1221134479354014</v>
      </c>
      <c r="E111" s="25">
        <f>+E112+E115+E116+E117+E126</f>
        <v>0.23878209983121212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150.69643299746247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1.6505677012687348</v>
      </c>
      <c r="E112" s="25">
        <f>+SUM(E113:E114)</f>
        <v>8.0624687314285732E-4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46.429551056907435</v>
      </c>
    </row>
    <row r="113" spans="1:15">
      <c r="A113" s="23" t="s">
        <v>468</v>
      </c>
      <c r="B113" s="24" t="s">
        <v>440</v>
      </c>
      <c r="C113" s="31"/>
      <c r="D113" s="45">
        <v>0.25646970126873503</v>
      </c>
      <c r="E113" s="45">
        <v>8.0624687314285732E-4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7.3948070569074371</v>
      </c>
    </row>
    <row r="114" spans="1:15">
      <c r="A114" s="23" t="s">
        <v>469</v>
      </c>
      <c r="B114" s="24" t="s">
        <v>442</v>
      </c>
      <c r="C114" s="31"/>
      <c r="D114" s="45">
        <v>1.3940979999999998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39.034743999999996</v>
      </c>
    </row>
    <row r="115" spans="1:15">
      <c r="A115" s="23" t="s">
        <v>470</v>
      </c>
      <c r="B115" s="24" t="s">
        <v>444</v>
      </c>
      <c r="C115" s="31"/>
      <c r="D115" s="45">
        <v>4.7142E-3</v>
      </c>
      <c r="E115" s="45">
        <v>1.4236193706428566E-3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0.50925673322035703</v>
      </c>
    </row>
    <row r="116" spans="1:15">
      <c r="A116" s="23" t="s">
        <v>471</v>
      </c>
      <c r="B116" s="24" t="s">
        <v>446</v>
      </c>
      <c r="C116" s="31"/>
      <c r="D116" s="45">
        <v>0.73</v>
      </c>
      <c r="E116" s="45">
        <v>7.7251467857142857E-3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22.487163898214284</v>
      </c>
    </row>
    <row r="117" spans="1:15">
      <c r="A117" s="23" t="s">
        <v>472</v>
      </c>
      <c r="B117" s="24" t="s">
        <v>448</v>
      </c>
      <c r="C117" s="31"/>
      <c r="D117" s="25">
        <f>+SUM(D118:D125)</f>
        <v>0.73683154666666661</v>
      </c>
      <c r="E117" s="25">
        <f>+SUM(E118:E125)</f>
        <v>6.65333167227143E-2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38.262612238185952</v>
      </c>
    </row>
    <row r="118" spans="1:15">
      <c r="A118" s="23" t="s">
        <v>473</v>
      </c>
      <c r="B118" s="24" t="s">
        <v>450</v>
      </c>
      <c r="C118" s="31"/>
      <c r="D118" s="45">
        <v>4.8019999999999998E-3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0.13445599999999999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2.8126266666666662E-3</v>
      </c>
      <c r="E121" s="45">
        <v>5.123510871285715E-3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1.4364839275573811</v>
      </c>
    </row>
    <row r="122" spans="1:15">
      <c r="A122" s="23" t="s">
        <v>477</v>
      </c>
      <c r="B122" s="24" t="s">
        <v>458</v>
      </c>
      <c r="C122" s="31"/>
      <c r="D122" s="45">
        <v>0.24534132</v>
      </c>
      <c r="E122" s="45">
        <v>2.0690451320000001E-2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12.352526559800001</v>
      </c>
    </row>
    <row r="123" spans="1:15">
      <c r="A123" s="23" t="s">
        <v>478</v>
      </c>
      <c r="B123" s="24" t="s">
        <v>460</v>
      </c>
      <c r="C123" s="31"/>
      <c r="D123" s="45">
        <v>2.8955999999999999E-3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8.1076800000000004E-2</v>
      </c>
    </row>
    <row r="124" spans="1:15">
      <c r="A124" s="23" t="s">
        <v>479</v>
      </c>
      <c r="B124" s="24" t="s">
        <v>462</v>
      </c>
      <c r="C124" s="31"/>
      <c r="D124" s="45">
        <v>0.48097999999999996</v>
      </c>
      <c r="E124" s="45">
        <v>4.0719354531428581E-2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24.258068950828573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0.16229377007899784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43.007849070934427</v>
      </c>
    </row>
    <row r="127" spans="1:15">
      <c r="A127" s="23" t="s">
        <v>483</v>
      </c>
      <c r="B127" s="24" t="s">
        <v>484</v>
      </c>
      <c r="C127" s="31"/>
      <c r="D127" s="25">
        <f>+SUM(D128:D131)</f>
        <v>3.4343261867200003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96.161133228159997</v>
      </c>
    </row>
    <row r="128" spans="1:15">
      <c r="A128" s="23" t="s">
        <v>485</v>
      </c>
      <c r="B128" s="24" t="s">
        <v>486</v>
      </c>
      <c r="C128" s="31"/>
      <c r="D128" s="45">
        <v>1.2730283280000001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35.644793184000001</v>
      </c>
    </row>
    <row r="129" spans="1:15">
      <c r="A129" s="23" t="s">
        <v>487</v>
      </c>
      <c r="B129" s="24" t="s">
        <v>488</v>
      </c>
      <c r="C129" s="31"/>
      <c r="D129" s="45">
        <v>2.1612978587200002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60.516340044160003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2.3487237317004008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622.41178890060621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1.89187217943299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501.34612754974239</v>
      </c>
    </row>
    <row r="134" spans="1:15">
      <c r="A134" s="23" t="s">
        <v>496</v>
      </c>
      <c r="B134" s="24" t="s">
        <v>497</v>
      </c>
      <c r="C134" s="31"/>
      <c r="D134" s="31"/>
      <c r="E134" s="45">
        <v>0.14249207940919997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37.760401043437994</v>
      </c>
    </row>
    <row r="135" spans="1:15">
      <c r="A135" s="23" t="s">
        <v>498</v>
      </c>
      <c r="B135" s="24" t="s">
        <v>499</v>
      </c>
      <c r="C135" s="31"/>
      <c r="D135" s="31"/>
      <c r="E135" s="45">
        <v>0.11182686700504005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29.634119756335611</v>
      </c>
    </row>
    <row r="136" spans="1:15">
      <c r="A136" s="23" t="s">
        <v>500</v>
      </c>
      <c r="B136" s="24" t="s">
        <v>501</v>
      </c>
      <c r="C136" s="31"/>
      <c r="D136" s="31"/>
      <c r="E136" s="45">
        <v>1.6375532330187501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433.95160674996879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0.45685155226741075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121.06566135086385</v>
      </c>
    </row>
    <row r="142" spans="1:15">
      <c r="A142" s="23" t="s">
        <v>511</v>
      </c>
      <c r="B142" s="24" t="s">
        <v>512</v>
      </c>
      <c r="C142" s="31"/>
      <c r="D142" s="31"/>
      <c r="E142" s="45">
        <v>0.206960060697958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54.844416084958873</v>
      </c>
    </row>
    <row r="143" spans="1:15">
      <c r="A143" s="23" t="s">
        <v>513</v>
      </c>
      <c r="B143" s="24" t="s">
        <v>514</v>
      </c>
      <c r="C143" s="31"/>
      <c r="D143" s="31"/>
      <c r="E143" s="45">
        <v>0.24989149156945276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66.221245265904983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0.68195530260000004</v>
      </c>
      <c r="E145" s="25">
        <f>+SUM(E146:E150)</f>
        <v>1.7567016740000007E-2</v>
      </c>
      <c r="F145" s="31"/>
      <c r="G145" s="31"/>
      <c r="H145" s="31"/>
      <c r="I145" s="31"/>
      <c r="J145" s="25">
        <f>+SUM(J146:J150)</f>
        <v>0.62739345499999999</v>
      </c>
      <c r="K145" s="25">
        <f>+SUM(K146:K150)</f>
        <v>23.088079144000005</v>
      </c>
      <c r="L145" s="25">
        <f>+SUM(L146:L150)</f>
        <v>0</v>
      </c>
      <c r="M145" s="31"/>
      <c r="N145" s="64"/>
      <c r="O145" s="25">
        <f>+SUM(O146:O150)</f>
        <v>23.750007908900002</v>
      </c>
    </row>
    <row r="146" spans="1:15">
      <c r="A146" s="23" t="s">
        <v>519</v>
      </c>
      <c r="B146" s="24" t="s">
        <v>520</v>
      </c>
      <c r="C146" s="31"/>
      <c r="D146" s="45">
        <v>1.6024694400000001E-2</v>
      </c>
      <c r="E146" s="45">
        <v>3.0214912000000005E-4</v>
      </c>
      <c r="F146" s="31"/>
      <c r="G146" s="31"/>
      <c r="H146" s="31"/>
      <c r="I146" s="31"/>
      <c r="J146" s="45">
        <v>1.0791040000000002E-2</v>
      </c>
      <c r="K146" s="45">
        <v>0.39711027200000004</v>
      </c>
      <c r="L146" s="45">
        <v>0</v>
      </c>
      <c r="M146" s="31"/>
      <c r="N146" s="64"/>
      <c r="O146" s="29">
        <f>+C146*'PCG-PTG'!$F$5+D146*'PCG-PTG'!$F$6+E146*'PCG-PTG'!$F$8+SUM(F146:I146)</f>
        <v>0.52876096000000006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0.66593060820000005</v>
      </c>
      <c r="E149" s="45">
        <v>1.7264867620000006E-2</v>
      </c>
      <c r="F149" s="31"/>
      <c r="G149" s="31"/>
      <c r="H149" s="31"/>
      <c r="I149" s="31"/>
      <c r="J149" s="45">
        <v>0.61660241500000001</v>
      </c>
      <c r="K149" s="45">
        <v>22.690968872000006</v>
      </c>
      <c r="L149" s="45">
        <v>0</v>
      </c>
      <c r="M149" s="31"/>
      <c r="N149" s="64"/>
      <c r="O149" s="29">
        <f>+C149*'PCG-PTG'!$F$5+D149*'PCG-PTG'!$F$6+E149*'PCG-PTG'!$F$8+SUM(F149:I149)</f>
        <v>23.221246948900003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0.37422587800000007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0.37422587800000007</v>
      </c>
    </row>
    <row r="152" spans="1:15">
      <c r="A152" s="23" t="s">
        <v>530</v>
      </c>
      <c r="B152" s="24" t="s">
        <v>531</v>
      </c>
      <c r="C152" s="45">
        <v>0.26768632800000003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0.26768632800000003</v>
      </c>
    </row>
    <row r="153" spans="1:15">
      <c r="A153" s="23" t="s">
        <v>532</v>
      </c>
      <c r="B153" s="24" t="s">
        <v>533</v>
      </c>
      <c r="C153" s="45">
        <v>0.10653955000000001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0.10653955000000001</v>
      </c>
    </row>
    <row r="154" spans="1:15">
      <c r="A154" s="23" t="s">
        <v>534</v>
      </c>
      <c r="B154" s="24" t="s">
        <v>535</v>
      </c>
      <c r="C154" s="45">
        <v>2.4019169200000001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2.4019169200000001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-28077.5804079837</v>
      </c>
      <c r="D157" s="20">
        <f t="shared" ref="D157:E157" si="36">+D158+D166+D174+D182+D190+D198+D206+D207</f>
        <v>7.7088606709367102</v>
      </c>
      <c r="E157" s="20">
        <f t="shared" si="36"/>
        <v>0.35200024353865167</v>
      </c>
      <c r="F157" s="34"/>
      <c r="G157" s="34"/>
      <c r="H157" s="34"/>
      <c r="I157" s="34"/>
      <c r="J157" s="20">
        <f t="shared" ref="J157:L157" si="37">+J158+J166+J174+J182+J190+J198+J206+J207</f>
        <v>4.7695779178996958</v>
      </c>
      <c r="K157" s="20">
        <f t="shared" si="37"/>
        <v>144.14460508338749</v>
      </c>
      <c r="L157" s="20">
        <f t="shared" si="37"/>
        <v>0</v>
      </c>
      <c r="M157" s="34"/>
      <c r="N157" s="63"/>
      <c r="O157" s="20">
        <f>+O158+O166+O174+O182+O190+O198+O206+O207</f>
        <v>-27768.452244659733</v>
      </c>
    </row>
    <row r="158" spans="1:15">
      <c r="A158" s="23" t="s">
        <v>541</v>
      </c>
      <c r="B158" s="24" t="s">
        <v>542</v>
      </c>
      <c r="C158" s="25">
        <f>+SUM(C159:C160)</f>
        <v>-36655.829017494274</v>
      </c>
      <c r="D158" s="25">
        <f t="shared" ref="D158:E158" si="38">+SUM(D159:D160)</f>
        <v>1.5457381112359998</v>
      </c>
      <c r="E158" s="25">
        <f t="shared" si="38"/>
        <v>6.3866933825200006E-2</v>
      </c>
      <c r="F158" s="31"/>
      <c r="G158" s="31"/>
      <c r="H158" s="31"/>
      <c r="I158" s="31"/>
      <c r="J158" s="25">
        <f t="shared" ref="J158:L158" si="39">+SUM(J159:J160)</f>
        <v>0.79794736278800016</v>
      </c>
      <c r="K158" s="25">
        <f t="shared" si="39"/>
        <v>27.496424672600007</v>
      </c>
      <c r="L158" s="25">
        <f t="shared" si="39"/>
        <v>0</v>
      </c>
      <c r="M158" s="31"/>
      <c r="N158" s="64"/>
      <c r="O158" s="25">
        <f>+SUM(O159:O160)</f>
        <v>-36595.623612915988</v>
      </c>
    </row>
    <row r="159" spans="1:15">
      <c r="A159" s="23" t="s">
        <v>543</v>
      </c>
      <c r="B159" s="24" t="s">
        <v>544</v>
      </c>
      <c r="C159" s="45">
        <v>-32063.066067926899</v>
      </c>
      <c r="D159" s="45">
        <v>1.5457381112359998</v>
      </c>
      <c r="E159" s="45">
        <v>6.3866933825200006E-2</v>
      </c>
      <c r="F159" s="31"/>
      <c r="G159" s="31"/>
      <c r="H159" s="31"/>
      <c r="I159" s="31"/>
      <c r="J159" s="45">
        <v>0.79794736278800016</v>
      </c>
      <c r="K159" s="45">
        <v>27.496424672600007</v>
      </c>
      <c r="L159" s="45">
        <v>0</v>
      </c>
      <c r="M159" s="31"/>
      <c r="N159" s="64"/>
      <c r="O159" s="29">
        <f>+C159*'PCG-PTG'!$F$5+D159*'PCG-PTG'!$F$6+E159*'PCG-PTG'!$F$8+SUM(F159:I159)</f>
        <v>-32002.860663348612</v>
      </c>
    </row>
    <row r="160" spans="1:15">
      <c r="A160" s="23" t="s">
        <v>545</v>
      </c>
      <c r="B160" s="24" t="s">
        <v>546</v>
      </c>
      <c r="C160" s="25">
        <f>+SUM(C161:C165)</f>
        <v>-4592.7629495673755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-4592.7629495673755</v>
      </c>
    </row>
    <row r="161" spans="1:15">
      <c r="A161" s="23" t="s">
        <v>547</v>
      </c>
      <c r="B161" s="24" t="s">
        <v>548</v>
      </c>
      <c r="C161" s="45">
        <v>-383.3565626811527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-383.3565626811527</v>
      </c>
    </row>
    <row r="162" spans="1:15">
      <c r="A162" s="23" t="s">
        <v>549</v>
      </c>
      <c r="B162" s="24" t="s">
        <v>550</v>
      </c>
      <c r="C162" s="45">
        <v>-4209.4063868862231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-4209.4063868862231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765.65613662681869</v>
      </c>
      <c r="D166" s="25">
        <f t="shared" ref="D166" si="42">+SUM(D167:D168)</f>
        <v>1.3609681745115443</v>
      </c>
      <c r="E166" s="25">
        <f t="shared" ref="E166" si="43">+SUM(E167:E168)</f>
        <v>7.598173265488567E-2</v>
      </c>
      <c r="F166" s="31"/>
      <c r="G166" s="31"/>
      <c r="H166" s="31"/>
      <c r="I166" s="31"/>
      <c r="J166" s="25">
        <f t="shared" ref="J166:L166" si="44">+SUM(J167:J168)</f>
        <v>1.1685463887959324</v>
      </c>
      <c r="K166" s="25">
        <f t="shared" si="44"/>
        <v>28.347163269724032</v>
      </c>
      <c r="L166" s="25">
        <f t="shared" si="44"/>
        <v>0</v>
      </c>
      <c r="M166" s="31"/>
      <c r="N166" s="64"/>
      <c r="O166" s="25">
        <f>+SUM(O167:O168)</f>
        <v>823.8984046666867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765.65613662681869</v>
      </c>
      <c r="D168" s="25">
        <f t="shared" ref="D168" si="45">+SUM(D169:D173)</f>
        <v>1.3609681745115443</v>
      </c>
      <c r="E168" s="25">
        <f>+SUM(E169:E173)</f>
        <v>7.598173265488567E-2</v>
      </c>
      <c r="F168" s="31"/>
      <c r="G168" s="31"/>
      <c r="H168" s="31"/>
      <c r="I168" s="31"/>
      <c r="J168" s="25">
        <f>+SUM(J169:J173)</f>
        <v>1.1685463887959324</v>
      </c>
      <c r="K168" s="25">
        <f t="shared" ref="K168" si="46">+SUM(K169:K173)</f>
        <v>28.347163269724032</v>
      </c>
      <c r="L168" s="25">
        <f>+SUM(L169:L173)</f>
        <v>0</v>
      </c>
      <c r="M168" s="31"/>
      <c r="N168" s="64"/>
      <c r="O168" s="25">
        <f>+SUM(O169:O173)</f>
        <v>823.8984046666867</v>
      </c>
    </row>
    <row r="169" spans="1:15">
      <c r="A169" s="23" t="s">
        <v>563</v>
      </c>
      <c r="B169" s="24" t="s">
        <v>564</v>
      </c>
      <c r="C169" s="45">
        <v>867.83937611531633</v>
      </c>
      <c r="D169" s="45">
        <v>1.0717082190754532</v>
      </c>
      <c r="E169" s="45">
        <v>4.957104107159039E-2</v>
      </c>
      <c r="F169" s="31"/>
      <c r="G169" s="31"/>
      <c r="H169" s="31"/>
      <c r="I169" s="31"/>
      <c r="J169" s="45">
        <v>0.67806211653473447</v>
      </c>
      <c r="K169" s="45">
        <v>20.172425398704064</v>
      </c>
      <c r="L169" s="45">
        <v>0</v>
      </c>
      <c r="M169" s="31"/>
      <c r="N169" s="64"/>
      <c r="O169" s="29">
        <f>+C169*'PCG-PTG'!$F$5+D169*'PCG-PTG'!$F$6+E169*'PCG-PTG'!$F$8+SUM(F169:I169)</f>
        <v>910.98353213340056</v>
      </c>
    </row>
    <row r="170" spans="1:15">
      <c r="A170" s="23" t="s">
        <v>565</v>
      </c>
      <c r="B170" s="24" t="s">
        <v>566</v>
      </c>
      <c r="C170" s="45">
        <v>-102.18323948849765</v>
      </c>
      <c r="D170" s="45">
        <v>0.28925995543609112</v>
      </c>
      <c r="E170" s="45">
        <v>2.641069158329528E-2</v>
      </c>
      <c r="F170" s="31"/>
      <c r="G170" s="31"/>
      <c r="H170" s="31"/>
      <c r="I170" s="31"/>
      <c r="J170" s="45">
        <v>0.49048427226119806</v>
      </c>
      <c r="K170" s="45">
        <v>8.1747378710199676</v>
      </c>
      <c r="L170" s="45">
        <v>0</v>
      </c>
      <c r="M170" s="31"/>
      <c r="N170" s="64"/>
      <c r="O170" s="29">
        <f>+C170*'PCG-PTG'!$F$5+D170*'PCG-PTG'!$F$6+E170*'PCG-PTG'!$F$8+SUM(F170:I170)</f>
        <v>-87.085127466713843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6978.3282724583878</v>
      </c>
      <c r="D174" s="25">
        <f t="shared" ref="D174" si="47">+SUM(D175:D176)</f>
        <v>4.8021543851891666</v>
      </c>
      <c r="E174" s="25">
        <f t="shared" ref="E174" si="48">+SUM(E175:E176)</f>
        <v>0.21215157705856602</v>
      </c>
      <c r="F174" s="31"/>
      <c r="G174" s="31"/>
      <c r="H174" s="31"/>
      <c r="I174" s="31"/>
      <c r="J174" s="25">
        <f t="shared" ref="J174:K174" si="49">+SUM(J175:J176)</f>
        <v>2.8030841663157626</v>
      </c>
      <c r="K174" s="25">
        <f t="shared" si="49"/>
        <v>88.301017141063454</v>
      </c>
      <c r="L174" s="25">
        <f>+SUM(L175:L176)</f>
        <v>0</v>
      </c>
      <c r="M174" s="31"/>
      <c r="N174" s="64"/>
      <c r="O174" s="25">
        <f>+SUM(O175:O176)</f>
        <v>7169.0087631642036</v>
      </c>
    </row>
    <row r="175" spans="1:15">
      <c r="A175" s="23" t="s">
        <v>575</v>
      </c>
      <c r="B175" s="24" t="s">
        <v>576</v>
      </c>
      <c r="C175" s="45">
        <v>0</v>
      </c>
      <c r="D175" s="45">
        <v>0.85751220362400016</v>
      </c>
      <c r="E175" s="45">
        <v>7.8294592504800004E-2</v>
      </c>
      <c r="F175" s="31"/>
      <c r="G175" s="31"/>
      <c r="H175" s="31"/>
      <c r="I175" s="31"/>
      <c r="J175" s="45">
        <v>1.4540424322320002</v>
      </c>
      <c r="K175" s="45">
        <v>24.234040537200006</v>
      </c>
      <c r="L175" s="45">
        <v>0</v>
      </c>
      <c r="M175" s="31"/>
      <c r="N175" s="64"/>
      <c r="O175" s="29">
        <f>+C175*'PCG-PTG'!$F$5+D175*'PCG-PTG'!$F$6+E175*'PCG-PTG'!$F$8+SUM(F175:I175)</f>
        <v>44.758408715244002</v>
      </c>
    </row>
    <row r="176" spans="1:15">
      <c r="A176" s="23" t="s">
        <v>577</v>
      </c>
      <c r="B176" s="24" t="s">
        <v>578</v>
      </c>
      <c r="C176" s="25">
        <f>+SUM(C177:C181)</f>
        <v>6978.3282724583878</v>
      </c>
      <c r="D176" s="25">
        <f t="shared" ref="D176" si="50">+SUM(D177:D181)</f>
        <v>3.9446421815651664</v>
      </c>
      <c r="E176" s="25">
        <f>+SUM(E177:E181)</f>
        <v>0.13385698455376602</v>
      </c>
      <c r="F176" s="31"/>
      <c r="G176" s="31"/>
      <c r="H176" s="31"/>
      <c r="I176" s="31"/>
      <c r="J176" s="25">
        <f>+SUM(J177:J181)</f>
        <v>1.3490417340837624</v>
      </c>
      <c r="K176" s="25">
        <f t="shared" ref="K176" si="51">+SUM(K177:K181)</f>
        <v>64.066976603863452</v>
      </c>
      <c r="L176" s="25">
        <f>+SUM(L177:L181)</f>
        <v>0</v>
      </c>
      <c r="M176" s="31"/>
      <c r="N176" s="64"/>
      <c r="O176" s="25">
        <f>+SUM(O177:O181)</f>
        <v>7124.25035444896</v>
      </c>
    </row>
    <row r="177" spans="1:15">
      <c r="A177" s="23" t="s">
        <v>579</v>
      </c>
      <c r="B177" s="24" t="s">
        <v>580</v>
      </c>
      <c r="C177" s="45">
        <v>6918.3929520822721</v>
      </c>
      <c r="D177" s="45">
        <v>3.9446421815651664</v>
      </c>
      <c r="E177" s="45">
        <v>0.13385698455376602</v>
      </c>
      <c r="F177" s="31"/>
      <c r="G177" s="31"/>
      <c r="H177" s="31"/>
      <c r="I177" s="31"/>
      <c r="J177" s="45">
        <v>1.3490417340837624</v>
      </c>
      <c r="K177" s="45">
        <v>64.066976603863452</v>
      </c>
      <c r="L177" s="45">
        <v>0</v>
      </c>
      <c r="M177" s="31"/>
      <c r="N177" s="64"/>
      <c r="O177" s="29">
        <f>+C177*'PCG-PTG'!$F$5+D177*'PCG-PTG'!$F$6+E177*'PCG-PTG'!$F$8+SUM(F177:I177)</f>
        <v>7064.3150340728444</v>
      </c>
    </row>
    <row r="178" spans="1:15">
      <c r="A178" s="23" t="s">
        <v>581</v>
      </c>
      <c r="B178" s="24" t="s">
        <v>582</v>
      </c>
      <c r="C178" s="45">
        <v>59.935320376115861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59.935320376115861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138.06937335646944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138.06937335646944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138.06937335646944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138.06937335646944</v>
      </c>
    </row>
    <row r="185" spans="1:15">
      <c r="A185" s="23" t="s">
        <v>595</v>
      </c>
      <c r="B185" s="24" t="s">
        <v>596</v>
      </c>
      <c r="C185" s="45">
        <v>138.06937335646944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138.06937335646944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696.1948270688938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696.1948270688938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696.1948270688938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696.1948270688938</v>
      </c>
    </row>
    <row r="193" spans="1:15">
      <c r="A193" s="23" t="s">
        <v>611</v>
      </c>
      <c r="B193" s="24" t="s">
        <v>612</v>
      </c>
      <c r="C193" s="45">
        <v>595.92925610166685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595.92925610166685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100.26557096722701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100.26557096722701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53.326022451007901</v>
      </c>
      <c r="E208" s="20">
        <f t="shared" si="63"/>
        <v>0.19118512916799998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1543.7926878577412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44.869887035384501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1256.3568369907659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8.4561354156233985</v>
      </c>
      <c r="E219" s="25">
        <f t="shared" ref="E219" si="71">+SUM(E220:E222)</f>
        <v>0.19118512916799998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287.43585086697516</v>
      </c>
    </row>
    <row r="220" spans="1:15">
      <c r="A220" s="23" t="s">
        <v>664</v>
      </c>
      <c r="B220" s="24" t="s">
        <v>665</v>
      </c>
      <c r="C220" s="31"/>
      <c r="D220" s="45">
        <v>8.4561354156233985</v>
      </c>
      <c r="E220" s="45">
        <v>0.19118512916799998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287.43585086697516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12890.751775490407</v>
      </c>
      <c r="D226" s="25">
        <f t="shared" ref="D226:E226" si="74">+SUM(D227:D228)</f>
        <v>0.9945172249866463</v>
      </c>
      <c r="E226" s="25">
        <f t="shared" si="74"/>
        <v>0.33747178394658484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13008.028280535878</v>
      </c>
    </row>
    <row r="227" spans="1:15">
      <c r="A227" s="23"/>
      <c r="B227" s="43" t="s">
        <v>673</v>
      </c>
      <c r="C227" s="45">
        <v>2052.9742070904067</v>
      </c>
      <c r="D227" s="45">
        <v>1.4356462986646201E-2</v>
      </c>
      <c r="E227" s="45">
        <v>5.7425851946584804E-2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2068.5940388198778</v>
      </c>
    </row>
    <row r="228" spans="1:15">
      <c r="A228" s="23"/>
      <c r="B228" s="43" t="s">
        <v>674</v>
      </c>
      <c r="C228" s="45">
        <v>10837.777568400001</v>
      </c>
      <c r="D228" s="45">
        <v>0.98016076200000013</v>
      </c>
      <c r="E228" s="45">
        <v>0.28004593200000005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10939.434241716001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1534.5361387893533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1534.5361387893533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-16117.2509392887</v>
      </c>
      <c r="D241" s="20">
        <f t="shared" si="77"/>
        <v>163.6540218472602</v>
      </c>
      <c r="E241" s="20">
        <f t="shared" si="77"/>
        <v>3.4862547824917143</v>
      </c>
      <c r="F241" s="20">
        <f t="shared" si="77"/>
        <v>421.75549190946003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5.3969713728996958</v>
      </c>
      <c r="K241" s="20">
        <f t="shared" si="77"/>
        <v>167.23268422738749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-10189.325318295654</v>
      </c>
    </row>
    <row r="242" spans="1:15" s="12" customFormat="1">
      <c r="A242" s="18" t="s">
        <v>263</v>
      </c>
      <c r="B242" s="19" t="s">
        <v>264</v>
      </c>
      <c r="C242" s="20">
        <f>+C243+C249+C252</f>
        <v>11213.409789852665</v>
      </c>
      <c r="D242" s="20">
        <f t="shared" ref="D242:E242" si="79">+D243+D249+D252</f>
        <v>4.0493324547268656</v>
      </c>
      <c r="E242" s="20">
        <f t="shared" si="79"/>
        <v>0.33799656151344964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11416.360187386079</v>
      </c>
    </row>
    <row r="243" spans="1:15">
      <c r="A243" s="23" t="s">
        <v>265</v>
      </c>
      <c r="B243" s="24" t="s">
        <v>266</v>
      </c>
      <c r="C243" s="25">
        <f>+SUM(C244:C248)</f>
        <v>11213.409789852665</v>
      </c>
      <c r="D243" s="25">
        <f t="shared" ref="D243:E243" si="81">+SUM(D244:D248)</f>
        <v>4.0493324547268656</v>
      </c>
      <c r="E243" s="25">
        <f t="shared" si="81"/>
        <v>0.33799656151344964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11416.360187386079</v>
      </c>
    </row>
    <row r="244" spans="1:15">
      <c r="A244" s="23" t="s">
        <v>267</v>
      </c>
      <c r="B244" s="24" t="s">
        <v>268</v>
      </c>
      <c r="C244" s="45">
        <f>+C7</f>
        <v>2894.2924134887026</v>
      </c>
      <c r="D244" s="45">
        <f>+D7</f>
        <v>8.340734566952579E-2</v>
      </c>
      <c r="E244" s="45">
        <f>+E7</f>
        <v>3.08750365021059E-2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2904.8097038405072</v>
      </c>
    </row>
    <row r="245" spans="1:15">
      <c r="A245" s="23" t="s">
        <v>275</v>
      </c>
      <c r="B245" s="24" t="s">
        <v>276</v>
      </c>
      <c r="C245" s="45">
        <f>+C11</f>
        <v>2320.9717075602543</v>
      </c>
      <c r="D245" s="45">
        <f>+D11</f>
        <v>0.28821054039049121</v>
      </c>
      <c r="E245" s="45">
        <f>+E11</f>
        <v>4.3865503837789976E-2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2340.6659612082021</v>
      </c>
    </row>
    <row r="246" spans="1:15">
      <c r="A246" s="23" t="s">
        <v>291</v>
      </c>
      <c r="B246" s="24" t="s">
        <v>292</v>
      </c>
      <c r="C246" s="45">
        <f>+C19</f>
        <v>5407.3911794412998</v>
      </c>
      <c r="D246" s="45">
        <f>+D19</f>
        <v>1.3798899264481248</v>
      </c>
      <c r="E246" s="45">
        <f>+E19</f>
        <v>0.23106986751990272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5507.2616122746213</v>
      </c>
    </row>
    <row r="247" spans="1:15">
      <c r="A247" s="23" t="s">
        <v>303</v>
      </c>
      <c r="B247" s="24" t="s">
        <v>304</v>
      </c>
      <c r="C247" s="45">
        <f>+C25</f>
        <v>590.75448936240832</v>
      </c>
      <c r="D247" s="45">
        <f>+D25</f>
        <v>2.2978246422187243</v>
      </c>
      <c r="E247" s="45">
        <f>+E25</f>
        <v>3.2186153653651038E-2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663.62291006275018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744.14353604433336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421.75549190946003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1165.8990279537934</v>
      </c>
    </row>
    <row r="254" spans="1:15">
      <c r="A254" s="23" t="s">
        <v>344</v>
      </c>
      <c r="B254" s="24" t="s">
        <v>345</v>
      </c>
      <c r="C254" s="45">
        <f>+C47</f>
        <v>740.94374879999998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740.94374879999998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3.1997872443333333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3.1997872443333333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421.75549190946003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421.75549190946003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2.7761427980000004</v>
      </c>
      <c r="D262" s="20">
        <f t="shared" ref="D262:E262" si="90">+SUM(D263:D272)</f>
        <v>98.569806270588728</v>
      </c>
      <c r="E262" s="20">
        <f t="shared" si="90"/>
        <v>2.6050728482716132</v>
      </c>
      <c r="F262" s="34"/>
      <c r="G262" s="34"/>
      <c r="H262" s="34"/>
      <c r="I262" s="34"/>
      <c r="J262" s="20">
        <f t="shared" ref="J262:L262" si="91">+SUM(J263:J272)</f>
        <v>0.62739345499999999</v>
      </c>
      <c r="K262" s="20">
        <f t="shared" si="91"/>
        <v>23.088079144000005</v>
      </c>
      <c r="L262" s="20">
        <f t="shared" si="91"/>
        <v>0</v>
      </c>
      <c r="M262" s="34"/>
      <c r="N262" s="63"/>
      <c r="O262" s="20">
        <f>+SUM(O263:O272)</f>
        <v>3453.0750231664615</v>
      </c>
    </row>
    <row r="263" spans="1:15">
      <c r="A263" s="23" t="s">
        <v>435</v>
      </c>
      <c r="B263" s="24" t="s">
        <v>436</v>
      </c>
      <c r="C263" s="31"/>
      <c r="D263" s="45">
        <f>+D96</f>
        <v>91.331411333333321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2557.2795173333329</v>
      </c>
    </row>
    <row r="264" spans="1:15">
      <c r="A264" s="23" t="s">
        <v>465</v>
      </c>
      <c r="B264" s="24" t="s">
        <v>466</v>
      </c>
      <c r="C264" s="31"/>
      <c r="D264" s="45">
        <f>+D111</f>
        <v>3.1221134479354014</v>
      </c>
      <c r="E264" s="45">
        <f>+E111</f>
        <v>0.23878209983121212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150.69643299746247</v>
      </c>
    </row>
    <row r="265" spans="1:15">
      <c r="A265" s="23" t="s">
        <v>483</v>
      </c>
      <c r="B265" s="24" t="s">
        <v>484</v>
      </c>
      <c r="C265" s="31"/>
      <c r="D265" s="45">
        <f>+D127</f>
        <v>3.4343261867200003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96.161133228160011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2.3487237317004008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622.41178890060621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0.68195530260000004</v>
      </c>
      <c r="E268" s="45">
        <f t="shared" si="92"/>
        <v>1.7567016740000007E-2</v>
      </c>
      <c r="F268" s="31"/>
      <c r="G268" s="31"/>
      <c r="H268" s="31"/>
      <c r="I268" s="31"/>
      <c r="J268" s="45">
        <f t="shared" si="92"/>
        <v>0.62739345499999999</v>
      </c>
      <c r="K268" s="45">
        <f t="shared" si="92"/>
        <v>23.088079144000005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23.750007908900002</v>
      </c>
    </row>
    <row r="269" spans="1:15">
      <c r="A269" s="23" t="s">
        <v>528</v>
      </c>
      <c r="B269" s="24" t="s">
        <v>529</v>
      </c>
      <c r="C269" s="45">
        <f>+C151</f>
        <v>0.37422587800000007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0.37422587800000007</v>
      </c>
    </row>
    <row r="270" spans="1:15">
      <c r="A270" s="23" t="s">
        <v>534</v>
      </c>
      <c r="B270" s="24" t="s">
        <v>535</v>
      </c>
      <c r="C270" s="45">
        <f>+C154</f>
        <v>2.4019169200000001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2.4019169200000001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-28077.5804079837</v>
      </c>
      <c r="D273" s="20">
        <f t="shared" ref="D273:E273" si="94">+SUM(D274:D281)</f>
        <v>7.7088606709367102</v>
      </c>
      <c r="E273" s="20">
        <f t="shared" si="94"/>
        <v>0.35200024353865167</v>
      </c>
      <c r="F273" s="34"/>
      <c r="G273" s="34"/>
      <c r="H273" s="34"/>
      <c r="I273" s="34"/>
      <c r="J273" s="20">
        <f t="shared" ref="J273:L273" si="95">+SUM(J274:J281)</f>
        <v>4.7695779178996958</v>
      </c>
      <c r="K273" s="20">
        <f t="shared" si="95"/>
        <v>144.14460508338749</v>
      </c>
      <c r="L273" s="20">
        <f t="shared" si="95"/>
        <v>0</v>
      </c>
      <c r="M273" s="34"/>
      <c r="N273" s="63"/>
      <c r="O273" s="20">
        <f>+SUM(O274:O281)</f>
        <v>-27768.452244659729</v>
      </c>
    </row>
    <row r="274" spans="1:15">
      <c r="A274" s="23" t="s">
        <v>541</v>
      </c>
      <c r="B274" s="24" t="s">
        <v>542</v>
      </c>
      <c r="C274" s="45">
        <f>+C158</f>
        <v>-36655.829017494274</v>
      </c>
      <c r="D274" s="45">
        <f t="shared" ref="D274:L274" si="96">+D158</f>
        <v>1.5457381112359998</v>
      </c>
      <c r="E274" s="45">
        <f t="shared" si="96"/>
        <v>6.3866933825200006E-2</v>
      </c>
      <c r="F274" s="31"/>
      <c r="G274" s="31"/>
      <c r="H274" s="31"/>
      <c r="I274" s="31"/>
      <c r="J274" s="45">
        <f t="shared" si="96"/>
        <v>0.79794736278800016</v>
      </c>
      <c r="K274" s="45">
        <f t="shared" si="96"/>
        <v>27.496424672600007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-36595.623612915988</v>
      </c>
    </row>
    <row r="275" spans="1:15">
      <c r="A275" s="23" t="s">
        <v>557</v>
      </c>
      <c r="B275" s="24" t="s">
        <v>558</v>
      </c>
      <c r="C275" s="45">
        <f>+C166</f>
        <v>765.65613662681869</v>
      </c>
      <c r="D275" s="45">
        <f t="shared" ref="D275:L275" si="97">+D166</f>
        <v>1.3609681745115443</v>
      </c>
      <c r="E275" s="45">
        <f t="shared" si="97"/>
        <v>7.598173265488567E-2</v>
      </c>
      <c r="F275" s="31"/>
      <c r="G275" s="31"/>
      <c r="H275" s="31"/>
      <c r="I275" s="31"/>
      <c r="J275" s="45">
        <f t="shared" si="97"/>
        <v>1.1685463887959324</v>
      </c>
      <c r="K275" s="45">
        <f t="shared" si="97"/>
        <v>28.347163269724032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823.89840466668659</v>
      </c>
    </row>
    <row r="276" spans="1:15">
      <c r="A276" s="23" t="s">
        <v>573</v>
      </c>
      <c r="B276" s="24" t="s">
        <v>574</v>
      </c>
      <c r="C276" s="45">
        <f>+C174</f>
        <v>6978.3282724583878</v>
      </c>
      <c r="D276" s="45">
        <f t="shared" ref="D276:L276" si="98">+D174</f>
        <v>4.8021543851891666</v>
      </c>
      <c r="E276" s="45">
        <f t="shared" si="98"/>
        <v>0.21215157705856602</v>
      </c>
      <c r="F276" s="31"/>
      <c r="G276" s="31"/>
      <c r="H276" s="31"/>
      <c r="I276" s="31"/>
      <c r="J276" s="45">
        <f t="shared" si="98"/>
        <v>2.8030841663157626</v>
      </c>
      <c r="K276" s="45">
        <f t="shared" si="98"/>
        <v>88.301017141063454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7169.0087631642045</v>
      </c>
    </row>
    <row r="277" spans="1:15">
      <c r="A277" s="23" t="s">
        <v>589</v>
      </c>
      <c r="B277" s="24" t="s">
        <v>590</v>
      </c>
      <c r="C277" s="45">
        <f>+C182</f>
        <v>138.06937335646944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138.06937335646944</v>
      </c>
    </row>
    <row r="278" spans="1:15">
      <c r="A278" s="23" t="s">
        <v>605</v>
      </c>
      <c r="B278" s="24" t="s">
        <v>606</v>
      </c>
      <c r="C278" s="45">
        <f>+C190</f>
        <v>696.1948270688938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696.1948270688938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53.326022451007901</v>
      </c>
      <c r="E282" s="20">
        <f t="shared" si="103"/>
        <v>0.19118512916799998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1543.7926878577412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44.869887035384501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1256.3568369907659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8.4561354156233985</v>
      </c>
      <c r="E286" s="45">
        <f t="shared" si="108"/>
        <v>0.19118512916799998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287.43585086697516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12890.751775490407</v>
      </c>
      <c r="D290" s="25">
        <f t="shared" ref="D290:E290" si="110">+D291+D292</f>
        <v>0.9945172249866463</v>
      </c>
      <c r="E290" s="25">
        <f t="shared" si="110"/>
        <v>0.33747178394658484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13008.028280535878</v>
      </c>
    </row>
    <row r="291" spans="1:15">
      <c r="A291" s="23"/>
      <c r="B291" s="43" t="s">
        <v>673</v>
      </c>
      <c r="C291" s="45">
        <f>+C227</f>
        <v>2052.9742070904067</v>
      </c>
      <c r="D291" s="45">
        <f t="shared" ref="D291:M293" si="112">+D227</f>
        <v>1.4356462986646201E-2</v>
      </c>
      <c r="E291" s="45">
        <f t="shared" si="112"/>
        <v>5.7425851946584804E-2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2068.5940388198778</v>
      </c>
    </row>
    <row r="292" spans="1:15">
      <c r="A292" s="23"/>
      <c r="B292" s="43" t="s">
        <v>674</v>
      </c>
      <c r="C292" s="45">
        <f>+C228</f>
        <v>10837.777568400001</v>
      </c>
      <c r="D292" s="45">
        <f t="shared" si="112"/>
        <v>0.98016076200000013</v>
      </c>
      <c r="E292" s="45">
        <f t="shared" si="112"/>
        <v>0.28004593200000005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10939.434241716001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1534.5361387893533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1534.5361387893533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-16117.2509392887</v>
      </c>
      <c r="D303" s="20">
        <f t="shared" ref="D303:M303" si="115">+SUM(D304:D308)</f>
        <v>163.6540218472602</v>
      </c>
      <c r="E303" s="20">
        <f t="shared" si="115"/>
        <v>3.4862547824917143</v>
      </c>
      <c r="F303" s="20">
        <f t="shared" si="115"/>
        <v>421.75549190946003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5.3969713728996958</v>
      </c>
      <c r="K303" s="20">
        <f t="shared" si="115"/>
        <v>167.23268422738749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-10189.325318295651</v>
      </c>
    </row>
    <row r="304" spans="1:15">
      <c r="A304" s="47" t="s">
        <v>263</v>
      </c>
      <c r="B304" s="48" t="s">
        <v>264</v>
      </c>
      <c r="C304" s="66">
        <f>+C242</f>
        <v>11213.409789852665</v>
      </c>
      <c r="D304" s="66">
        <f t="shared" ref="D304:M304" si="116">+D242</f>
        <v>4.0493324547268656</v>
      </c>
      <c r="E304" s="66">
        <f t="shared" si="116"/>
        <v>0.33799656151344964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11416.360187386083</v>
      </c>
    </row>
    <row r="305" spans="1:15">
      <c r="A305" s="47" t="s">
        <v>342</v>
      </c>
      <c r="B305" s="48" t="s">
        <v>343</v>
      </c>
      <c r="C305" s="66">
        <f>+C253</f>
        <v>744.14353604433336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421.75549190946003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1165.8990279537934</v>
      </c>
    </row>
    <row r="306" spans="1:15">
      <c r="A306" s="47" t="s">
        <v>433</v>
      </c>
      <c r="B306" s="48" t="s">
        <v>434</v>
      </c>
      <c r="C306" s="66">
        <f>+C262</f>
        <v>2.7761427980000004</v>
      </c>
      <c r="D306" s="66">
        <f t="shared" ref="D306:L306" si="118">+D262</f>
        <v>98.569806270588728</v>
      </c>
      <c r="E306" s="66">
        <f t="shared" si="118"/>
        <v>2.6050728482716132</v>
      </c>
      <c r="F306" s="31"/>
      <c r="G306" s="31"/>
      <c r="H306" s="31"/>
      <c r="I306" s="31"/>
      <c r="J306" s="66">
        <f t="shared" si="118"/>
        <v>0.62739345499999999</v>
      </c>
      <c r="K306" s="66">
        <f t="shared" si="118"/>
        <v>23.088079144000005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3453.0750231664615</v>
      </c>
    </row>
    <row r="307" spans="1:15">
      <c r="A307" s="47" t="s">
        <v>539</v>
      </c>
      <c r="B307" s="48" t="s">
        <v>540</v>
      </c>
      <c r="C307" s="66">
        <f>+C273</f>
        <v>-28077.5804079837</v>
      </c>
      <c r="D307" s="66">
        <f t="shared" ref="D307:L307" si="119">+D273</f>
        <v>7.7088606709367102</v>
      </c>
      <c r="E307" s="66">
        <f t="shared" si="119"/>
        <v>0.35200024353865167</v>
      </c>
      <c r="F307" s="31"/>
      <c r="G307" s="31"/>
      <c r="H307" s="31"/>
      <c r="I307" s="31"/>
      <c r="J307" s="66">
        <f t="shared" si="119"/>
        <v>4.7695779178996958</v>
      </c>
      <c r="K307" s="66">
        <f t="shared" si="119"/>
        <v>144.14460508338749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-27768.452244659729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53.326022451007901</v>
      </c>
      <c r="E308" s="66">
        <f t="shared" si="120"/>
        <v>0.19118512916799998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1543.7926878577412</v>
      </c>
    </row>
  </sheetData>
  <sheetProtection algorithmName="SHA-512" hashValue="9GTPHvXetKkQTvgCM/clWg20Ctw2RUA2QXo1i0nItr08Ga/SkpsDXz79ZymxlunwK27rpIuQySzwRea9Vt4YsQ==" saltValue="W6zh0tHUZMyT+pzNzBW6ig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55" priority="6" operator="equal">
      <formula>0</formula>
    </cfRule>
  </conditionalFormatting>
  <conditionalFormatting sqref="O239">
    <cfRule type="cellIs" dxfId="54" priority="5" operator="equal">
      <formula>0</formula>
    </cfRule>
  </conditionalFormatting>
  <conditionalFormatting sqref="C301:M301">
    <cfRule type="cellIs" dxfId="53" priority="2" operator="equal">
      <formula>0</formula>
    </cfRule>
  </conditionalFormatting>
  <conditionalFormatting sqref="O301">
    <cfRule type="cellIs" dxfId="52" priority="1" operator="equal">
      <formula>0</formula>
    </cfRule>
  </conditionalFormatting>
  <dataValidations count="1">
    <dataValidation allowBlank="1" showInputMessage="1" showErrorMessage="1" sqref="B144:B157 B136 A225:B236 B267:B273 A289:B298 B307" xr:uid="{22C11FCC-96CF-45E0-A1B5-1F7E7A8C2DAF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3"/>
  <sheetViews>
    <sheetView showGridLines="0" zoomScale="85" zoomScaleNormal="85" workbookViewId="0">
      <selection activeCell="C97" sqref="C97"/>
    </sheetView>
  </sheetViews>
  <sheetFormatPr defaultColWidth="11.42578125" defaultRowHeight="12"/>
  <cols>
    <col min="1" max="1" width="5" style="73" customWidth="1"/>
    <col min="2" max="2" width="30.42578125" style="73" customWidth="1"/>
    <col min="3" max="3" width="22.7109375" style="73" customWidth="1"/>
    <col min="4" max="7" width="16" style="73" customWidth="1"/>
    <col min="8" max="16384" width="11.42578125" style="73"/>
  </cols>
  <sheetData>
    <row r="1" spans="1:7">
      <c r="A1" s="91"/>
    </row>
    <row r="2" spans="1:7">
      <c r="A2" s="91"/>
      <c r="B2" s="72" t="s">
        <v>23</v>
      </c>
    </row>
    <row r="3" spans="1:7" ht="48">
      <c r="A3" s="91"/>
      <c r="B3" s="126" t="s">
        <v>24</v>
      </c>
      <c r="C3" s="126" t="s">
        <v>25</v>
      </c>
      <c r="D3" s="125" t="s">
        <v>26</v>
      </c>
      <c r="E3" s="125"/>
      <c r="F3" s="125"/>
      <c r="G3" s="90" t="s">
        <v>27</v>
      </c>
    </row>
    <row r="4" spans="1:7" ht="9.9499999999999993" customHeight="1">
      <c r="A4" s="91"/>
      <c r="B4" s="127"/>
      <c r="C4" s="127"/>
      <c r="D4" s="74" t="s">
        <v>28</v>
      </c>
      <c r="E4" s="74" t="s">
        <v>29</v>
      </c>
      <c r="F4" s="74" t="s">
        <v>30</v>
      </c>
      <c r="G4" s="74" t="s">
        <v>30</v>
      </c>
    </row>
    <row r="5" spans="1:7">
      <c r="A5" s="91"/>
      <c r="B5" s="5" t="s">
        <v>31</v>
      </c>
      <c r="C5" s="5" t="s">
        <v>32</v>
      </c>
      <c r="D5" s="75">
        <v>1</v>
      </c>
      <c r="E5" s="75">
        <v>1</v>
      </c>
      <c r="F5" s="75">
        <v>1</v>
      </c>
      <c r="G5" s="75">
        <v>1</v>
      </c>
    </row>
    <row r="6" spans="1:7">
      <c r="A6" s="91"/>
      <c r="B6" s="5" t="s">
        <v>33</v>
      </c>
      <c r="C6" s="5" t="s">
        <v>34</v>
      </c>
      <c r="D6" s="75">
        <v>21</v>
      </c>
      <c r="E6" s="75">
        <v>25</v>
      </c>
      <c r="F6" s="75">
        <v>28</v>
      </c>
      <c r="G6" s="75">
        <v>4</v>
      </c>
    </row>
    <row r="7" spans="1:7">
      <c r="A7" s="91"/>
      <c r="B7" s="5" t="s">
        <v>35</v>
      </c>
      <c r="C7" s="5" t="s">
        <v>34</v>
      </c>
      <c r="D7" s="76"/>
      <c r="E7" s="76"/>
      <c r="F7" s="75">
        <v>30</v>
      </c>
      <c r="G7" s="75">
        <v>6</v>
      </c>
    </row>
    <row r="8" spans="1:7">
      <c r="A8" s="91"/>
      <c r="B8" s="5" t="s">
        <v>36</v>
      </c>
      <c r="C8" s="5" t="s">
        <v>37</v>
      </c>
      <c r="D8" s="75">
        <v>310</v>
      </c>
      <c r="E8" s="75">
        <v>298</v>
      </c>
      <c r="F8" s="75">
        <v>265</v>
      </c>
      <c r="G8" s="75">
        <v>234</v>
      </c>
    </row>
    <row r="9" spans="1:7">
      <c r="A9" s="91"/>
      <c r="B9" s="77" t="s">
        <v>38</v>
      </c>
      <c r="C9" s="78"/>
      <c r="D9" s="79"/>
      <c r="E9" s="79"/>
      <c r="F9" s="79"/>
      <c r="G9" s="80"/>
    </row>
    <row r="10" spans="1:7">
      <c r="A10" s="91"/>
      <c r="B10" s="5" t="s">
        <v>39</v>
      </c>
      <c r="C10" s="5" t="s">
        <v>40</v>
      </c>
      <c r="D10" s="75">
        <v>3800</v>
      </c>
      <c r="E10" s="75">
        <v>4750</v>
      </c>
      <c r="F10" s="75">
        <v>4660</v>
      </c>
      <c r="G10" s="75">
        <v>2340</v>
      </c>
    </row>
    <row r="11" spans="1:7">
      <c r="A11" s="91"/>
      <c r="B11" s="5" t="s">
        <v>41</v>
      </c>
      <c r="C11" s="5" t="s">
        <v>42</v>
      </c>
      <c r="D11" s="75">
        <v>8100</v>
      </c>
      <c r="E11" s="75">
        <v>10900</v>
      </c>
      <c r="F11" s="75">
        <v>10200</v>
      </c>
      <c r="G11" s="75">
        <v>8450</v>
      </c>
    </row>
    <row r="12" spans="1:7">
      <c r="A12" s="91"/>
      <c r="B12" s="5" t="s">
        <v>43</v>
      </c>
      <c r="C12" s="5" t="s">
        <v>44</v>
      </c>
      <c r="D12" s="76"/>
      <c r="E12" s="75">
        <v>14400</v>
      </c>
      <c r="F12" s="75">
        <v>13900</v>
      </c>
      <c r="G12" s="75">
        <v>15900</v>
      </c>
    </row>
    <row r="13" spans="1:7">
      <c r="A13" s="91"/>
      <c r="B13" s="5" t="s">
        <v>45</v>
      </c>
      <c r="C13" s="5" t="s">
        <v>46</v>
      </c>
      <c r="D13" s="75">
        <v>4800</v>
      </c>
      <c r="E13" s="75">
        <v>6130</v>
      </c>
      <c r="F13" s="75">
        <v>5820</v>
      </c>
      <c r="G13" s="75">
        <v>4470</v>
      </c>
    </row>
    <row r="14" spans="1:7">
      <c r="A14" s="91"/>
      <c r="B14" s="5" t="s">
        <v>47</v>
      </c>
      <c r="C14" s="5" t="s">
        <v>48</v>
      </c>
      <c r="D14" s="76"/>
      <c r="E14" s="75">
        <v>10000</v>
      </c>
      <c r="F14" s="75">
        <v>8590</v>
      </c>
      <c r="G14" s="75">
        <v>8550</v>
      </c>
    </row>
    <row r="15" spans="1:7">
      <c r="A15" s="91"/>
      <c r="B15" s="5" t="s">
        <v>49</v>
      </c>
      <c r="C15" s="5" t="s">
        <v>50</v>
      </c>
      <c r="D15" s="76"/>
      <c r="E15" s="75">
        <v>7370</v>
      </c>
      <c r="F15" s="75">
        <v>7670</v>
      </c>
      <c r="G15" s="75">
        <v>8980</v>
      </c>
    </row>
    <row r="16" spans="1:7">
      <c r="A16" s="91"/>
      <c r="B16" s="5" t="s">
        <v>51</v>
      </c>
      <c r="C16" s="5" t="s">
        <v>52</v>
      </c>
      <c r="D16" s="75">
        <v>5400</v>
      </c>
      <c r="E16" s="75">
        <v>7140</v>
      </c>
      <c r="F16" s="75">
        <v>6290</v>
      </c>
      <c r="G16" s="75">
        <v>4170</v>
      </c>
    </row>
    <row r="17" spans="1:7">
      <c r="A17" s="91"/>
      <c r="B17" s="5" t="s">
        <v>53</v>
      </c>
      <c r="C17" s="5" t="s">
        <v>54</v>
      </c>
      <c r="D17" s="76"/>
      <c r="E17" s="75">
        <v>1890</v>
      </c>
      <c r="F17" s="75">
        <v>1750</v>
      </c>
      <c r="G17" s="75">
        <v>297</v>
      </c>
    </row>
    <row r="18" spans="1:7">
      <c r="A18" s="91"/>
      <c r="B18" s="5" t="s">
        <v>55</v>
      </c>
      <c r="C18" s="5" t="s">
        <v>56</v>
      </c>
      <c r="D18" s="76"/>
      <c r="E18" s="75">
        <v>1640</v>
      </c>
      <c r="F18" s="75">
        <v>1470</v>
      </c>
      <c r="G18" s="75">
        <v>304</v>
      </c>
    </row>
    <row r="19" spans="1:7">
      <c r="A19" s="91"/>
      <c r="B19" s="5" t="s">
        <v>57</v>
      </c>
      <c r="C19" s="5" t="s">
        <v>58</v>
      </c>
      <c r="D19" s="75">
        <v>1400</v>
      </c>
      <c r="E19" s="75">
        <v>1400</v>
      </c>
      <c r="F19" s="75">
        <v>1730</v>
      </c>
      <c r="G19" s="75">
        <v>479</v>
      </c>
    </row>
    <row r="20" spans="1:7">
      <c r="A20" s="91"/>
      <c r="B20" s="5" t="s">
        <v>59</v>
      </c>
      <c r="C20" s="5" t="s">
        <v>60</v>
      </c>
      <c r="D20" s="76"/>
      <c r="E20" s="75">
        <v>5</v>
      </c>
      <c r="F20" s="75">
        <v>2</v>
      </c>
      <c r="G20" s="81" t="s">
        <v>61</v>
      </c>
    </row>
    <row r="21" spans="1:7">
      <c r="A21" s="91"/>
      <c r="B21" s="5" t="s">
        <v>62</v>
      </c>
      <c r="C21" s="5" t="s">
        <v>63</v>
      </c>
      <c r="D21" s="75">
        <v>100</v>
      </c>
      <c r="E21" s="75">
        <v>146</v>
      </c>
      <c r="F21" s="75">
        <v>160</v>
      </c>
      <c r="G21" s="75">
        <v>22</v>
      </c>
    </row>
    <row r="22" spans="1:7">
      <c r="A22" s="91"/>
      <c r="B22" s="5" t="s">
        <v>64</v>
      </c>
      <c r="C22" s="5" t="s">
        <v>65</v>
      </c>
      <c r="D22" s="76"/>
      <c r="E22" s="76"/>
      <c r="F22" s="75">
        <v>148</v>
      </c>
      <c r="G22" s="75">
        <v>20</v>
      </c>
    </row>
    <row r="23" spans="1:7">
      <c r="A23" s="91"/>
      <c r="B23" s="5" t="s">
        <v>66</v>
      </c>
      <c r="C23" s="5" t="s">
        <v>67</v>
      </c>
      <c r="D23" s="75">
        <v>1500</v>
      </c>
      <c r="E23" s="75">
        <v>1810</v>
      </c>
      <c r="F23" s="75">
        <v>1760</v>
      </c>
      <c r="G23" s="75">
        <v>260</v>
      </c>
    </row>
    <row r="24" spans="1:7">
      <c r="A24" s="91"/>
      <c r="B24" s="5" t="s">
        <v>68</v>
      </c>
      <c r="C24" s="5" t="s">
        <v>69</v>
      </c>
      <c r="D24" s="75">
        <v>90</v>
      </c>
      <c r="E24" s="75">
        <v>77</v>
      </c>
      <c r="F24" s="75">
        <v>79</v>
      </c>
      <c r="G24" s="75">
        <v>11</v>
      </c>
    </row>
    <row r="25" spans="1:7">
      <c r="A25" s="91"/>
      <c r="B25" s="5" t="s">
        <v>70</v>
      </c>
      <c r="C25" s="5" t="s">
        <v>71</v>
      </c>
      <c r="D25" s="75">
        <v>470</v>
      </c>
      <c r="E25" s="75">
        <v>609</v>
      </c>
      <c r="F25" s="75">
        <v>527</v>
      </c>
      <c r="G25" s="75">
        <v>74</v>
      </c>
    </row>
    <row r="26" spans="1:7">
      <c r="A26" s="91"/>
      <c r="B26" s="5" t="s">
        <v>72</v>
      </c>
      <c r="C26" s="5" t="s">
        <v>73</v>
      </c>
      <c r="D26" s="75">
        <v>600</v>
      </c>
      <c r="E26" s="75">
        <v>725</v>
      </c>
      <c r="F26" s="75">
        <v>782</v>
      </c>
      <c r="G26" s="75">
        <v>111</v>
      </c>
    </row>
    <row r="27" spans="1:7">
      <c r="A27" s="91"/>
      <c r="B27" s="5" t="s">
        <v>74</v>
      </c>
      <c r="C27" s="5" t="s">
        <v>75</v>
      </c>
      <c r="D27" s="75">
        <v>1800</v>
      </c>
      <c r="E27" s="75">
        <v>2310</v>
      </c>
      <c r="F27" s="75">
        <v>1980</v>
      </c>
      <c r="G27" s="75">
        <v>356</v>
      </c>
    </row>
    <row r="28" spans="1:7">
      <c r="A28" s="91"/>
      <c r="B28" s="5" t="s">
        <v>76</v>
      </c>
      <c r="C28" s="5" t="s">
        <v>77</v>
      </c>
      <c r="D28" s="76"/>
      <c r="E28" s="75">
        <v>122</v>
      </c>
      <c r="F28" s="75">
        <v>127</v>
      </c>
      <c r="G28" s="75">
        <v>18</v>
      </c>
    </row>
    <row r="29" spans="1:7">
      <c r="A29" s="91"/>
      <c r="B29" s="5" t="s">
        <v>78</v>
      </c>
      <c r="C29" s="5" t="s">
        <v>79</v>
      </c>
      <c r="D29" s="76"/>
      <c r="E29" s="75">
        <v>595</v>
      </c>
      <c r="F29" s="75">
        <v>525</v>
      </c>
      <c r="G29" s="75">
        <v>73</v>
      </c>
    </row>
    <row r="30" spans="1:7">
      <c r="A30" s="91"/>
      <c r="B30" s="77" t="s">
        <v>80</v>
      </c>
      <c r="C30" s="78"/>
      <c r="D30" s="79"/>
      <c r="E30" s="79"/>
      <c r="F30" s="79"/>
      <c r="G30" s="80"/>
    </row>
    <row r="31" spans="1:7">
      <c r="A31" s="91"/>
      <c r="B31" s="5" t="s">
        <v>81</v>
      </c>
      <c r="C31" s="5" t="s">
        <v>82</v>
      </c>
      <c r="D31" s="75">
        <v>11700</v>
      </c>
      <c r="E31" s="75">
        <v>14800</v>
      </c>
      <c r="F31" s="75">
        <v>12400</v>
      </c>
      <c r="G31" s="75">
        <v>12700</v>
      </c>
    </row>
    <row r="32" spans="1:7">
      <c r="A32" s="91"/>
      <c r="B32" s="5" t="s">
        <v>83</v>
      </c>
      <c r="C32" s="5" t="s">
        <v>84</v>
      </c>
      <c r="D32" s="75">
        <v>650</v>
      </c>
      <c r="E32" s="75">
        <v>675</v>
      </c>
      <c r="F32" s="75">
        <v>677</v>
      </c>
      <c r="G32" s="75">
        <v>94</v>
      </c>
    </row>
    <row r="33" spans="1:7">
      <c r="A33" s="91"/>
      <c r="B33" s="5" t="s">
        <v>85</v>
      </c>
      <c r="C33" s="5" t="s">
        <v>86</v>
      </c>
      <c r="D33" s="75">
        <v>150</v>
      </c>
      <c r="E33" s="76"/>
      <c r="F33" s="75">
        <v>116</v>
      </c>
      <c r="G33" s="75">
        <v>16</v>
      </c>
    </row>
    <row r="34" spans="1:7">
      <c r="A34" s="91"/>
      <c r="B34" s="5" t="s">
        <v>87</v>
      </c>
      <c r="C34" s="5" t="s">
        <v>88</v>
      </c>
      <c r="D34" s="75">
        <v>2800</v>
      </c>
      <c r="E34" s="75">
        <v>3500</v>
      </c>
      <c r="F34" s="75">
        <v>3170</v>
      </c>
      <c r="G34" s="75">
        <v>967</v>
      </c>
    </row>
    <row r="35" spans="1:7">
      <c r="A35" s="91"/>
      <c r="B35" s="5" t="s">
        <v>89</v>
      </c>
      <c r="C35" s="5" t="s">
        <v>90</v>
      </c>
      <c r="D35" s="75">
        <v>1000</v>
      </c>
      <c r="E35" s="76"/>
      <c r="F35" s="75">
        <v>1120</v>
      </c>
      <c r="G35" s="75">
        <v>160</v>
      </c>
    </row>
    <row r="36" spans="1:7">
      <c r="A36" s="91"/>
      <c r="B36" s="5" t="s">
        <v>91</v>
      </c>
      <c r="C36" s="5" t="s">
        <v>92</v>
      </c>
      <c r="D36" s="75">
        <v>1300</v>
      </c>
      <c r="E36" s="75">
        <v>1430</v>
      </c>
      <c r="F36" s="75">
        <v>1300</v>
      </c>
      <c r="G36" s="75">
        <v>201</v>
      </c>
    </row>
    <row r="37" spans="1:7">
      <c r="A37" s="91"/>
      <c r="B37" s="5" t="s">
        <v>93</v>
      </c>
      <c r="C37" s="5" t="s">
        <v>94</v>
      </c>
      <c r="D37" s="75">
        <v>300</v>
      </c>
      <c r="E37" s="76"/>
      <c r="F37" s="75">
        <v>328</v>
      </c>
      <c r="G37" s="75">
        <v>46</v>
      </c>
    </row>
    <row r="38" spans="1:7">
      <c r="A38" s="91"/>
      <c r="B38" s="5" t="s">
        <v>95</v>
      </c>
      <c r="C38" s="5" t="s">
        <v>96</v>
      </c>
      <c r="D38" s="75">
        <v>3800</v>
      </c>
      <c r="E38" s="75">
        <v>4470</v>
      </c>
      <c r="F38" s="75">
        <v>4800</v>
      </c>
      <c r="G38" s="75">
        <v>2500</v>
      </c>
    </row>
    <row r="39" spans="1:7">
      <c r="A39" s="91"/>
      <c r="B39" s="5" t="s">
        <v>97</v>
      </c>
      <c r="C39" s="5" t="s">
        <v>98</v>
      </c>
      <c r="D39" s="76"/>
      <c r="E39" s="76"/>
      <c r="F39" s="75">
        <v>16</v>
      </c>
      <c r="G39" s="75">
        <v>2</v>
      </c>
    </row>
    <row r="40" spans="1:7">
      <c r="A40" s="91"/>
      <c r="B40" s="5" t="s">
        <v>99</v>
      </c>
      <c r="C40" s="5" t="s">
        <v>100</v>
      </c>
      <c r="D40" s="75">
        <v>140</v>
      </c>
      <c r="E40" s="75">
        <v>124</v>
      </c>
      <c r="F40" s="75">
        <v>138</v>
      </c>
      <c r="G40" s="75">
        <v>19</v>
      </c>
    </row>
    <row r="41" spans="1:7">
      <c r="A41" s="91"/>
      <c r="B41" s="5" t="s">
        <v>101</v>
      </c>
      <c r="C41" s="5" t="s">
        <v>102</v>
      </c>
      <c r="D41" s="76"/>
      <c r="E41" s="76"/>
      <c r="F41" s="75">
        <v>4</v>
      </c>
      <c r="G41" s="81" t="s">
        <v>61</v>
      </c>
    </row>
    <row r="42" spans="1:7">
      <c r="A42" s="91"/>
      <c r="B42" s="5" t="s">
        <v>103</v>
      </c>
      <c r="C42" s="5" t="s">
        <v>104</v>
      </c>
      <c r="D42" s="75">
        <v>2900</v>
      </c>
      <c r="E42" s="75">
        <v>3220</v>
      </c>
      <c r="F42" s="75">
        <v>3350</v>
      </c>
      <c r="G42" s="75">
        <v>1460</v>
      </c>
    </row>
    <row r="43" spans="1:7">
      <c r="A43" s="91"/>
      <c r="B43" s="5" t="s">
        <v>105</v>
      </c>
      <c r="C43" s="5" t="s">
        <v>106</v>
      </c>
      <c r="D43" s="76"/>
      <c r="E43" s="76"/>
      <c r="F43" s="75">
        <v>1210</v>
      </c>
      <c r="G43" s="75">
        <v>185</v>
      </c>
    </row>
    <row r="44" spans="1:7">
      <c r="A44" s="91"/>
      <c r="B44" s="5" t="s">
        <v>107</v>
      </c>
      <c r="C44" s="5" t="s">
        <v>108</v>
      </c>
      <c r="D44" s="76"/>
      <c r="E44" s="76"/>
      <c r="F44" s="75">
        <v>1330</v>
      </c>
      <c r="G44" s="75">
        <v>195</v>
      </c>
    </row>
    <row r="45" spans="1:7">
      <c r="A45" s="91"/>
      <c r="B45" s="5" t="s">
        <v>109</v>
      </c>
      <c r="C45" s="5" t="s">
        <v>110</v>
      </c>
      <c r="D45" s="75">
        <v>6300</v>
      </c>
      <c r="E45" s="75">
        <v>9810</v>
      </c>
      <c r="F45" s="75">
        <v>8060</v>
      </c>
      <c r="G45" s="75">
        <v>8380</v>
      </c>
    </row>
    <row r="46" spans="1:7">
      <c r="A46" s="91"/>
      <c r="B46" s="5" t="s">
        <v>111</v>
      </c>
      <c r="C46" s="5" t="s">
        <v>112</v>
      </c>
      <c r="D46" s="75">
        <v>560</v>
      </c>
      <c r="E46" s="76"/>
      <c r="F46" s="75">
        <v>716</v>
      </c>
      <c r="G46" s="75">
        <v>100</v>
      </c>
    </row>
    <row r="47" spans="1:7">
      <c r="A47" s="91"/>
      <c r="B47" s="5" t="s">
        <v>113</v>
      </c>
      <c r="C47" s="5" t="s">
        <v>112</v>
      </c>
      <c r="D47" s="76"/>
      <c r="E47" s="75">
        <v>1030</v>
      </c>
      <c r="F47" s="75">
        <v>858</v>
      </c>
      <c r="G47" s="75">
        <v>121</v>
      </c>
    </row>
    <row r="48" spans="1:7">
      <c r="A48" s="91"/>
      <c r="B48" s="5" t="s">
        <v>114</v>
      </c>
      <c r="C48" s="5" t="s">
        <v>115</v>
      </c>
      <c r="D48" s="76"/>
      <c r="E48" s="75">
        <v>794</v>
      </c>
      <c r="F48" s="75">
        <v>804</v>
      </c>
      <c r="G48" s="75">
        <v>114</v>
      </c>
    </row>
    <row r="49" spans="1:7">
      <c r="A49" s="91"/>
      <c r="B49" s="5" t="s">
        <v>116</v>
      </c>
      <c r="C49" s="5" t="s">
        <v>117</v>
      </c>
      <c r="D49" s="75">
        <v>1300</v>
      </c>
      <c r="E49" s="75">
        <v>1640</v>
      </c>
      <c r="F49" s="75">
        <v>1650</v>
      </c>
      <c r="G49" s="75">
        <v>281</v>
      </c>
    </row>
    <row r="50" spans="1:7">
      <c r="A50" s="91"/>
      <c r="B50" s="77" t="s">
        <v>118</v>
      </c>
      <c r="C50" s="78"/>
      <c r="D50" s="79"/>
      <c r="E50" s="79"/>
      <c r="F50" s="79"/>
      <c r="G50" s="80"/>
    </row>
    <row r="51" spans="1:7">
      <c r="A51" s="91"/>
      <c r="B51" s="5" t="s">
        <v>119</v>
      </c>
      <c r="C51" s="5" t="s">
        <v>120</v>
      </c>
      <c r="D51" s="75">
        <v>23900</v>
      </c>
      <c r="E51" s="75">
        <v>22800</v>
      </c>
      <c r="F51" s="75">
        <v>23500</v>
      </c>
      <c r="G51" s="75">
        <v>28200</v>
      </c>
    </row>
    <row r="52" spans="1:7">
      <c r="A52" s="91"/>
      <c r="B52" s="5" t="s">
        <v>121</v>
      </c>
      <c r="C52" s="5" t="s">
        <v>122</v>
      </c>
      <c r="D52" s="76"/>
      <c r="E52" s="75">
        <v>17200</v>
      </c>
      <c r="F52" s="75">
        <v>16100</v>
      </c>
      <c r="G52" s="75">
        <v>18100</v>
      </c>
    </row>
    <row r="53" spans="1:7">
      <c r="A53" s="91"/>
      <c r="B53" s="5" t="s">
        <v>123</v>
      </c>
      <c r="C53" s="5" t="s">
        <v>124</v>
      </c>
      <c r="D53" s="75">
        <v>6500</v>
      </c>
      <c r="E53" s="75">
        <v>7390</v>
      </c>
      <c r="F53" s="75">
        <v>6630</v>
      </c>
      <c r="G53" s="75">
        <v>8040</v>
      </c>
    </row>
    <row r="54" spans="1:7">
      <c r="A54" s="91"/>
      <c r="B54" s="5" t="s">
        <v>125</v>
      </c>
      <c r="C54" s="5" t="s">
        <v>126</v>
      </c>
      <c r="D54" s="75">
        <v>9200</v>
      </c>
      <c r="E54" s="75">
        <v>12200</v>
      </c>
      <c r="F54" s="75">
        <v>11100</v>
      </c>
      <c r="G54" s="75">
        <v>13500</v>
      </c>
    </row>
    <row r="55" spans="1:7">
      <c r="A55" s="91"/>
      <c r="B55" s="5" t="s">
        <v>127</v>
      </c>
      <c r="C55" s="5" t="s">
        <v>128</v>
      </c>
      <c r="D55" s="75">
        <v>7000</v>
      </c>
      <c r="E55" s="75">
        <v>8830</v>
      </c>
      <c r="F55" s="75">
        <v>8900</v>
      </c>
      <c r="G55" s="75">
        <v>10700</v>
      </c>
    </row>
    <row r="56" spans="1:7">
      <c r="A56" s="91"/>
      <c r="B56" s="5" t="s">
        <v>129</v>
      </c>
      <c r="C56" s="5" t="s">
        <v>130</v>
      </c>
      <c r="D56" s="75">
        <v>8700</v>
      </c>
      <c r="E56" s="75">
        <v>10300</v>
      </c>
      <c r="F56" s="75">
        <v>9540</v>
      </c>
      <c r="G56" s="75">
        <v>11500</v>
      </c>
    </row>
    <row r="57" spans="1:7">
      <c r="A57" s="91"/>
      <c r="B57" s="5" t="s">
        <v>131</v>
      </c>
      <c r="C57" s="5" t="s">
        <v>132</v>
      </c>
      <c r="D57" s="75">
        <v>7000</v>
      </c>
      <c r="E57" s="75">
        <v>8860</v>
      </c>
      <c r="F57" s="75">
        <v>9200</v>
      </c>
      <c r="G57" s="75">
        <v>11000</v>
      </c>
    </row>
    <row r="58" spans="1:7">
      <c r="A58" s="91"/>
      <c r="B58" s="5" t="s">
        <v>133</v>
      </c>
      <c r="C58" s="5" t="s">
        <v>134</v>
      </c>
      <c r="D58" s="75">
        <v>7500</v>
      </c>
      <c r="E58" s="75">
        <v>9160</v>
      </c>
      <c r="F58" s="75">
        <v>8550</v>
      </c>
      <c r="G58" s="75">
        <v>10300</v>
      </c>
    </row>
    <row r="59" spans="1:7">
      <c r="A59" s="91"/>
      <c r="B59" s="5" t="s">
        <v>135</v>
      </c>
      <c r="C59" s="5" t="s">
        <v>136</v>
      </c>
      <c r="D59" s="75">
        <v>7400</v>
      </c>
      <c r="E59" s="75">
        <v>9300</v>
      </c>
      <c r="F59" s="75">
        <v>7910</v>
      </c>
      <c r="G59" s="75">
        <v>9490</v>
      </c>
    </row>
    <row r="60" spans="1:7">
      <c r="A60" s="91"/>
      <c r="B60" s="5" t="s">
        <v>137</v>
      </c>
      <c r="C60" s="5" t="s">
        <v>138</v>
      </c>
      <c r="D60" s="76"/>
      <c r="E60" s="81" t="s">
        <v>139</v>
      </c>
      <c r="F60" s="75">
        <v>7190</v>
      </c>
      <c r="G60" s="75">
        <v>8570</v>
      </c>
    </row>
    <row r="61" spans="1:7">
      <c r="A61" s="91"/>
      <c r="B61" s="5" t="s">
        <v>140</v>
      </c>
      <c r="C61" s="5" t="s">
        <v>141</v>
      </c>
      <c r="D61" s="76"/>
      <c r="E61" s="75">
        <v>17700</v>
      </c>
      <c r="F61" s="75">
        <v>17400</v>
      </c>
      <c r="G61" s="75">
        <v>20200</v>
      </c>
    </row>
    <row r="62" spans="1:7">
      <c r="A62" s="91"/>
      <c r="B62" s="5" t="s">
        <v>142</v>
      </c>
      <c r="C62" s="5" t="s">
        <v>143</v>
      </c>
      <c r="D62" s="76"/>
      <c r="E62" s="76"/>
      <c r="F62" s="75">
        <v>9200</v>
      </c>
      <c r="G62" s="75">
        <v>11000</v>
      </c>
    </row>
    <row r="63" spans="1:7">
      <c r="A63" s="91"/>
      <c r="B63" s="77" t="s">
        <v>144</v>
      </c>
      <c r="C63" s="78"/>
      <c r="D63" s="79"/>
      <c r="E63" s="79"/>
      <c r="F63" s="79"/>
      <c r="G63" s="80"/>
    </row>
    <row r="64" spans="1:7">
      <c r="A64" s="91"/>
      <c r="B64" s="5" t="s">
        <v>145</v>
      </c>
      <c r="C64" s="5" t="s">
        <v>146</v>
      </c>
      <c r="D64" s="76"/>
      <c r="E64" s="75">
        <v>14900</v>
      </c>
      <c r="F64" s="75">
        <v>12400</v>
      </c>
      <c r="G64" s="75">
        <v>10900</v>
      </c>
    </row>
    <row r="65" spans="1:7">
      <c r="A65" s="91"/>
      <c r="B65" s="5" t="s">
        <v>147</v>
      </c>
      <c r="C65" s="5" t="s">
        <v>148</v>
      </c>
      <c r="D65" s="76"/>
      <c r="E65" s="75">
        <v>6320</v>
      </c>
      <c r="F65" s="75">
        <v>5560</v>
      </c>
      <c r="G65" s="75">
        <v>1430</v>
      </c>
    </row>
    <row r="66" spans="1:7">
      <c r="A66" s="91"/>
      <c r="B66" s="5" t="s">
        <v>149</v>
      </c>
      <c r="C66" s="5" t="s">
        <v>150</v>
      </c>
      <c r="D66" s="76"/>
      <c r="E66" s="75">
        <v>756</v>
      </c>
      <c r="F66" s="75">
        <v>523</v>
      </c>
      <c r="G66" s="75">
        <v>73</v>
      </c>
    </row>
    <row r="67" spans="1:7">
      <c r="A67" s="91"/>
      <c r="B67" s="5" t="s">
        <v>151</v>
      </c>
      <c r="C67" s="5" t="s">
        <v>152</v>
      </c>
      <c r="D67" s="76"/>
      <c r="E67" s="75">
        <v>350</v>
      </c>
      <c r="F67" s="75">
        <v>491</v>
      </c>
      <c r="G67" s="75">
        <v>68</v>
      </c>
    </row>
    <row r="68" spans="1:7">
      <c r="A68" s="91"/>
      <c r="B68" s="5" t="s">
        <v>153</v>
      </c>
      <c r="C68" s="5" t="s">
        <v>154</v>
      </c>
      <c r="D68" s="76"/>
      <c r="E68" s="75">
        <v>708</v>
      </c>
      <c r="F68" s="75">
        <v>654</v>
      </c>
      <c r="G68" s="75">
        <v>91</v>
      </c>
    </row>
    <row r="69" spans="1:7">
      <c r="A69" s="91"/>
      <c r="B69" s="5" t="s">
        <v>155</v>
      </c>
      <c r="C69" s="5" t="s">
        <v>156</v>
      </c>
      <c r="D69" s="76"/>
      <c r="E69" s="75">
        <v>659</v>
      </c>
      <c r="F69" s="75">
        <v>812</v>
      </c>
      <c r="G69" s="75">
        <v>114</v>
      </c>
    </row>
    <row r="70" spans="1:7">
      <c r="A70" s="91"/>
      <c r="B70" s="5" t="s">
        <v>157</v>
      </c>
      <c r="C70" s="5" t="s">
        <v>158</v>
      </c>
      <c r="D70" s="76"/>
      <c r="E70" s="75">
        <v>575</v>
      </c>
      <c r="F70" s="75">
        <v>530</v>
      </c>
      <c r="G70" s="75">
        <v>74</v>
      </c>
    </row>
    <row r="71" spans="1:7">
      <c r="A71" s="91"/>
      <c r="B71" s="5" t="s">
        <v>159</v>
      </c>
      <c r="C71" s="5" t="s">
        <v>160</v>
      </c>
      <c r="D71" s="76"/>
      <c r="E71" s="75">
        <v>580</v>
      </c>
      <c r="F71" s="75">
        <v>889</v>
      </c>
      <c r="G71" s="75">
        <v>124</v>
      </c>
    </row>
    <row r="72" spans="1:7">
      <c r="A72" s="91"/>
      <c r="B72" s="5" t="s">
        <v>161</v>
      </c>
      <c r="C72" s="5" t="s">
        <v>162</v>
      </c>
      <c r="D72" s="76"/>
      <c r="E72" s="75">
        <v>110</v>
      </c>
      <c r="F72" s="75">
        <v>413</v>
      </c>
      <c r="G72" s="75">
        <v>57</v>
      </c>
    </row>
    <row r="73" spans="1:7">
      <c r="A73" s="91"/>
      <c r="B73" s="5" t="s">
        <v>163</v>
      </c>
      <c r="C73" s="5" t="s">
        <v>164</v>
      </c>
      <c r="D73" s="76"/>
      <c r="E73" s="75">
        <v>297</v>
      </c>
      <c r="F73" s="75">
        <v>421</v>
      </c>
      <c r="G73" s="75">
        <v>59</v>
      </c>
    </row>
    <row r="74" spans="1:7">
      <c r="A74" s="91"/>
      <c r="B74" s="5" t="s">
        <v>165</v>
      </c>
      <c r="C74" s="5" t="s">
        <v>166</v>
      </c>
      <c r="D74" s="76"/>
      <c r="E74" s="75">
        <v>59</v>
      </c>
      <c r="F74" s="75">
        <v>57</v>
      </c>
      <c r="G74" s="75">
        <v>8</v>
      </c>
    </row>
    <row r="75" spans="1:7">
      <c r="A75" s="91"/>
      <c r="B75" s="5" t="s">
        <v>167</v>
      </c>
      <c r="C75" s="5" t="s">
        <v>168</v>
      </c>
      <c r="D75" s="76"/>
      <c r="E75" s="75">
        <v>1870</v>
      </c>
      <c r="F75" s="75">
        <v>2820</v>
      </c>
      <c r="G75" s="75">
        <v>436</v>
      </c>
    </row>
    <row r="76" spans="1:7">
      <c r="A76" s="91"/>
      <c r="B76" s="5" t="s">
        <v>169</v>
      </c>
      <c r="C76" s="5" t="s">
        <v>170</v>
      </c>
      <c r="D76" s="76"/>
      <c r="E76" s="75">
        <v>2800</v>
      </c>
      <c r="F76" s="75">
        <v>5350</v>
      </c>
      <c r="G76" s="75">
        <v>1420</v>
      </c>
    </row>
    <row r="77" spans="1:7">
      <c r="A77" s="91"/>
      <c r="B77" s="5" t="s">
        <v>171</v>
      </c>
      <c r="C77" s="5" t="s">
        <v>172</v>
      </c>
      <c r="D77" s="76"/>
      <c r="E77" s="75">
        <v>1500</v>
      </c>
      <c r="F77" s="75">
        <v>2910</v>
      </c>
      <c r="G77" s="75">
        <v>442</v>
      </c>
    </row>
    <row r="78" spans="1:7">
      <c r="A78" s="91"/>
      <c r="B78" s="5" t="s">
        <v>173</v>
      </c>
      <c r="C78" s="5" t="s">
        <v>174</v>
      </c>
      <c r="D78" s="76"/>
      <c r="E78" s="76"/>
      <c r="F78" s="75">
        <v>6450</v>
      </c>
      <c r="G78" s="75">
        <v>3630</v>
      </c>
    </row>
    <row r="79" spans="1:7">
      <c r="A79" s="91"/>
      <c r="B79" s="5" t="s">
        <v>175</v>
      </c>
      <c r="C79" s="5" t="s">
        <v>176</v>
      </c>
      <c r="D79" s="76"/>
      <c r="E79" s="76"/>
      <c r="F79" s="75">
        <v>1790</v>
      </c>
      <c r="G79" s="75">
        <v>260</v>
      </c>
    </row>
    <row r="80" spans="1:7">
      <c r="A80" s="91"/>
      <c r="B80" s="5" t="s">
        <v>177</v>
      </c>
      <c r="C80" s="5" t="s">
        <v>178</v>
      </c>
      <c r="D80" s="76"/>
      <c r="E80" s="76"/>
      <c r="F80" s="75">
        <v>979</v>
      </c>
      <c r="G80" s="75">
        <v>138</v>
      </c>
    </row>
    <row r="81" spans="1:7">
      <c r="A81" s="91"/>
      <c r="B81" s="5" t="s">
        <v>179</v>
      </c>
      <c r="C81" s="5" t="s">
        <v>180</v>
      </c>
      <c r="D81" s="76"/>
      <c r="E81" s="76"/>
      <c r="F81" s="75">
        <v>828</v>
      </c>
      <c r="G81" s="75">
        <v>116</v>
      </c>
    </row>
    <row r="82" spans="1:7">
      <c r="A82" s="91"/>
      <c r="B82" s="5" t="s">
        <v>181</v>
      </c>
      <c r="C82" s="5" t="s">
        <v>182</v>
      </c>
      <c r="D82" s="76"/>
      <c r="E82" s="76"/>
      <c r="F82" s="75">
        <v>1</v>
      </c>
      <c r="G82" s="81" t="s">
        <v>61</v>
      </c>
    </row>
    <row r="83" spans="1:7">
      <c r="A83" s="91"/>
      <c r="B83" s="5" t="s">
        <v>183</v>
      </c>
      <c r="C83" s="5" t="s">
        <v>184</v>
      </c>
      <c r="D83" s="76"/>
      <c r="E83" s="76"/>
      <c r="F83" s="75">
        <v>3070</v>
      </c>
      <c r="G83" s="75">
        <v>718</v>
      </c>
    </row>
    <row r="84" spans="1:7">
      <c r="A84" s="91"/>
      <c r="B84" s="5" t="s">
        <v>185</v>
      </c>
      <c r="C84" s="5" t="s">
        <v>186</v>
      </c>
      <c r="D84" s="76"/>
      <c r="E84" s="76"/>
      <c r="F84" s="75">
        <v>929</v>
      </c>
      <c r="G84" s="75">
        <v>131</v>
      </c>
    </row>
    <row r="85" spans="1:7">
      <c r="A85" s="91"/>
      <c r="B85" s="5" t="s">
        <v>187</v>
      </c>
      <c r="C85" s="5" t="s">
        <v>188</v>
      </c>
      <c r="D85" s="76"/>
      <c r="E85" s="76"/>
      <c r="F85" s="75">
        <v>854</v>
      </c>
      <c r="G85" s="75">
        <v>120</v>
      </c>
    </row>
    <row r="86" spans="1:7">
      <c r="A86" s="91"/>
      <c r="B86" s="5" t="s">
        <v>189</v>
      </c>
      <c r="C86" s="5" t="s">
        <v>190</v>
      </c>
      <c r="D86" s="76"/>
      <c r="E86" s="76"/>
      <c r="F86" s="75">
        <v>387</v>
      </c>
      <c r="G86" s="75">
        <v>54</v>
      </c>
    </row>
    <row r="87" spans="1:7">
      <c r="A87" s="91"/>
      <c r="B87" s="5" t="s">
        <v>191</v>
      </c>
      <c r="C87" s="5" t="s">
        <v>192</v>
      </c>
      <c r="D87" s="76"/>
      <c r="E87" s="76"/>
      <c r="F87" s="75">
        <v>719</v>
      </c>
      <c r="G87" s="75">
        <v>101</v>
      </c>
    </row>
    <row r="88" spans="1:7">
      <c r="A88" s="91"/>
      <c r="B88" s="5" t="s">
        <v>193</v>
      </c>
      <c r="C88" s="5" t="s">
        <v>194</v>
      </c>
      <c r="D88" s="76"/>
      <c r="E88" s="76"/>
      <c r="F88" s="75">
        <v>446</v>
      </c>
      <c r="G88" s="75">
        <v>62</v>
      </c>
    </row>
    <row r="89" spans="1:7">
      <c r="A89" s="91"/>
      <c r="B89" s="5" t="s">
        <v>195</v>
      </c>
      <c r="C89" s="5" t="s">
        <v>196</v>
      </c>
      <c r="D89" s="76"/>
      <c r="E89" s="76"/>
      <c r="F89" s="81" t="s">
        <v>61</v>
      </c>
      <c r="G89" s="81" t="s">
        <v>61</v>
      </c>
    </row>
    <row r="90" spans="1:7">
      <c r="A90" s="91"/>
      <c r="B90" s="5" t="s">
        <v>197</v>
      </c>
      <c r="C90" s="5" t="s">
        <v>198</v>
      </c>
      <c r="D90" s="76"/>
      <c r="E90" s="76"/>
      <c r="F90" s="75">
        <v>627</v>
      </c>
      <c r="G90" s="75">
        <v>88</v>
      </c>
    </row>
    <row r="91" spans="1:7">
      <c r="A91" s="91"/>
      <c r="B91" s="77" t="s">
        <v>199</v>
      </c>
      <c r="C91" s="78"/>
      <c r="D91" s="79"/>
      <c r="E91" s="79"/>
      <c r="F91" s="79"/>
      <c r="G91" s="80"/>
    </row>
    <row r="92" spans="1:7">
      <c r="A92" s="91"/>
      <c r="B92" s="5" t="s">
        <v>200</v>
      </c>
      <c r="C92" s="5" t="s">
        <v>201</v>
      </c>
      <c r="D92" s="76"/>
      <c r="E92" s="75">
        <v>10300</v>
      </c>
      <c r="F92" s="75">
        <v>9710</v>
      </c>
      <c r="G92" s="75">
        <v>11300</v>
      </c>
    </row>
    <row r="93" spans="1:7">
      <c r="A93" s="91"/>
      <c r="B93" s="77" t="s">
        <v>202</v>
      </c>
      <c r="C93" s="78"/>
      <c r="D93" s="79"/>
      <c r="E93" s="79"/>
      <c r="F93" s="79"/>
      <c r="G93" s="80"/>
    </row>
    <row r="94" spans="1:7">
      <c r="A94" s="91"/>
      <c r="B94" s="5" t="s">
        <v>203</v>
      </c>
      <c r="C94" s="5" t="s">
        <v>204</v>
      </c>
      <c r="D94" s="75">
        <v>4</v>
      </c>
      <c r="E94" s="76"/>
      <c r="F94" s="75">
        <v>16</v>
      </c>
      <c r="G94" s="75">
        <v>2</v>
      </c>
    </row>
    <row r="95" spans="1:7">
      <c r="A95" s="91"/>
      <c r="B95" s="5" t="s">
        <v>205</v>
      </c>
      <c r="C95" s="5" t="s">
        <v>206</v>
      </c>
      <c r="D95" s="75">
        <v>9</v>
      </c>
      <c r="E95" s="75">
        <v>8.6999999999999993</v>
      </c>
      <c r="F95" s="75">
        <v>9</v>
      </c>
      <c r="G95" s="75">
        <v>1</v>
      </c>
    </row>
    <row r="96" spans="1:7">
      <c r="A96" s="91"/>
      <c r="B96" s="5" t="s">
        <v>207</v>
      </c>
      <c r="C96" s="5" t="s">
        <v>208</v>
      </c>
      <c r="D96" s="76"/>
      <c r="E96" s="75">
        <v>13</v>
      </c>
      <c r="F96" s="75">
        <v>12</v>
      </c>
      <c r="G96" s="75">
        <v>2</v>
      </c>
    </row>
    <row r="97" spans="1:8">
      <c r="A97" s="91"/>
      <c r="B97" s="5" t="s">
        <v>209</v>
      </c>
      <c r="C97" s="5" t="s">
        <v>210</v>
      </c>
      <c r="D97" s="76"/>
      <c r="E97" s="76"/>
      <c r="F97" s="75">
        <v>376</v>
      </c>
      <c r="G97" s="75">
        <v>52</v>
      </c>
    </row>
    <row r="98" spans="1:8">
      <c r="A98" s="91"/>
      <c r="B98" s="73" t="s">
        <v>211</v>
      </c>
    </row>
    <row r="99" spans="1:8">
      <c r="A99" s="91"/>
      <c r="B99" s="73" t="s">
        <v>212</v>
      </c>
    </row>
    <row r="100" spans="1:8">
      <c r="A100" s="91"/>
      <c r="B100" s="73" t="s">
        <v>213</v>
      </c>
    </row>
    <row r="101" spans="1:8">
      <c r="A101" s="91"/>
    </row>
    <row r="102" spans="1:8">
      <c r="A102" s="91"/>
    </row>
    <row r="103" spans="1:8">
      <c r="A103" s="91"/>
      <c r="B103" s="91"/>
      <c r="C103" s="91"/>
      <c r="D103" s="91"/>
      <c r="E103" s="91"/>
      <c r="F103" s="91"/>
      <c r="G103" s="91"/>
      <c r="H103" s="91"/>
    </row>
  </sheetData>
  <mergeCells count="3">
    <mergeCell ref="D3:F3"/>
    <mergeCell ref="B3:B4"/>
    <mergeCell ref="C3:C4"/>
  </mergeCells>
  <phoneticPr fontId="2" type="noConversion"/>
  <conditionalFormatting sqref="D5:G97">
    <cfRule type="cellIs" dxfId="11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2E8CF-D03C-4419-9D6D-1148EEB43E3C}">
  <dimension ref="A2:O308"/>
  <sheetViews>
    <sheetView showGridLines="0" topLeftCell="A146" zoomScale="85" zoomScaleNormal="85" workbookViewId="0">
      <selection activeCell="C168" sqref="A3:XFD168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-16072.292139894629</v>
      </c>
      <c r="D4" s="20">
        <f t="shared" si="0"/>
        <v>170.91258190102766</v>
      </c>
      <c r="E4" s="20">
        <f t="shared" si="0"/>
        <v>3.8457061629336953</v>
      </c>
      <c r="F4" s="20">
        <f t="shared" si="0"/>
        <v>557.58410650673216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7.9547688499300735</v>
      </c>
      <c r="K4" s="20">
        <f t="shared" si="0"/>
        <v>236.68291678230776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-9710.0436069816933</v>
      </c>
    </row>
    <row r="5" spans="1:15" s="12" customFormat="1">
      <c r="A5" s="18" t="s">
        <v>263</v>
      </c>
      <c r="B5" s="19" t="s">
        <v>264</v>
      </c>
      <c r="C5" s="20">
        <f>+C6+C32+C42</f>
        <v>11339.391666011516</v>
      </c>
      <c r="D5" s="20">
        <f t="shared" ref="D5:E5" si="1">+D6+D32+D42</f>
        <v>4.1474134649478538</v>
      </c>
      <c r="E5" s="20">
        <f t="shared" si="1"/>
        <v>0.35262486344093069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11548.9648318419</v>
      </c>
    </row>
    <row r="6" spans="1:15">
      <c r="A6" s="23" t="s">
        <v>265</v>
      </c>
      <c r="B6" s="24" t="s">
        <v>266</v>
      </c>
      <c r="C6" s="25">
        <f>+C7+C11+C19+C25+C29</f>
        <v>11339.391666011516</v>
      </c>
      <c r="D6" s="25">
        <f t="shared" ref="D6:E6" si="4">+D7+D11+D19+D25+D29</f>
        <v>4.1474134649478538</v>
      </c>
      <c r="E6" s="25">
        <f t="shared" si="4"/>
        <v>0.35262486344093069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11548.9648318419</v>
      </c>
    </row>
    <row r="7" spans="1:15">
      <c r="A7" s="23" t="s">
        <v>267</v>
      </c>
      <c r="B7" s="24" t="s">
        <v>268</v>
      </c>
      <c r="C7" s="25">
        <v>2891.6738872750784</v>
      </c>
      <c r="D7" s="25">
        <v>8.6610886393346992E-2</v>
      </c>
      <c r="E7" s="25">
        <v>2.9864304444752458E-2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2902.0130327719512</v>
      </c>
    </row>
    <row r="8" spans="1:15">
      <c r="A8" s="23" t="s">
        <v>269</v>
      </c>
      <c r="B8" s="24" t="s">
        <v>270</v>
      </c>
      <c r="C8" s="29">
        <v>2891.6738872750784</v>
      </c>
      <c r="D8" s="29">
        <v>8.6610886393346992E-2</v>
      </c>
      <c r="E8" s="29">
        <v>2.9864304444752458E-2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2902.0130327719512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2015.6674914134742</v>
      </c>
      <c r="D11" s="25">
        <v>0.27776266236324365</v>
      </c>
      <c r="E11" s="25">
        <v>4.1702202050709125E-2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2034.4959295030828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5830.1055786466804</v>
      </c>
      <c r="D19" s="25">
        <v>1.4929745353323445</v>
      </c>
      <c r="E19" s="25">
        <v>0.24901346499605892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5937.8974338599419</v>
      </c>
    </row>
    <row r="20" spans="1:15">
      <c r="A20" s="23" t="s">
        <v>293</v>
      </c>
      <c r="B20" s="24" t="s">
        <v>294</v>
      </c>
      <c r="C20" s="29">
        <v>83.454171966703029</v>
      </c>
      <c r="D20" s="29">
        <v>5.8484070170498946E-4</v>
      </c>
      <c r="E20" s="29">
        <v>2.3393628068199578E-3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84.090478650158062</v>
      </c>
    </row>
    <row r="21" spans="1:15">
      <c r="A21" s="23" t="s">
        <v>295</v>
      </c>
      <c r="B21" s="24" t="s">
        <v>296</v>
      </c>
      <c r="C21" s="29">
        <v>4878.3145580799774</v>
      </c>
      <c r="D21" s="29">
        <v>1.3752052346306394</v>
      </c>
      <c r="E21" s="29">
        <v>0.23964303458923897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4980.3257088157843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868.33684860000005</v>
      </c>
      <c r="D23" s="29">
        <v>0.11718445999999999</v>
      </c>
      <c r="E23" s="29">
        <v>7.0310675999999996E-3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873.4812463940001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601.94470867628229</v>
      </c>
      <c r="D25" s="25">
        <v>2.2900653808589189</v>
      </c>
      <c r="E25" s="25">
        <v>3.2044891949410174E-2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674.55843570692571</v>
      </c>
    </row>
    <row r="26" spans="1:15">
      <c r="A26" s="23" t="s">
        <v>305</v>
      </c>
      <c r="B26" s="24" t="s">
        <v>306</v>
      </c>
      <c r="C26" s="29">
        <v>164.91838290955525</v>
      </c>
      <c r="D26" s="29">
        <v>2.6775681387489002E-2</v>
      </c>
      <c r="E26" s="29">
        <v>1.34602013367422E-3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166.02479732382861</v>
      </c>
    </row>
    <row r="27" spans="1:15">
      <c r="A27" s="23" t="s">
        <v>307</v>
      </c>
      <c r="B27" s="24" t="s">
        <v>308</v>
      </c>
      <c r="C27" s="29">
        <v>380.55533901828073</v>
      </c>
      <c r="D27" s="29">
        <v>2.2556533974131998</v>
      </c>
      <c r="E27" s="29">
        <v>3.0240693692242155E-2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451.7274179742945</v>
      </c>
    </row>
    <row r="28" spans="1:15">
      <c r="A28" s="23" t="s">
        <v>309</v>
      </c>
      <c r="B28" s="24" t="s">
        <v>310</v>
      </c>
      <c r="C28" s="29">
        <v>56.470986748446258</v>
      </c>
      <c r="D28" s="29">
        <v>7.6363020582299991E-3</v>
      </c>
      <c r="E28" s="29">
        <v>4.5817812349379999E-4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56.80622040880256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736.86683575479776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557.58410650673216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1294.4509422615299</v>
      </c>
    </row>
    <row r="47" spans="1:15">
      <c r="A47" s="23" t="s">
        <v>344</v>
      </c>
      <c r="B47" s="24" t="s">
        <v>345</v>
      </c>
      <c r="C47" s="25">
        <f>+SUM(C48:C52)</f>
        <v>734.10519960000011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734.10519960000011</v>
      </c>
    </row>
    <row r="48" spans="1:15">
      <c r="A48" s="23" t="s">
        <v>346</v>
      </c>
      <c r="B48" s="24" t="s">
        <v>347</v>
      </c>
      <c r="C48" s="45">
        <v>734.10519960000011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734.10519960000011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2.7616361547976194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2.7616361547976194</v>
      </c>
    </row>
    <row r="73" spans="1:15">
      <c r="A73" s="23" t="s">
        <v>393</v>
      </c>
      <c r="B73" s="24" t="s">
        <v>394</v>
      </c>
      <c r="C73" s="45">
        <v>2.7616361547976194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2.7616361547976194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557.58410650673216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557.58410650673216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557.535483303609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557.535483303609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4.8623203123200003E-2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4.8623203123200003E-2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5.5867993272000005</v>
      </c>
      <c r="D95" s="20">
        <f>+D96+D111+D127+D132+D144+D145+D151+D154+D155+D156</f>
        <v>99.523010973159771</v>
      </c>
      <c r="E95" s="20">
        <f>+E96+E111+E127+E132+E144+E145+E151+E154+E155+E156</f>
        <v>2.7530844809438384</v>
      </c>
      <c r="F95" s="34"/>
      <c r="G95" s="34"/>
      <c r="H95" s="34"/>
      <c r="I95" s="34"/>
      <c r="J95" s="20">
        <f>+J96+J111+J127+J132+J144+J145+J151+J154+J155+J156</f>
        <v>0.42812368750000002</v>
      </c>
      <c r="K95" s="20">
        <f>+K96+K111+K127+K132+K144+K145+K151+K154+K155+K156</f>
        <v>15.754951700000003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3521.7984940257916</v>
      </c>
    </row>
    <row r="96" spans="1:15">
      <c r="A96" s="23" t="s">
        <v>435</v>
      </c>
      <c r="B96" s="24" t="s">
        <v>436</v>
      </c>
      <c r="C96" s="31"/>
      <c r="D96" s="25">
        <f>+D97+D100+D101+D102</f>
        <v>92.145554166666656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2580.0755166666668</v>
      </c>
    </row>
    <row r="97" spans="1:15">
      <c r="A97" s="23" t="s">
        <v>437</v>
      </c>
      <c r="B97" s="24" t="s">
        <v>438</v>
      </c>
      <c r="C97" s="31"/>
      <c r="D97" s="25">
        <f>+SUM(D98:D99)</f>
        <v>89.396296000000007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2503.0962880000002</v>
      </c>
    </row>
    <row r="98" spans="1:15">
      <c r="A98" s="23" t="s">
        <v>439</v>
      </c>
      <c r="B98" s="24" t="s">
        <v>440</v>
      </c>
      <c r="C98" s="31"/>
      <c r="D98" s="45">
        <v>10.619640000000002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297.34992000000005</v>
      </c>
    </row>
    <row r="99" spans="1:15">
      <c r="A99" s="23" t="s">
        <v>441</v>
      </c>
      <c r="B99" s="24" t="s">
        <v>442</v>
      </c>
      <c r="C99" s="31"/>
      <c r="D99" s="45">
        <v>78.776656000000003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2205.7463680000001</v>
      </c>
    </row>
    <row r="100" spans="1:15">
      <c r="A100" s="23" t="s">
        <v>443</v>
      </c>
      <c r="B100" s="24" t="s">
        <v>444</v>
      </c>
      <c r="C100" s="31"/>
      <c r="D100" s="45">
        <v>0.1239275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3.46997</v>
      </c>
    </row>
    <row r="101" spans="1:15">
      <c r="A101" s="23" t="s">
        <v>445</v>
      </c>
      <c r="B101" s="24" t="s">
        <v>446</v>
      </c>
      <c r="C101" s="31"/>
      <c r="D101" s="45">
        <v>0.38899999999999996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10.891999999999999</v>
      </c>
    </row>
    <row r="102" spans="1:15">
      <c r="A102" s="23" t="s">
        <v>447</v>
      </c>
      <c r="B102" s="24" t="s">
        <v>448</v>
      </c>
      <c r="C102" s="31"/>
      <c r="D102" s="25">
        <f>+SUM(D103:D110)</f>
        <v>2.2363306666666665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62.617258666666672</v>
      </c>
    </row>
    <row r="103" spans="1:15">
      <c r="A103" s="23" t="s">
        <v>449</v>
      </c>
      <c r="B103" s="24" t="s">
        <v>450</v>
      </c>
      <c r="C103" s="31"/>
      <c r="D103" s="45">
        <v>0.13205500000000001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3.69754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6.9461666666666672E-2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1.9449266666666669</v>
      </c>
    </row>
    <row r="107" spans="1:15">
      <c r="A107" s="23" t="s">
        <v>457</v>
      </c>
      <c r="B107" s="24" t="s">
        <v>458</v>
      </c>
      <c r="C107" s="31"/>
      <c r="D107" s="45">
        <v>2.0165039999999999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56.462111999999998</v>
      </c>
    </row>
    <row r="108" spans="1:15">
      <c r="A108" s="23" t="s">
        <v>459</v>
      </c>
      <c r="B108" s="24" t="s">
        <v>460</v>
      </c>
      <c r="C108" s="31"/>
      <c r="D108" s="45">
        <v>1.831E-2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0.51268000000000002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3.1837993144731271</v>
      </c>
      <c r="E111" s="25">
        <f>+E112+E115+E116+E117+E126</f>
        <v>0.24349108367852323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153.67151798005622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1.665073381139794</v>
      </c>
      <c r="E112" s="25">
        <f>+SUM(E113:E114)</f>
        <v>8.121496114285718E-4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46.837274318942811</v>
      </c>
    </row>
    <row r="113" spans="1:15">
      <c r="A113" s="23" t="s">
        <v>468</v>
      </c>
      <c r="B113" s="24" t="s">
        <v>440</v>
      </c>
      <c r="C113" s="31"/>
      <c r="D113" s="45">
        <v>0.25834738113979411</v>
      </c>
      <c r="E113" s="45">
        <v>8.121496114285718E-4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7.4489463189428067</v>
      </c>
    </row>
    <row r="114" spans="1:15">
      <c r="A114" s="23" t="s">
        <v>469</v>
      </c>
      <c r="B114" s="24" t="s">
        <v>442</v>
      </c>
      <c r="C114" s="31"/>
      <c r="D114" s="45">
        <v>1.4067259999999999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39.388328000000001</v>
      </c>
    </row>
    <row r="115" spans="1:15">
      <c r="A115" s="23" t="s">
        <v>470</v>
      </c>
      <c r="B115" s="24" t="s">
        <v>444</v>
      </c>
      <c r="C115" s="31"/>
      <c r="D115" s="45">
        <v>4.9570999999999999E-3</v>
      </c>
      <c r="E115" s="45">
        <v>1.4969716138928566E-3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0.53549627768160701</v>
      </c>
    </row>
    <row r="116" spans="1:15">
      <c r="A116" s="23" t="s">
        <v>471</v>
      </c>
      <c r="B116" s="24" t="s">
        <v>446</v>
      </c>
      <c r="C116" s="31"/>
      <c r="D116" s="45">
        <v>0.77799999999999991</v>
      </c>
      <c r="E116" s="45">
        <v>8.2331016428571439E-3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23.965771935357143</v>
      </c>
    </row>
    <row r="117" spans="1:15">
      <c r="A117" s="23" t="s">
        <v>472</v>
      </c>
      <c r="B117" s="24" t="s">
        <v>448</v>
      </c>
      <c r="C117" s="31"/>
      <c r="D117" s="25">
        <f>+SUM(D118:D125)</f>
        <v>0.73576883333333332</v>
      </c>
      <c r="E117" s="25">
        <f>+SUM(E118:E125)</f>
        <v>6.6925746206785722E-2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38.336850078131548</v>
      </c>
    </row>
    <row r="118" spans="1:15">
      <c r="A118" s="23" t="s">
        <v>473</v>
      </c>
      <c r="B118" s="24" t="s">
        <v>450</v>
      </c>
      <c r="C118" s="31"/>
      <c r="D118" s="45">
        <v>4.8019999999999998E-3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0.13445599999999999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3.0563133333333333E-3</v>
      </c>
      <c r="E121" s="45">
        <v>5.5674131142142867E-3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1.5609412486001193</v>
      </c>
    </row>
    <row r="122" spans="1:15">
      <c r="A122" s="23" t="s">
        <v>477</v>
      </c>
      <c r="B122" s="24" t="s">
        <v>458</v>
      </c>
      <c r="C122" s="31"/>
      <c r="D122" s="45">
        <v>0.24534132</v>
      </c>
      <c r="E122" s="45">
        <v>2.0690451320000001E-2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12.352526559800001</v>
      </c>
    </row>
    <row r="123" spans="1:15">
      <c r="A123" s="23" t="s">
        <v>478</v>
      </c>
      <c r="B123" s="24" t="s">
        <v>460</v>
      </c>
      <c r="C123" s="31"/>
      <c r="D123" s="45">
        <v>2.1971999999999998E-3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6.1521599999999996E-2</v>
      </c>
    </row>
    <row r="124" spans="1:15">
      <c r="A124" s="23" t="s">
        <v>479</v>
      </c>
      <c r="B124" s="24" t="s">
        <v>462</v>
      </c>
      <c r="C124" s="31"/>
      <c r="D124" s="45">
        <v>0.48037199999999997</v>
      </c>
      <c r="E124" s="45">
        <v>4.0667881772571433E-2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24.227404669731428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0.16602311460355895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43.996125369943123</v>
      </c>
    </row>
    <row r="127" spans="1:15">
      <c r="A127" s="23" t="s">
        <v>483</v>
      </c>
      <c r="B127" s="24" t="s">
        <v>484</v>
      </c>
      <c r="C127" s="31"/>
      <c r="D127" s="25">
        <f>+SUM(D128:D131)</f>
        <v>3.7222371815200006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104.22264108256002</v>
      </c>
    </row>
    <row r="128" spans="1:15">
      <c r="A128" s="23" t="s">
        <v>485</v>
      </c>
      <c r="B128" s="24" t="s">
        <v>486</v>
      </c>
      <c r="C128" s="31"/>
      <c r="D128" s="45">
        <v>1.4774811480000005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41.369472144000014</v>
      </c>
    </row>
    <row r="129" spans="1:15">
      <c r="A129" s="23" t="s">
        <v>487</v>
      </c>
      <c r="B129" s="24" t="s">
        <v>488</v>
      </c>
      <c r="C129" s="31"/>
      <c r="D129" s="45">
        <v>2.2447560335200003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62.85316893856001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2.4976059340153149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661.86557251405839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2.0050701044401755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531.34357767664642</v>
      </c>
    </row>
    <row r="134" spans="1:15">
      <c r="A134" s="23" t="s">
        <v>496</v>
      </c>
      <c r="B134" s="24" t="s">
        <v>497</v>
      </c>
      <c r="C134" s="31"/>
      <c r="D134" s="31"/>
      <c r="E134" s="45">
        <v>0.23667127402219998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62.717887615882994</v>
      </c>
    </row>
    <row r="135" spans="1:15">
      <c r="A135" s="23" t="s">
        <v>498</v>
      </c>
      <c r="B135" s="24" t="s">
        <v>499</v>
      </c>
      <c r="C135" s="31"/>
      <c r="D135" s="31"/>
      <c r="E135" s="45">
        <v>0.1145801584176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30.363741980663999</v>
      </c>
    </row>
    <row r="136" spans="1:15">
      <c r="A136" s="23" t="s">
        <v>500</v>
      </c>
      <c r="B136" s="24" t="s">
        <v>501</v>
      </c>
      <c r="C136" s="31"/>
      <c r="D136" s="31"/>
      <c r="E136" s="45">
        <v>1.6538186720003754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438.26194808009944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0.49253582957513942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130.52199483741197</v>
      </c>
    </row>
    <row r="142" spans="1:15">
      <c r="A142" s="23" t="s">
        <v>511</v>
      </c>
      <c r="B142" s="24" t="s">
        <v>512</v>
      </c>
      <c r="C142" s="31"/>
      <c r="D142" s="31"/>
      <c r="E142" s="45">
        <v>0.21868877851359503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57.952526306102683</v>
      </c>
    </row>
    <row r="143" spans="1:15">
      <c r="A143" s="23" t="s">
        <v>513</v>
      </c>
      <c r="B143" s="24" t="s">
        <v>514</v>
      </c>
      <c r="C143" s="31"/>
      <c r="D143" s="31"/>
      <c r="E143" s="45">
        <v>0.27384705106154439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72.569468531309269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0.47142031050000005</v>
      </c>
      <c r="E145" s="25">
        <f>+SUM(E146:E150)</f>
        <v>1.1987463250000002E-2</v>
      </c>
      <c r="F145" s="31"/>
      <c r="G145" s="31"/>
      <c r="H145" s="31"/>
      <c r="I145" s="31"/>
      <c r="J145" s="25">
        <f>+SUM(J146:J150)</f>
        <v>0.42812368750000002</v>
      </c>
      <c r="K145" s="25">
        <f>+SUM(K146:K150)</f>
        <v>15.754951700000003</v>
      </c>
      <c r="L145" s="25">
        <f>+SUM(L146:L150)</f>
        <v>0</v>
      </c>
      <c r="M145" s="31"/>
      <c r="N145" s="64"/>
      <c r="O145" s="25">
        <f>+SUM(O146:O150)</f>
        <v>16.376446455250004</v>
      </c>
    </row>
    <row r="146" spans="1:15">
      <c r="A146" s="23" t="s">
        <v>519</v>
      </c>
      <c r="B146" s="24" t="s">
        <v>520</v>
      </c>
      <c r="C146" s="31"/>
      <c r="D146" s="45">
        <v>3.3171336000000003E-2</v>
      </c>
      <c r="E146" s="45">
        <v>6.2545280000000014E-4</v>
      </c>
      <c r="F146" s="31"/>
      <c r="G146" s="31"/>
      <c r="H146" s="31"/>
      <c r="I146" s="31"/>
      <c r="J146" s="45">
        <v>2.2337600000000003E-2</v>
      </c>
      <c r="K146" s="45">
        <v>0.82202368000000003</v>
      </c>
      <c r="L146" s="45">
        <v>0</v>
      </c>
      <c r="M146" s="31"/>
      <c r="N146" s="64"/>
      <c r="O146" s="29">
        <f>+C146*'PCG-PTG'!$F$5+D146*'PCG-PTG'!$F$6+E146*'PCG-PTG'!$F$8+SUM(F146:I146)</f>
        <v>1.0945424000000001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0.43824897450000005</v>
      </c>
      <c r="E149" s="45">
        <v>1.1362010450000001E-2</v>
      </c>
      <c r="F149" s="31"/>
      <c r="G149" s="31"/>
      <c r="H149" s="31"/>
      <c r="I149" s="31"/>
      <c r="J149" s="45">
        <v>0.4057860875</v>
      </c>
      <c r="K149" s="45">
        <v>14.932928020000002</v>
      </c>
      <c r="L149" s="45">
        <v>0</v>
      </c>
      <c r="M149" s="31"/>
      <c r="N149" s="64"/>
      <c r="O149" s="29">
        <f>+C149*'PCG-PTG'!$F$5+D149*'PCG-PTG'!$F$6+E149*'PCG-PTG'!$F$8+SUM(F149:I149)</f>
        <v>15.281904055250003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0.21405722720000003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0.21405722720000003</v>
      </c>
    </row>
    <row r="152" spans="1:15">
      <c r="A152" s="23" t="s">
        <v>530</v>
      </c>
      <c r="B152" s="24" t="s">
        <v>531</v>
      </c>
      <c r="C152" s="45">
        <v>0.17895072720000002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0.17895072720000002</v>
      </c>
    </row>
    <row r="153" spans="1:15">
      <c r="A153" s="23" t="s">
        <v>532</v>
      </c>
      <c r="B153" s="24" t="s">
        <v>533</v>
      </c>
      <c r="C153" s="45">
        <v>3.5106500000000006E-2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3.5106500000000006E-2</v>
      </c>
    </row>
    <row r="154" spans="1:15">
      <c r="A154" s="23" t="s">
        <v>534</v>
      </c>
      <c r="B154" s="24" t="s">
        <v>535</v>
      </c>
      <c r="C154" s="45">
        <v>5.3727421000000009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5.3727421000000009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-28154.137440988143</v>
      </c>
      <c r="D157" s="20">
        <f t="shared" ref="D157:E157" si="36">+D158+D166+D174+D182+D190+D198+D206+D207</f>
        <v>11.669731709347115</v>
      </c>
      <c r="E157" s="20">
        <f t="shared" si="36"/>
        <v>0.54584734659292611</v>
      </c>
      <c r="F157" s="34"/>
      <c r="G157" s="34"/>
      <c r="H157" s="34"/>
      <c r="I157" s="34"/>
      <c r="J157" s="20">
        <f t="shared" ref="J157:L157" si="37">+J158+J166+J174+J182+J190+J198+J206+J207</f>
        <v>7.5266451624300732</v>
      </c>
      <c r="K157" s="20">
        <f t="shared" si="37"/>
        <v>220.92796508230776</v>
      </c>
      <c r="L157" s="20">
        <f t="shared" si="37"/>
        <v>0</v>
      </c>
      <c r="M157" s="34"/>
      <c r="N157" s="63"/>
      <c r="O157" s="20">
        <f>+O158+O166+O174+O182+O190+O198+O206+O207</f>
        <v>-27682.735406279298</v>
      </c>
    </row>
    <row r="158" spans="1:15">
      <c r="A158" s="23" t="s">
        <v>541</v>
      </c>
      <c r="B158" s="24" t="s">
        <v>542</v>
      </c>
      <c r="C158" s="25">
        <f>+SUM(C159:C160)</f>
        <v>-34573.345643518558</v>
      </c>
      <c r="D158" s="25">
        <f t="shared" ref="D158:E158" si="38">+SUM(D159:D160)</f>
        <v>5.5937507620559996</v>
      </c>
      <c r="E158" s="25">
        <f t="shared" si="38"/>
        <v>0.20109966718320002</v>
      </c>
      <c r="F158" s="31"/>
      <c r="G158" s="31"/>
      <c r="H158" s="31"/>
      <c r="I158" s="31"/>
      <c r="J158" s="25">
        <f t="shared" ref="J158:L158" si="39">+SUM(J159:J160)</f>
        <v>2.1792263017680003</v>
      </c>
      <c r="K158" s="25">
        <f t="shared" si="39"/>
        <v>93.214637646</v>
      </c>
      <c r="L158" s="25">
        <f t="shared" si="39"/>
        <v>0</v>
      </c>
      <c r="M158" s="31"/>
      <c r="N158" s="64"/>
      <c r="O158" s="25">
        <f>+SUM(O159:O160)</f>
        <v>-34363.429210377442</v>
      </c>
    </row>
    <row r="159" spans="1:15">
      <c r="A159" s="23" t="s">
        <v>543</v>
      </c>
      <c r="B159" s="24" t="s">
        <v>544</v>
      </c>
      <c r="C159" s="45">
        <v>-30365.556881068253</v>
      </c>
      <c r="D159" s="45">
        <v>5.5937507620559996</v>
      </c>
      <c r="E159" s="45">
        <v>0.20109966718320002</v>
      </c>
      <c r="F159" s="31"/>
      <c r="G159" s="31"/>
      <c r="H159" s="31"/>
      <c r="I159" s="31"/>
      <c r="J159" s="45">
        <v>2.1792263017680003</v>
      </c>
      <c r="K159" s="45">
        <v>93.214637646</v>
      </c>
      <c r="L159" s="45">
        <v>0</v>
      </c>
      <c r="M159" s="31"/>
      <c r="N159" s="64"/>
      <c r="O159" s="29">
        <f>+C159*'PCG-PTG'!$F$5+D159*'PCG-PTG'!$F$6+E159*'PCG-PTG'!$F$8+SUM(F159:I159)</f>
        <v>-30155.640447927137</v>
      </c>
    </row>
    <row r="160" spans="1:15">
      <c r="A160" s="23" t="s">
        <v>545</v>
      </c>
      <c r="B160" s="24" t="s">
        <v>546</v>
      </c>
      <c r="C160" s="25">
        <f>+SUM(C161:C165)</f>
        <v>-4207.7887624503028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-4207.7887624503028</v>
      </c>
    </row>
    <row r="161" spans="1:15">
      <c r="A161" s="23" t="s">
        <v>547</v>
      </c>
      <c r="B161" s="24" t="s">
        <v>548</v>
      </c>
      <c r="C161" s="45">
        <v>-571.111553199068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-571.111553199068</v>
      </c>
    </row>
    <row r="162" spans="1:15">
      <c r="A162" s="23" t="s">
        <v>549</v>
      </c>
      <c r="B162" s="24" t="s">
        <v>550</v>
      </c>
      <c r="C162" s="45">
        <v>-3591.5233495002249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-3591.5233495002249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-45.153859751009932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-45.153859751009932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891.67528155620187</v>
      </c>
      <c r="D166" s="25">
        <f t="shared" ref="D166" si="42">+SUM(D167:D168)</f>
        <v>1.4444280729417103</v>
      </c>
      <c r="E166" s="25">
        <f t="shared" ref="E166" si="43">+SUM(E167:E168)</f>
        <v>7.8185336432804661E-2</v>
      </c>
      <c r="F166" s="31"/>
      <c r="G166" s="31"/>
      <c r="H166" s="31"/>
      <c r="I166" s="31"/>
      <c r="J166" s="25">
        <f t="shared" ref="J166:L166" si="44">+SUM(J167:J168)</f>
        <v>1.1822593179123337</v>
      </c>
      <c r="K166" s="25">
        <f t="shared" si="44"/>
        <v>29.571002472497423</v>
      </c>
      <c r="L166" s="25">
        <f t="shared" si="44"/>
        <v>0</v>
      </c>
      <c r="M166" s="31"/>
      <c r="N166" s="64"/>
      <c r="O166" s="25">
        <f>+SUM(O167:O168)</f>
        <v>952.83838175326287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891.67528155620187</v>
      </c>
      <c r="D168" s="25">
        <f t="shared" ref="D168" si="45">+SUM(D169:D173)</f>
        <v>1.4444280729417103</v>
      </c>
      <c r="E168" s="25">
        <f>+SUM(E169:E173)</f>
        <v>7.8185336432804661E-2</v>
      </c>
      <c r="F168" s="31"/>
      <c r="G168" s="31"/>
      <c r="H168" s="31"/>
      <c r="I168" s="31"/>
      <c r="J168" s="25">
        <f>+SUM(J169:J173)</f>
        <v>1.1822593179123337</v>
      </c>
      <c r="K168" s="25">
        <f t="shared" ref="K168" si="46">+SUM(K169:K173)</f>
        <v>29.571002472497423</v>
      </c>
      <c r="L168" s="25">
        <f>+SUM(L169:L173)</f>
        <v>0</v>
      </c>
      <c r="M168" s="31"/>
      <c r="N168" s="64"/>
      <c r="O168" s="25">
        <f>+SUM(O169:O173)</f>
        <v>952.83838175326287</v>
      </c>
    </row>
    <row r="169" spans="1:15">
      <c r="A169" s="23" t="s">
        <v>563</v>
      </c>
      <c r="B169" s="24" t="s">
        <v>564</v>
      </c>
      <c r="C169" s="45">
        <v>1116.3351167122048</v>
      </c>
      <c r="D169" s="45">
        <v>1.2110144568331824</v>
      </c>
      <c r="E169" s="45">
        <v>5.6873658440286905E-2</v>
      </c>
      <c r="F169" s="31"/>
      <c r="G169" s="31"/>
      <c r="H169" s="31"/>
      <c r="I169" s="31"/>
      <c r="J169" s="45">
        <v>0.78647101233700389</v>
      </c>
      <c r="K169" s="45">
        <v>22.974530712908592</v>
      </c>
      <c r="L169" s="45">
        <v>0</v>
      </c>
      <c r="M169" s="31"/>
      <c r="N169" s="64"/>
      <c r="O169" s="29">
        <f>+C169*'PCG-PTG'!$F$5+D169*'PCG-PTG'!$F$6+E169*'PCG-PTG'!$F$8+SUM(F169:I169)</f>
        <v>1165.3150409902098</v>
      </c>
    </row>
    <row r="170" spans="1:15">
      <c r="A170" s="23" t="s">
        <v>565</v>
      </c>
      <c r="B170" s="24" t="s">
        <v>566</v>
      </c>
      <c r="C170" s="45">
        <v>-224.65983515600291</v>
      </c>
      <c r="D170" s="45">
        <v>0.23341361610852787</v>
      </c>
      <c r="E170" s="45">
        <v>2.1311677992517757E-2</v>
      </c>
      <c r="F170" s="31"/>
      <c r="G170" s="31"/>
      <c r="H170" s="31"/>
      <c r="I170" s="31"/>
      <c r="J170" s="45">
        <v>0.39578830557532985</v>
      </c>
      <c r="K170" s="45">
        <v>6.5964717595888303</v>
      </c>
      <c r="L170" s="45">
        <v>0</v>
      </c>
      <c r="M170" s="31"/>
      <c r="N170" s="64"/>
      <c r="O170" s="29">
        <f>+C170*'PCG-PTG'!$F$5+D170*'PCG-PTG'!$F$6+E170*'PCG-PTG'!$F$8+SUM(F170:I170)</f>
        <v>-212.47665923694692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5172.7102013129188</v>
      </c>
      <c r="D174" s="25">
        <f t="shared" ref="D174" si="47">+SUM(D175:D176)</f>
        <v>4.6315528743494045</v>
      </c>
      <c r="E174" s="25">
        <f t="shared" ref="E174" si="48">+SUM(E175:E176)</f>
        <v>0.26656234297692138</v>
      </c>
      <c r="F174" s="31"/>
      <c r="G174" s="31"/>
      <c r="H174" s="31"/>
      <c r="I174" s="31"/>
      <c r="J174" s="25">
        <f t="shared" ref="J174:K174" si="49">+SUM(J175:J176)</f>
        <v>4.1651595427497394</v>
      </c>
      <c r="K174" s="25">
        <f t="shared" si="49"/>
        <v>98.142324963810324</v>
      </c>
      <c r="L174" s="25">
        <f>+SUM(L175:L176)</f>
        <v>0</v>
      </c>
      <c r="M174" s="31"/>
      <c r="N174" s="64"/>
      <c r="O174" s="25">
        <f>+SUM(O175:O176)</f>
        <v>5373.0327026835866</v>
      </c>
    </row>
    <row r="175" spans="1:15">
      <c r="A175" s="23" t="s">
        <v>575</v>
      </c>
      <c r="B175" s="24" t="s">
        <v>576</v>
      </c>
      <c r="C175" s="45">
        <v>0</v>
      </c>
      <c r="D175" s="45">
        <v>1.8505706739600001</v>
      </c>
      <c r="E175" s="45">
        <v>0.16896514849200001</v>
      </c>
      <c r="F175" s="31"/>
      <c r="G175" s="31"/>
      <c r="H175" s="31"/>
      <c r="I175" s="31"/>
      <c r="J175" s="45">
        <v>3.1379241862799998</v>
      </c>
      <c r="K175" s="45">
        <v>52.298736438000006</v>
      </c>
      <c r="L175" s="45">
        <v>0</v>
      </c>
      <c r="M175" s="31"/>
      <c r="N175" s="64"/>
      <c r="O175" s="29">
        <f>+C175*'PCG-PTG'!$F$5+D175*'PCG-PTG'!$F$6+E175*'PCG-PTG'!$F$8+SUM(F175:I175)</f>
        <v>96.591743221260003</v>
      </c>
    </row>
    <row r="176" spans="1:15">
      <c r="A176" s="23" t="s">
        <v>577</v>
      </c>
      <c r="B176" s="24" t="s">
        <v>578</v>
      </c>
      <c r="C176" s="25">
        <f>+SUM(C177:C181)</f>
        <v>5172.7102013129188</v>
      </c>
      <c r="D176" s="25">
        <f t="shared" ref="D176" si="50">+SUM(D177:D181)</f>
        <v>2.7809822003894049</v>
      </c>
      <c r="E176" s="25">
        <f>+SUM(E177:E181)</f>
        <v>9.7597194484921379E-2</v>
      </c>
      <c r="F176" s="31"/>
      <c r="G176" s="31"/>
      <c r="H176" s="31"/>
      <c r="I176" s="31"/>
      <c r="J176" s="25">
        <f>+SUM(J177:J181)</f>
        <v>1.0272353564697394</v>
      </c>
      <c r="K176" s="25">
        <f t="shared" ref="K176" si="51">+SUM(K177:K181)</f>
        <v>45.843588525810326</v>
      </c>
      <c r="L176" s="25">
        <f>+SUM(L177:L181)</f>
        <v>0</v>
      </c>
      <c r="M176" s="31"/>
      <c r="N176" s="64"/>
      <c r="O176" s="25">
        <f>+SUM(O177:O181)</f>
        <v>5276.4409594623266</v>
      </c>
    </row>
    <row r="177" spans="1:15">
      <c r="A177" s="23" t="s">
        <v>579</v>
      </c>
      <c r="B177" s="24" t="s">
        <v>580</v>
      </c>
      <c r="C177" s="45">
        <v>5101.9917914789667</v>
      </c>
      <c r="D177" s="45">
        <v>2.7809822003894049</v>
      </c>
      <c r="E177" s="45">
        <v>9.7597194484921379E-2</v>
      </c>
      <c r="F177" s="31"/>
      <c r="G177" s="31"/>
      <c r="H177" s="31"/>
      <c r="I177" s="31"/>
      <c r="J177" s="45">
        <v>1.0272353564697394</v>
      </c>
      <c r="K177" s="45">
        <v>45.843588525810326</v>
      </c>
      <c r="L177" s="45">
        <v>0</v>
      </c>
      <c r="M177" s="31"/>
      <c r="N177" s="64"/>
      <c r="O177" s="29">
        <f>+C177*'PCG-PTG'!$F$5+D177*'PCG-PTG'!$F$6+E177*'PCG-PTG'!$F$8+SUM(F177:I177)</f>
        <v>5205.7225496283745</v>
      </c>
    </row>
    <row r="178" spans="1:15">
      <c r="A178" s="23" t="s">
        <v>581</v>
      </c>
      <c r="B178" s="24" t="s">
        <v>582</v>
      </c>
      <c r="C178" s="45">
        <v>70.718409833952222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70.718409833952222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25.63441480309212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25.63441480309212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25.63441480309212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25.63441480309212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25.63441480309212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25.63441480309212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270.19273147256888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270.19273147256888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270.19273147256888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270.19273147256888</v>
      </c>
    </row>
    <row r="193" spans="1:15">
      <c r="A193" s="23" t="s">
        <v>611</v>
      </c>
      <c r="B193" s="24" t="s">
        <v>612</v>
      </c>
      <c r="C193" s="45">
        <v>236.03144353900984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236.03144353900984</v>
      </c>
    </row>
    <row r="194" spans="1:15">
      <c r="A194" s="23" t="s">
        <v>613</v>
      </c>
      <c r="B194" s="24" t="s">
        <v>614</v>
      </c>
      <c r="C194" s="45">
        <v>4.646994271756915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4.646994271756915</v>
      </c>
    </row>
    <row r="195" spans="1:15">
      <c r="A195" s="23" t="s">
        <v>615</v>
      </c>
      <c r="B195" s="24" t="s">
        <v>616</v>
      </c>
      <c r="C195" s="45">
        <v>29.514293661802146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29.514293661802146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58.995573385638103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58.995573385638103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58.995573385638103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58.995573385638103</v>
      </c>
    </row>
    <row r="201" spans="1:15">
      <c r="A201" s="23" t="s">
        <v>627</v>
      </c>
      <c r="B201" s="24" t="s">
        <v>628</v>
      </c>
      <c r="C201" s="45">
        <v>58.995573385638103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58.995573385638103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55.572425753572915</v>
      </c>
      <c r="E208" s="20">
        <f t="shared" si="63"/>
        <v>0.19414947195600002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1607.4775311683816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46.95759598830756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1314.8126876726117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8.6148297652653554</v>
      </c>
      <c r="E219" s="25">
        <f t="shared" ref="E219" si="71">+SUM(E220:E222)</f>
        <v>0.19414947195600002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292.66484349576996</v>
      </c>
    </row>
    <row r="220" spans="1:15">
      <c r="A220" s="23" t="s">
        <v>664</v>
      </c>
      <c r="B220" s="24" t="s">
        <v>665</v>
      </c>
      <c r="C220" s="31"/>
      <c r="D220" s="45">
        <v>8.6148297652653554</v>
      </c>
      <c r="E220" s="45">
        <v>0.19414947195600002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292.66484349576996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13850.533932537448</v>
      </c>
      <c r="D226" s="25">
        <f t="shared" ref="D226:E226" si="74">+SUM(D227:D228)</f>
        <v>1.0718962078191427</v>
      </c>
      <c r="E226" s="25">
        <f t="shared" si="74"/>
        <v>0.36251313527657203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13976.613007204676</v>
      </c>
    </row>
    <row r="227" spans="1:15">
      <c r="A227" s="23"/>
      <c r="B227" s="43" t="s">
        <v>673</v>
      </c>
      <c r="C227" s="45">
        <v>2165.8974221374492</v>
      </c>
      <c r="D227" s="45">
        <v>1.5146135819143001E-2</v>
      </c>
      <c r="E227" s="45">
        <v>6.0584543276572006E-2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2182.3764179086766</v>
      </c>
    </row>
    <row r="228" spans="1:15">
      <c r="A228" s="23"/>
      <c r="B228" s="43" t="s">
        <v>674</v>
      </c>
      <c r="C228" s="45">
        <v>11684.6365104</v>
      </c>
      <c r="D228" s="45">
        <v>1.0567500719999998</v>
      </c>
      <c r="E228" s="45">
        <v>0.301928592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11794.236589296001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1534.1889300318303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1534.1889300318303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-16072.292139894629</v>
      </c>
      <c r="D241" s="20">
        <f t="shared" si="77"/>
        <v>170.91258190102766</v>
      </c>
      <c r="E241" s="20">
        <f t="shared" si="77"/>
        <v>3.8457061629336953</v>
      </c>
      <c r="F241" s="20">
        <f t="shared" si="77"/>
        <v>557.58410650673216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7.9547688499300735</v>
      </c>
      <c r="K241" s="20">
        <f t="shared" si="77"/>
        <v>236.68291678230776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-9710.0436069816969</v>
      </c>
    </row>
    <row r="242" spans="1:15" s="12" customFormat="1">
      <c r="A242" s="18" t="s">
        <v>263</v>
      </c>
      <c r="B242" s="19" t="s">
        <v>264</v>
      </c>
      <c r="C242" s="20">
        <f>+C243+C249+C252</f>
        <v>11339.391666011516</v>
      </c>
      <c r="D242" s="20">
        <f t="shared" ref="D242:E242" si="79">+D243+D249+D252</f>
        <v>4.1474134649478538</v>
      </c>
      <c r="E242" s="20">
        <f t="shared" si="79"/>
        <v>0.35262486344093069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11548.9648318419</v>
      </c>
    </row>
    <row r="243" spans="1:15">
      <c r="A243" s="23" t="s">
        <v>265</v>
      </c>
      <c r="B243" s="24" t="s">
        <v>266</v>
      </c>
      <c r="C243" s="25">
        <f>+SUM(C244:C248)</f>
        <v>11339.391666011516</v>
      </c>
      <c r="D243" s="25">
        <f t="shared" ref="D243:E243" si="81">+SUM(D244:D248)</f>
        <v>4.1474134649478538</v>
      </c>
      <c r="E243" s="25">
        <f t="shared" si="81"/>
        <v>0.35262486344093069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11548.9648318419</v>
      </c>
    </row>
    <row r="244" spans="1:15">
      <c r="A244" s="23" t="s">
        <v>267</v>
      </c>
      <c r="B244" s="24" t="s">
        <v>268</v>
      </c>
      <c r="C244" s="45">
        <f>+C7</f>
        <v>2891.6738872750784</v>
      </c>
      <c r="D244" s="45">
        <f>+D7</f>
        <v>8.6610886393346992E-2</v>
      </c>
      <c r="E244" s="45">
        <f>+E7</f>
        <v>2.9864304444752458E-2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2902.0130327719512</v>
      </c>
    </row>
    <row r="245" spans="1:15">
      <c r="A245" s="23" t="s">
        <v>275</v>
      </c>
      <c r="B245" s="24" t="s">
        <v>276</v>
      </c>
      <c r="C245" s="45">
        <f>+C11</f>
        <v>2015.6674914134742</v>
      </c>
      <c r="D245" s="45">
        <f>+D11</f>
        <v>0.27776266236324365</v>
      </c>
      <c r="E245" s="45">
        <f>+E11</f>
        <v>4.1702202050709125E-2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2034.4959295030828</v>
      </c>
    </row>
    <row r="246" spans="1:15">
      <c r="A246" s="23" t="s">
        <v>291</v>
      </c>
      <c r="B246" s="24" t="s">
        <v>292</v>
      </c>
      <c r="C246" s="45">
        <f>+C19</f>
        <v>5830.1055786466804</v>
      </c>
      <c r="D246" s="45">
        <f>+D19</f>
        <v>1.4929745353323445</v>
      </c>
      <c r="E246" s="45">
        <f>+E19</f>
        <v>0.24901346499605892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5937.8974338599419</v>
      </c>
    </row>
    <row r="247" spans="1:15">
      <c r="A247" s="23" t="s">
        <v>303</v>
      </c>
      <c r="B247" s="24" t="s">
        <v>304</v>
      </c>
      <c r="C247" s="45">
        <f>+C25</f>
        <v>601.94470867628229</v>
      </c>
      <c r="D247" s="45">
        <f>+D25</f>
        <v>2.2900653808589189</v>
      </c>
      <c r="E247" s="45">
        <f>+E25</f>
        <v>3.2044891949410174E-2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674.55843570692571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736.86683575479776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557.58410650673216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1294.4509422615299</v>
      </c>
    </row>
    <row r="254" spans="1:15">
      <c r="A254" s="23" t="s">
        <v>344</v>
      </c>
      <c r="B254" s="24" t="s">
        <v>345</v>
      </c>
      <c r="C254" s="45">
        <f>+C47</f>
        <v>734.10519960000011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734.10519960000011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2.7616361547976194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2.7616361547976194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557.58410650673216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557.58410650673216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5.5867993272000005</v>
      </c>
      <c r="D262" s="20">
        <f t="shared" ref="D262:E262" si="90">+SUM(D263:D272)</f>
        <v>99.523010973159771</v>
      </c>
      <c r="E262" s="20">
        <f t="shared" si="90"/>
        <v>2.7530844809438384</v>
      </c>
      <c r="F262" s="34"/>
      <c r="G262" s="34"/>
      <c r="H262" s="34"/>
      <c r="I262" s="34"/>
      <c r="J262" s="20">
        <f t="shared" ref="J262:L262" si="91">+SUM(J263:J272)</f>
        <v>0.42812368750000002</v>
      </c>
      <c r="K262" s="20">
        <f t="shared" si="91"/>
        <v>15.754951700000003</v>
      </c>
      <c r="L262" s="20">
        <f t="shared" si="91"/>
        <v>0</v>
      </c>
      <c r="M262" s="34"/>
      <c r="N262" s="63"/>
      <c r="O262" s="20">
        <f>+SUM(O263:O272)</f>
        <v>3521.7984940257911</v>
      </c>
    </row>
    <row r="263" spans="1:15">
      <c r="A263" s="23" t="s">
        <v>435</v>
      </c>
      <c r="B263" s="24" t="s">
        <v>436</v>
      </c>
      <c r="C263" s="31"/>
      <c r="D263" s="45">
        <f>+D96</f>
        <v>92.145554166666656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2580.0755166666663</v>
      </c>
    </row>
    <row r="264" spans="1:15">
      <c r="A264" s="23" t="s">
        <v>465</v>
      </c>
      <c r="B264" s="24" t="s">
        <v>466</v>
      </c>
      <c r="C264" s="31"/>
      <c r="D264" s="45">
        <f>+D111</f>
        <v>3.1837993144731271</v>
      </c>
      <c r="E264" s="45">
        <f>+E111</f>
        <v>0.24349108367852323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153.67151798005622</v>
      </c>
    </row>
    <row r="265" spans="1:15">
      <c r="A265" s="23" t="s">
        <v>483</v>
      </c>
      <c r="B265" s="24" t="s">
        <v>484</v>
      </c>
      <c r="C265" s="31"/>
      <c r="D265" s="45">
        <f>+D127</f>
        <v>3.7222371815200006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104.22264108256002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2.4976059340153149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661.8655725140585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0.47142031050000005</v>
      </c>
      <c r="E268" s="45">
        <f t="shared" si="92"/>
        <v>1.1987463250000002E-2</v>
      </c>
      <c r="F268" s="31"/>
      <c r="G268" s="31"/>
      <c r="H268" s="31"/>
      <c r="I268" s="31"/>
      <c r="J268" s="45">
        <f t="shared" si="92"/>
        <v>0.42812368750000002</v>
      </c>
      <c r="K268" s="45">
        <f t="shared" si="92"/>
        <v>15.754951700000003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16.376446455250001</v>
      </c>
    </row>
    <row r="269" spans="1:15">
      <c r="A269" s="23" t="s">
        <v>528</v>
      </c>
      <c r="B269" s="24" t="s">
        <v>529</v>
      </c>
      <c r="C269" s="45">
        <f>+C151</f>
        <v>0.21405722720000003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0.21405722720000003</v>
      </c>
    </row>
    <row r="270" spans="1:15">
      <c r="A270" s="23" t="s">
        <v>534</v>
      </c>
      <c r="B270" s="24" t="s">
        <v>535</v>
      </c>
      <c r="C270" s="45">
        <f>+C154</f>
        <v>5.3727421000000009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5.3727421000000009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-28154.137440988143</v>
      </c>
      <c r="D273" s="20">
        <f t="shared" ref="D273:E273" si="94">+SUM(D274:D281)</f>
        <v>11.669731709347115</v>
      </c>
      <c r="E273" s="20">
        <f t="shared" si="94"/>
        <v>0.54584734659292611</v>
      </c>
      <c r="F273" s="34"/>
      <c r="G273" s="34"/>
      <c r="H273" s="34"/>
      <c r="I273" s="34"/>
      <c r="J273" s="20">
        <f t="shared" ref="J273:L273" si="95">+SUM(J274:J281)</f>
        <v>7.5266451624300732</v>
      </c>
      <c r="K273" s="20">
        <f t="shared" si="95"/>
        <v>220.92796508230776</v>
      </c>
      <c r="L273" s="20">
        <f t="shared" si="95"/>
        <v>0</v>
      </c>
      <c r="M273" s="34"/>
      <c r="N273" s="63"/>
      <c r="O273" s="20">
        <f>+SUM(O274:O281)</f>
        <v>-27682.735406279298</v>
      </c>
    </row>
    <row r="274" spans="1:15">
      <c r="A274" s="23" t="s">
        <v>541</v>
      </c>
      <c r="B274" s="24" t="s">
        <v>542</v>
      </c>
      <c r="C274" s="45">
        <f>+C158</f>
        <v>-34573.345643518558</v>
      </c>
      <c r="D274" s="45">
        <f t="shared" ref="D274:L274" si="96">+D158</f>
        <v>5.5937507620559996</v>
      </c>
      <c r="E274" s="45">
        <f t="shared" si="96"/>
        <v>0.20109966718320002</v>
      </c>
      <c r="F274" s="31"/>
      <c r="G274" s="31"/>
      <c r="H274" s="31"/>
      <c r="I274" s="31"/>
      <c r="J274" s="45">
        <f t="shared" si="96"/>
        <v>2.1792263017680003</v>
      </c>
      <c r="K274" s="45">
        <f t="shared" si="96"/>
        <v>93.214637646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-34363.429210377442</v>
      </c>
    </row>
    <row r="275" spans="1:15">
      <c r="A275" s="23" t="s">
        <v>557</v>
      </c>
      <c r="B275" s="24" t="s">
        <v>558</v>
      </c>
      <c r="C275" s="45">
        <f>+C166</f>
        <v>891.67528155620187</v>
      </c>
      <c r="D275" s="45">
        <f t="shared" ref="D275:L275" si="97">+D166</f>
        <v>1.4444280729417103</v>
      </c>
      <c r="E275" s="45">
        <f t="shared" si="97"/>
        <v>7.8185336432804661E-2</v>
      </c>
      <c r="F275" s="31"/>
      <c r="G275" s="31"/>
      <c r="H275" s="31"/>
      <c r="I275" s="31"/>
      <c r="J275" s="45">
        <f t="shared" si="97"/>
        <v>1.1822593179123337</v>
      </c>
      <c r="K275" s="45">
        <f t="shared" si="97"/>
        <v>29.571002472497423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952.83838175326298</v>
      </c>
    </row>
    <row r="276" spans="1:15">
      <c r="A276" s="23" t="s">
        <v>573</v>
      </c>
      <c r="B276" s="24" t="s">
        <v>574</v>
      </c>
      <c r="C276" s="45">
        <f>+C174</f>
        <v>5172.7102013129188</v>
      </c>
      <c r="D276" s="45">
        <f t="shared" ref="D276:L276" si="98">+D174</f>
        <v>4.6315528743494045</v>
      </c>
      <c r="E276" s="45">
        <f t="shared" si="98"/>
        <v>0.26656234297692138</v>
      </c>
      <c r="F276" s="31"/>
      <c r="G276" s="31"/>
      <c r="H276" s="31"/>
      <c r="I276" s="31"/>
      <c r="J276" s="45">
        <f t="shared" si="98"/>
        <v>4.1651595427497394</v>
      </c>
      <c r="K276" s="45">
        <f t="shared" si="98"/>
        <v>98.142324963810324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5373.0327026835866</v>
      </c>
    </row>
    <row r="277" spans="1:15">
      <c r="A277" s="23" t="s">
        <v>589</v>
      </c>
      <c r="B277" s="24" t="s">
        <v>590</v>
      </c>
      <c r="C277" s="45">
        <f>+C182</f>
        <v>25.63441480309212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25.63441480309212</v>
      </c>
    </row>
    <row r="278" spans="1:15">
      <c r="A278" s="23" t="s">
        <v>605</v>
      </c>
      <c r="B278" s="24" t="s">
        <v>606</v>
      </c>
      <c r="C278" s="45">
        <f>+C190</f>
        <v>270.19273147256888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270.19273147256888</v>
      </c>
    </row>
    <row r="279" spans="1:15">
      <c r="A279" s="23" t="s">
        <v>621</v>
      </c>
      <c r="B279" s="24" t="s">
        <v>622</v>
      </c>
      <c r="C279" s="45">
        <f>+C198</f>
        <v>58.995573385638103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58.995573385638103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55.572425753572915</v>
      </c>
      <c r="E282" s="20">
        <f t="shared" si="103"/>
        <v>0.19414947195600002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1607.4775311683816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46.95759598830756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1314.8126876726117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8.6148297652653554</v>
      </c>
      <c r="E286" s="45">
        <f t="shared" si="108"/>
        <v>0.19414947195600002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292.66484349576996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13850.533932537448</v>
      </c>
      <c r="D290" s="25">
        <f t="shared" ref="D290:E290" si="110">+D291+D292</f>
        <v>1.0718962078191427</v>
      </c>
      <c r="E290" s="25">
        <f t="shared" si="110"/>
        <v>0.36251313527657203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13976.613007204676</v>
      </c>
    </row>
    <row r="291" spans="1:15">
      <c r="A291" s="23"/>
      <c r="B291" s="43" t="s">
        <v>673</v>
      </c>
      <c r="C291" s="45">
        <f>+C227</f>
        <v>2165.8974221374492</v>
      </c>
      <c r="D291" s="45">
        <f t="shared" ref="D291:M293" si="112">+D227</f>
        <v>1.5146135819143001E-2</v>
      </c>
      <c r="E291" s="45">
        <f t="shared" si="112"/>
        <v>6.0584543276572006E-2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2182.3764179086766</v>
      </c>
    </row>
    <row r="292" spans="1:15">
      <c r="A292" s="23"/>
      <c r="B292" s="43" t="s">
        <v>674</v>
      </c>
      <c r="C292" s="45">
        <f>+C228</f>
        <v>11684.6365104</v>
      </c>
      <c r="D292" s="45">
        <f t="shared" si="112"/>
        <v>1.0567500719999998</v>
      </c>
      <c r="E292" s="45">
        <f t="shared" si="112"/>
        <v>0.301928592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11794.236589296001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1534.1889300318303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1534.1889300318303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-16072.292139894629</v>
      </c>
      <c r="D303" s="20">
        <f t="shared" ref="D303:M303" si="115">+SUM(D304:D308)</f>
        <v>170.91258190102766</v>
      </c>
      <c r="E303" s="20">
        <f t="shared" si="115"/>
        <v>3.8457061629336953</v>
      </c>
      <c r="F303" s="20">
        <f t="shared" si="115"/>
        <v>557.58410650673216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7.9547688499300735</v>
      </c>
      <c r="K303" s="20">
        <f t="shared" si="115"/>
        <v>236.68291678230776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-9710.0436069816933</v>
      </c>
    </row>
    <row r="304" spans="1:15">
      <c r="A304" s="47" t="s">
        <v>263</v>
      </c>
      <c r="B304" s="48" t="s">
        <v>264</v>
      </c>
      <c r="C304" s="66">
        <f>+C242</f>
        <v>11339.391666011516</v>
      </c>
      <c r="D304" s="66">
        <f t="shared" ref="D304:M304" si="116">+D242</f>
        <v>4.1474134649478538</v>
      </c>
      <c r="E304" s="66">
        <f t="shared" si="116"/>
        <v>0.35262486344093069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11548.964831841902</v>
      </c>
    </row>
    <row r="305" spans="1:15">
      <c r="A305" s="47" t="s">
        <v>342</v>
      </c>
      <c r="B305" s="48" t="s">
        <v>343</v>
      </c>
      <c r="C305" s="66">
        <f>+C253</f>
        <v>736.86683575479776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557.58410650673216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1294.4509422615299</v>
      </c>
    </row>
    <row r="306" spans="1:15">
      <c r="A306" s="47" t="s">
        <v>433</v>
      </c>
      <c r="B306" s="48" t="s">
        <v>434</v>
      </c>
      <c r="C306" s="66">
        <f>+C262</f>
        <v>5.5867993272000005</v>
      </c>
      <c r="D306" s="66">
        <f t="shared" ref="D306:L306" si="118">+D262</f>
        <v>99.523010973159771</v>
      </c>
      <c r="E306" s="66">
        <f t="shared" si="118"/>
        <v>2.7530844809438384</v>
      </c>
      <c r="F306" s="31"/>
      <c r="G306" s="31"/>
      <c r="H306" s="31"/>
      <c r="I306" s="31"/>
      <c r="J306" s="66">
        <f t="shared" si="118"/>
        <v>0.42812368750000002</v>
      </c>
      <c r="K306" s="66">
        <f t="shared" si="118"/>
        <v>15.754951700000003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3521.7984940257907</v>
      </c>
    </row>
    <row r="307" spans="1:15">
      <c r="A307" s="47" t="s">
        <v>539</v>
      </c>
      <c r="B307" s="48" t="s">
        <v>540</v>
      </c>
      <c r="C307" s="66">
        <f>+C273</f>
        <v>-28154.137440988143</v>
      </c>
      <c r="D307" s="66">
        <f t="shared" ref="D307:L307" si="119">+D273</f>
        <v>11.669731709347115</v>
      </c>
      <c r="E307" s="66">
        <f t="shared" si="119"/>
        <v>0.54584734659292611</v>
      </c>
      <c r="F307" s="31"/>
      <c r="G307" s="31"/>
      <c r="H307" s="31"/>
      <c r="I307" s="31"/>
      <c r="J307" s="66">
        <f t="shared" si="119"/>
        <v>7.5266451624300732</v>
      </c>
      <c r="K307" s="66">
        <f t="shared" si="119"/>
        <v>220.92796508230776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-27682.735406279298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55.572425753572915</v>
      </c>
      <c r="E308" s="66">
        <f t="shared" si="120"/>
        <v>0.19414947195600002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1607.4775311683816</v>
      </c>
    </row>
  </sheetData>
  <sheetProtection algorithmName="SHA-512" hashValue="8Gv8BJ6tr2jp85onKDmaU7yRXV2JizDPFKRDk/FQ6e+mV06E8lqJbUJ75fDlHUuqoZpY4vrCzWS4yT40AIeCdg==" saltValue="HTUaj72RoeaPfL5pmwTkVw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51" priority="6" operator="equal">
      <formula>0</formula>
    </cfRule>
  </conditionalFormatting>
  <conditionalFormatting sqref="O239">
    <cfRule type="cellIs" dxfId="50" priority="5" operator="equal">
      <formula>0</formula>
    </cfRule>
  </conditionalFormatting>
  <conditionalFormatting sqref="C301:M301">
    <cfRule type="cellIs" dxfId="49" priority="2" operator="equal">
      <formula>0</formula>
    </cfRule>
  </conditionalFormatting>
  <conditionalFormatting sqref="O301">
    <cfRule type="cellIs" dxfId="48" priority="1" operator="equal">
      <formula>0</formula>
    </cfRule>
  </conditionalFormatting>
  <dataValidations count="1">
    <dataValidation allowBlank="1" showInputMessage="1" showErrorMessage="1" sqref="B144:B157 B136 A225:B236 B267:B273 A289:B298 B307" xr:uid="{58C134B0-1288-4319-9CBF-0168349766CB}"/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52E3-BF58-46E8-8716-43ADA8F11016}">
  <dimension ref="A2:O308"/>
  <sheetViews>
    <sheetView showGridLines="0" topLeftCell="A146" zoomScale="85" zoomScaleNormal="85" workbookViewId="0">
      <selection activeCell="C168" sqref="A3:XFD168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-20255.840833122522</v>
      </c>
      <c r="D4" s="20">
        <f t="shared" si="0"/>
        <v>163.3674138814026</v>
      </c>
      <c r="E4" s="20">
        <f t="shared" si="0"/>
        <v>3.5133654987444385</v>
      </c>
      <c r="F4" s="20">
        <f t="shared" si="0"/>
        <v>647.44428839556588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3.2012596591838567</v>
      </c>
      <c r="K4" s="20">
        <f t="shared" si="0"/>
        <v>106.12421439722556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-14103.067098880405</v>
      </c>
    </row>
    <row r="5" spans="1:15" s="12" customFormat="1">
      <c r="A5" s="18" t="s">
        <v>263</v>
      </c>
      <c r="B5" s="19" t="s">
        <v>264</v>
      </c>
      <c r="C5" s="20">
        <f>+C6+C32+C42</f>
        <v>11035.449338432847</v>
      </c>
      <c r="D5" s="20">
        <f t="shared" ref="D5:E5" si="1">+D6+D32+D42</f>
        <v>4.2117585311716006</v>
      </c>
      <c r="E5" s="20">
        <f t="shared" si="1"/>
        <v>0.3510579972981191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11246.408946589654</v>
      </c>
    </row>
    <row r="6" spans="1:15">
      <c r="A6" s="23" t="s">
        <v>265</v>
      </c>
      <c r="B6" s="24" t="s">
        <v>266</v>
      </c>
      <c r="C6" s="25">
        <f>+C7+C11+C19+C25+C29</f>
        <v>11035.449338432847</v>
      </c>
      <c r="D6" s="25">
        <f t="shared" ref="D6:E6" si="4">+D7+D11+D19+D25+D29</f>
        <v>4.2117585311716006</v>
      </c>
      <c r="E6" s="25">
        <f t="shared" si="4"/>
        <v>0.3510579972981191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11246.408946589654</v>
      </c>
    </row>
    <row r="7" spans="1:15">
      <c r="A7" s="23" t="s">
        <v>267</v>
      </c>
      <c r="B7" s="24" t="s">
        <v>268</v>
      </c>
      <c r="C7" s="25">
        <v>2205.5163231777738</v>
      </c>
      <c r="D7" s="25">
        <v>7.874783360786855E-2</v>
      </c>
      <c r="E7" s="25">
        <v>1.9241015494052285E-2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2212.8201316247178</v>
      </c>
    </row>
    <row r="8" spans="1:15">
      <c r="A8" s="23" t="s">
        <v>269</v>
      </c>
      <c r="B8" s="24" t="s">
        <v>270</v>
      </c>
      <c r="C8" s="29">
        <v>2205.5163231777738</v>
      </c>
      <c r="D8" s="29">
        <v>7.874783360786855E-2</v>
      </c>
      <c r="E8" s="29">
        <v>1.9241015494052285E-2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2212.8201316247178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1939.5891241447061</v>
      </c>
      <c r="D11" s="25">
        <v>0.26945432449462597</v>
      </c>
      <c r="E11" s="25">
        <v>4.0600431284886954E-2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1957.8929595210507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6274.7686835922068</v>
      </c>
      <c r="D19" s="25">
        <v>1.5810011818099949</v>
      </c>
      <c r="E19" s="25">
        <v>0.25925689074244307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6387.7397927296333</v>
      </c>
    </row>
    <row r="20" spans="1:15">
      <c r="A20" s="23" t="s">
        <v>293</v>
      </c>
      <c r="B20" s="24" t="s">
        <v>294</v>
      </c>
      <c r="C20" s="29">
        <v>82.895155614168004</v>
      </c>
      <c r="D20" s="29">
        <v>5.8092936914788305E-4</v>
      </c>
      <c r="E20" s="29">
        <v>2.3237174765915322E-3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83.527206767800905</v>
      </c>
    </row>
    <row r="21" spans="1:15">
      <c r="A21" s="23" t="s">
        <v>295</v>
      </c>
      <c r="B21" s="24" t="s">
        <v>296</v>
      </c>
      <c r="C21" s="29">
        <v>5041.9219264780386</v>
      </c>
      <c r="D21" s="29">
        <v>1.4252311024408471</v>
      </c>
      <c r="E21" s="29">
        <v>0.24762182426585155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5147.4481807768325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1149.9516014999999</v>
      </c>
      <c r="D23" s="29">
        <v>0.15518915000000003</v>
      </c>
      <c r="E23" s="29">
        <v>9.311349E-3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1156.7644051849998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615.57520751816162</v>
      </c>
      <c r="D25" s="25">
        <v>2.2825551912591111</v>
      </c>
      <c r="E25" s="25">
        <v>3.1959659776736822E-2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687.95606271425197</v>
      </c>
    </row>
    <row r="26" spans="1:15">
      <c r="A26" s="23" t="s">
        <v>305</v>
      </c>
      <c r="B26" s="24" t="s">
        <v>306</v>
      </c>
      <c r="C26" s="29">
        <v>175.39793867674254</v>
      </c>
      <c r="D26" s="29">
        <v>2.7838505593676597E-2</v>
      </c>
      <c r="E26" s="29">
        <v>1.434810669614888E-3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176.55764166081343</v>
      </c>
    </row>
    <row r="27" spans="1:15">
      <c r="A27" s="23" t="s">
        <v>307</v>
      </c>
      <c r="B27" s="24" t="s">
        <v>308</v>
      </c>
      <c r="C27" s="29">
        <v>394.65985315573243</v>
      </c>
      <c r="D27" s="29">
        <v>2.2485435600075863</v>
      </c>
      <c r="E27" s="29">
        <v>3.0154461567651055E-2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465.61000515137238</v>
      </c>
    </row>
    <row r="28" spans="1:15">
      <c r="A28" s="23" t="s">
        <v>309</v>
      </c>
      <c r="B28" s="24" t="s">
        <v>310</v>
      </c>
      <c r="C28" s="29">
        <v>45.517415685686636</v>
      </c>
      <c r="D28" s="29">
        <v>6.1731256578479998E-3</v>
      </c>
      <c r="E28" s="29">
        <v>3.7038753947087999E-4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45.788415902066163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769.6758848209904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647.44428839556588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1417.1201732165564</v>
      </c>
    </row>
    <row r="47" spans="1:15">
      <c r="A47" s="23" t="s">
        <v>344</v>
      </c>
      <c r="B47" s="24" t="s">
        <v>345</v>
      </c>
      <c r="C47" s="25">
        <f>+SUM(C48:C52)</f>
        <v>766.72173959999998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766.72173959999998</v>
      </c>
    </row>
    <row r="48" spans="1:15">
      <c r="A48" s="23" t="s">
        <v>346</v>
      </c>
      <c r="B48" s="24" t="s">
        <v>347</v>
      </c>
      <c r="C48" s="45">
        <v>766.72173959999998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766.72173959999998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2.9541452209904762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2.9541452209904762</v>
      </c>
    </row>
    <row r="73" spans="1:15">
      <c r="A73" s="23" t="s">
        <v>393</v>
      </c>
      <c r="B73" s="24" t="s">
        <v>394</v>
      </c>
      <c r="C73" s="45">
        <v>2.9541452209904762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2.9541452209904762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647.44428839556588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647.44428839556588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647.39761012056761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647.39761012056761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4.6678274998271992E-2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4.6678274998271992E-2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6.4238597736000012</v>
      </c>
      <c r="D95" s="20">
        <f>+D96+D111+D127+D132+D144+D145+D151+D154+D155+D156</f>
        <v>97.637935702834909</v>
      </c>
      <c r="E95" s="20">
        <f>+E96+E111+E127+E132+E144+E145+E151+E154+E155+E156</f>
        <v>2.7462630366218317</v>
      </c>
      <c r="F95" s="34"/>
      <c r="G95" s="34"/>
      <c r="H95" s="34"/>
      <c r="I95" s="34"/>
      <c r="J95" s="20">
        <f>+J96+J111+J127+J132+J144+J145+J151+J154+J155+J156</f>
        <v>0.37391537500000005</v>
      </c>
      <c r="K95" s="20">
        <f>+K96+K111+K127+K132+K144+K145+K151+K154+K155+K156</f>
        <v>13.683460840000006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3468.0457641577618</v>
      </c>
    </row>
    <row r="96" spans="1:15">
      <c r="A96" s="23" t="s">
        <v>435</v>
      </c>
      <c r="B96" s="24" t="s">
        <v>436</v>
      </c>
      <c r="C96" s="31"/>
      <c r="D96" s="25">
        <f>+D97+D100+D101+D102</f>
        <v>90.26556699999999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2527.4358759999996</v>
      </c>
    </row>
    <row r="97" spans="1:15">
      <c r="A97" s="23" t="s">
        <v>437</v>
      </c>
      <c r="B97" s="24" t="s">
        <v>438</v>
      </c>
      <c r="C97" s="31"/>
      <c r="D97" s="25">
        <f>+SUM(D98:D99)</f>
        <v>87.61348799999999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2453.1776639999998</v>
      </c>
    </row>
    <row r="98" spans="1:15">
      <c r="A98" s="23" t="s">
        <v>439</v>
      </c>
      <c r="B98" s="24" t="s">
        <v>440</v>
      </c>
      <c r="C98" s="31"/>
      <c r="D98" s="45">
        <v>10.457640000000005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292.81392000000017</v>
      </c>
    </row>
    <row r="99" spans="1:15">
      <c r="A99" s="23" t="s">
        <v>441</v>
      </c>
      <c r="B99" s="24" t="s">
        <v>442</v>
      </c>
      <c r="C99" s="31"/>
      <c r="D99" s="45">
        <v>77.155847999999992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2160.3637439999998</v>
      </c>
    </row>
    <row r="100" spans="1:15">
      <c r="A100" s="23" t="s">
        <v>443</v>
      </c>
      <c r="B100" s="24" t="s">
        <v>444</v>
      </c>
      <c r="C100" s="31"/>
      <c r="D100" s="45">
        <v>0.13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3.64</v>
      </c>
    </row>
    <row r="101" spans="1:15">
      <c r="A101" s="23" t="s">
        <v>445</v>
      </c>
      <c r="B101" s="24" t="s">
        <v>446</v>
      </c>
      <c r="C101" s="31"/>
      <c r="D101" s="45">
        <v>0.4007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11.2196</v>
      </c>
    </row>
    <row r="102" spans="1:15">
      <c r="A102" s="23" t="s">
        <v>447</v>
      </c>
      <c r="B102" s="24" t="s">
        <v>448</v>
      </c>
      <c r="C102" s="31"/>
      <c r="D102" s="25">
        <f>+SUM(D103:D110)</f>
        <v>2.1213789999999997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59.398611999999993</v>
      </c>
    </row>
    <row r="103" spans="1:15">
      <c r="A103" s="23" t="s">
        <v>449</v>
      </c>
      <c r="B103" s="24" t="s">
        <v>450</v>
      </c>
      <c r="C103" s="31"/>
      <c r="D103" s="45">
        <v>0.13205500000000001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3.69754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7.4999999999999997E-2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2.1</v>
      </c>
    </row>
    <row r="107" spans="1:15">
      <c r="A107" s="23" t="s">
        <v>457</v>
      </c>
      <c r="B107" s="24" t="s">
        <v>458</v>
      </c>
      <c r="C107" s="31"/>
      <c r="D107" s="45">
        <v>1.8987839999999998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53.165951999999997</v>
      </c>
    </row>
    <row r="108" spans="1:15">
      <c r="A108" s="23" t="s">
        <v>459</v>
      </c>
      <c r="B108" s="24" t="s">
        <v>460</v>
      </c>
      <c r="C108" s="31"/>
      <c r="D108" s="45">
        <v>1.554E-2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0.43512000000000001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3.1913315293133104</v>
      </c>
      <c r="E111" s="25">
        <f>+E112+E115+E116+E117+E126</f>
        <v>0.25299381950920002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156.4006449907107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1.6324820093133103</v>
      </c>
      <c r="E112" s="25">
        <f>+SUM(E113:E114)</f>
        <v>7.9976046857142889E-4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45.921432784944116</v>
      </c>
    </row>
    <row r="113" spans="1:15">
      <c r="A113" s="23" t="s">
        <v>468</v>
      </c>
      <c r="B113" s="24" t="s">
        <v>440</v>
      </c>
      <c r="C113" s="31"/>
      <c r="D113" s="45">
        <v>0.25469900931331041</v>
      </c>
      <c r="E113" s="45">
        <v>7.9976046857142889E-4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7.3435087849441203</v>
      </c>
    </row>
    <row r="114" spans="1:15">
      <c r="A114" s="23" t="s">
        <v>469</v>
      </c>
      <c r="B114" s="24" t="s">
        <v>442</v>
      </c>
      <c r="C114" s="31"/>
      <c r="D114" s="45">
        <v>1.377783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38.577923999999996</v>
      </c>
    </row>
    <row r="115" spans="1:15">
      <c r="A115" s="23" t="s">
        <v>470</v>
      </c>
      <c r="B115" s="24" t="s">
        <v>444</v>
      </c>
      <c r="C115" s="31"/>
      <c r="D115" s="45">
        <v>5.1999999999999998E-3</v>
      </c>
      <c r="E115" s="45">
        <v>1.5703238571428569E-3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0.56173582214285711</v>
      </c>
    </row>
    <row r="116" spans="1:15">
      <c r="A116" s="23" t="s">
        <v>471</v>
      </c>
      <c r="B116" s="24" t="s">
        <v>446</v>
      </c>
      <c r="C116" s="31"/>
      <c r="D116" s="45">
        <v>0.8014</v>
      </c>
      <c r="E116" s="45">
        <v>8.4807296357142879E-3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24.686593353464286</v>
      </c>
    </row>
    <row r="117" spans="1:15">
      <c r="A117" s="23" t="s">
        <v>472</v>
      </c>
      <c r="B117" s="24" t="s">
        <v>448</v>
      </c>
      <c r="C117" s="31"/>
      <c r="D117" s="25">
        <f>+SUM(D118:D125)</f>
        <v>0.75224951999999989</v>
      </c>
      <c r="E117" s="25">
        <f>+SUM(E118:E125)</f>
        <v>6.8777066090857153E-2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39.288909074077146</v>
      </c>
    </row>
    <row r="118" spans="1:15">
      <c r="A118" s="23" t="s">
        <v>473</v>
      </c>
      <c r="B118" s="24" t="s">
        <v>450</v>
      </c>
      <c r="C118" s="31"/>
      <c r="D118" s="45">
        <v>4.8019999999999998E-3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0.13445599999999999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3.3E-3</v>
      </c>
      <c r="E121" s="45">
        <v>6.0113153571428575E-3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1.6853985696428573</v>
      </c>
    </row>
    <row r="122" spans="1:15">
      <c r="A122" s="23" t="s">
        <v>477</v>
      </c>
      <c r="B122" s="24" t="s">
        <v>458</v>
      </c>
      <c r="C122" s="31"/>
      <c r="D122" s="45">
        <v>0.23101871999999998</v>
      </c>
      <c r="E122" s="45">
        <v>1.9482578720000001E-2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11.6314075208</v>
      </c>
    </row>
    <row r="123" spans="1:15">
      <c r="A123" s="23" t="s">
        <v>478</v>
      </c>
      <c r="B123" s="24" t="s">
        <v>460</v>
      </c>
      <c r="C123" s="31"/>
      <c r="D123" s="45">
        <v>1.8647999999999998E-3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5.2214399999999994E-2</v>
      </c>
    </row>
    <row r="124" spans="1:15">
      <c r="A124" s="23" t="s">
        <v>479</v>
      </c>
      <c r="B124" s="24" t="s">
        <v>462</v>
      </c>
      <c r="C124" s="31"/>
      <c r="D124" s="45">
        <v>0.51126399999999994</v>
      </c>
      <c r="E124" s="45">
        <v>4.3283172013714295E-2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25.785432583634289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0.17336593945691431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45.941973956082293</v>
      </c>
    </row>
    <row r="127" spans="1:15">
      <c r="A127" s="23" t="s">
        <v>483</v>
      </c>
      <c r="B127" s="24" t="s">
        <v>484</v>
      </c>
      <c r="C127" s="31"/>
      <c r="D127" s="25">
        <f>+SUM(D128:D131)</f>
        <v>3.7777855045216007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105.77799412660482</v>
      </c>
    </row>
    <row r="128" spans="1:15">
      <c r="A128" s="23" t="s">
        <v>485</v>
      </c>
      <c r="B128" s="24" t="s">
        <v>486</v>
      </c>
      <c r="C128" s="31"/>
      <c r="D128" s="45">
        <v>1.5824733038400005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44.309252507520014</v>
      </c>
    </row>
    <row r="129" spans="1:15">
      <c r="A129" s="23" t="s">
        <v>487</v>
      </c>
      <c r="B129" s="24" t="s">
        <v>488</v>
      </c>
      <c r="C129" s="31"/>
      <c r="D129" s="45">
        <v>2.1953122006816002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61.468741619084803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2.4828578882126315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657.95734037634725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1.9913376711341764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527.7044828505567</v>
      </c>
    </row>
    <row r="134" spans="1:15">
      <c r="A134" s="23" t="s">
        <v>496</v>
      </c>
      <c r="B134" s="24" t="s">
        <v>497</v>
      </c>
      <c r="C134" s="31"/>
      <c r="D134" s="31"/>
      <c r="E134" s="45">
        <v>0.25530765554957596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67.656528720637624</v>
      </c>
    </row>
    <row r="135" spans="1:15">
      <c r="A135" s="23" t="s">
        <v>498</v>
      </c>
      <c r="B135" s="24" t="s">
        <v>499</v>
      </c>
      <c r="C135" s="31"/>
      <c r="D135" s="31"/>
      <c r="E135" s="45">
        <v>0.11556779797460004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30.62546646326901</v>
      </c>
    </row>
    <row r="136" spans="1:15">
      <c r="A136" s="23" t="s">
        <v>500</v>
      </c>
      <c r="B136" s="24" t="s">
        <v>501</v>
      </c>
      <c r="C136" s="31"/>
      <c r="D136" s="31"/>
      <c r="E136" s="45">
        <v>1.6204622176100003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429.42248766665006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0.49152021707845506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130.25285752579057</v>
      </c>
    </row>
    <row r="142" spans="1:15">
      <c r="A142" s="23" t="s">
        <v>511</v>
      </c>
      <c r="B142" s="24" t="s">
        <v>512</v>
      </c>
      <c r="C142" s="31"/>
      <c r="D142" s="31"/>
      <c r="E142" s="45">
        <v>0.21718419415692006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57.553811451583812</v>
      </c>
    </row>
    <row r="143" spans="1:15">
      <c r="A143" s="23" t="s">
        <v>513</v>
      </c>
      <c r="B143" s="24" t="s">
        <v>514</v>
      </c>
      <c r="C143" s="31"/>
      <c r="D143" s="31"/>
      <c r="E143" s="45">
        <v>0.27433602292153497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72.699046074206763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0.40325166900000009</v>
      </c>
      <c r="E145" s="25">
        <f>+SUM(E146:E150)</f>
        <v>1.0411328900000003E-2</v>
      </c>
      <c r="F145" s="31"/>
      <c r="G145" s="31"/>
      <c r="H145" s="31"/>
      <c r="I145" s="31"/>
      <c r="J145" s="25">
        <f>+SUM(J146:J150)</f>
        <v>0.37391537500000005</v>
      </c>
      <c r="K145" s="25">
        <f>+SUM(K146:K150)</f>
        <v>13.683460840000006</v>
      </c>
      <c r="L145" s="25">
        <f>+SUM(L146:L150)</f>
        <v>0</v>
      </c>
      <c r="M145" s="31"/>
      <c r="N145" s="64"/>
      <c r="O145" s="25">
        <f>+SUM(O146:O150)</f>
        <v>14.050048890500005</v>
      </c>
    </row>
    <row r="146" spans="1:15">
      <c r="A146" s="23" t="s">
        <v>519</v>
      </c>
      <c r="B146" s="24" t="s">
        <v>520</v>
      </c>
      <c r="C146" s="31"/>
      <c r="D146" s="45">
        <v>6.1300800000000013E-3</v>
      </c>
      <c r="E146" s="45">
        <v>1.1558400000000004E-4</v>
      </c>
      <c r="F146" s="31"/>
      <c r="G146" s="31"/>
      <c r="H146" s="31"/>
      <c r="I146" s="31"/>
      <c r="J146" s="45">
        <v>6.2102000000000008E-3</v>
      </c>
      <c r="K146" s="45">
        <v>0.1519104</v>
      </c>
      <c r="L146" s="45">
        <v>0</v>
      </c>
      <c r="M146" s="31"/>
      <c r="N146" s="64"/>
      <c r="O146" s="29">
        <f>+C146*'PCG-PTG'!$F$5+D146*'PCG-PTG'!$F$6+E146*'PCG-PTG'!$F$8+SUM(F146:I146)</f>
        <v>0.20227200000000004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0.39712158900000011</v>
      </c>
      <c r="E149" s="45">
        <v>1.0295744900000002E-2</v>
      </c>
      <c r="F149" s="31"/>
      <c r="G149" s="31"/>
      <c r="H149" s="31"/>
      <c r="I149" s="31"/>
      <c r="J149" s="45">
        <v>0.36770517500000005</v>
      </c>
      <c r="K149" s="45">
        <v>13.531550440000006</v>
      </c>
      <c r="L149" s="45">
        <v>0</v>
      </c>
      <c r="M149" s="31"/>
      <c r="N149" s="64"/>
      <c r="O149" s="29">
        <f>+C149*'PCG-PTG'!$F$5+D149*'PCG-PTG'!$F$6+E149*'PCG-PTG'!$F$8+SUM(F149:I149)</f>
        <v>13.847776890500004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0.32077097360000001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0.32077097360000001</v>
      </c>
    </row>
    <row r="152" spans="1:15">
      <c r="A152" s="23" t="s">
        <v>530</v>
      </c>
      <c r="B152" s="24" t="s">
        <v>531</v>
      </c>
      <c r="C152" s="45">
        <v>0.2528459736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0.2528459736</v>
      </c>
    </row>
    <row r="153" spans="1:15">
      <c r="A153" s="23" t="s">
        <v>532</v>
      </c>
      <c r="B153" s="24" t="s">
        <v>533</v>
      </c>
      <c r="C153" s="45">
        <v>6.7924999999999999E-2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6.7924999999999999E-2</v>
      </c>
    </row>
    <row r="154" spans="1:15">
      <c r="A154" s="23" t="s">
        <v>534</v>
      </c>
      <c r="B154" s="24" t="s">
        <v>535</v>
      </c>
      <c r="C154" s="45">
        <v>6.103088800000001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6.103088800000001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-32067.389916149958</v>
      </c>
      <c r="D157" s="20">
        <f t="shared" ref="D157:E157" si="36">+D158+D166+D174+D182+D190+D198+D206+D207</f>
        <v>5.0993414801543295</v>
      </c>
      <c r="E157" s="20">
        <f t="shared" si="36"/>
        <v>0.21895695640448751</v>
      </c>
      <c r="F157" s="34"/>
      <c r="G157" s="34"/>
      <c r="H157" s="34"/>
      <c r="I157" s="34"/>
      <c r="J157" s="20">
        <f t="shared" ref="J157:L157" si="37">+J158+J166+J174+J182+J190+J198+J206+J207</f>
        <v>2.8273442841838565</v>
      </c>
      <c r="K157" s="20">
        <f t="shared" si="37"/>
        <v>92.440753557225548</v>
      </c>
      <c r="L157" s="20">
        <f t="shared" si="37"/>
        <v>0</v>
      </c>
      <c r="M157" s="34"/>
      <c r="N157" s="63"/>
      <c r="O157" s="20">
        <f>+O158+O166+O174+O182+O190+O198+O206+O207</f>
        <v>-31866.584761258448</v>
      </c>
    </row>
    <row r="158" spans="1:15">
      <c r="A158" s="23" t="s">
        <v>541</v>
      </c>
      <c r="B158" s="24" t="s">
        <v>542</v>
      </c>
      <c r="C158" s="25">
        <f>+SUM(C159:C160)</f>
        <v>-38672.268785603315</v>
      </c>
      <c r="D158" s="25">
        <f t="shared" ref="D158:E158" si="38">+SUM(D159:D160)</f>
        <v>0.15383542361200001</v>
      </c>
      <c r="E158" s="25">
        <f t="shared" si="38"/>
        <v>8.2067156091999993E-3</v>
      </c>
      <c r="F158" s="31"/>
      <c r="G158" s="31"/>
      <c r="H158" s="31"/>
      <c r="I158" s="31"/>
      <c r="J158" s="25">
        <f t="shared" ref="J158:L158" si="39">+SUM(J159:J160)</f>
        <v>0.1230769178</v>
      </c>
      <c r="K158" s="25">
        <f t="shared" si="39"/>
        <v>3.1242015188800005</v>
      </c>
      <c r="L158" s="25">
        <f t="shared" si="39"/>
        <v>0</v>
      </c>
      <c r="M158" s="31"/>
      <c r="N158" s="64"/>
      <c r="O158" s="25">
        <f>+SUM(O159:O160)</f>
        <v>-38665.786614105746</v>
      </c>
    </row>
    <row r="159" spans="1:15">
      <c r="A159" s="23" t="s">
        <v>543</v>
      </c>
      <c r="B159" s="24" t="s">
        <v>544</v>
      </c>
      <c r="C159" s="45">
        <v>-33154.663200706258</v>
      </c>
      <c r="D159" s="45">
        <v>0.15383542361200001</v>
      </c>
      <c r="E159" s="45">
        <v>8.2067156091999993E-3</v>
      </c>
      <c r="F159" s="31"/>
      <c r="G159" s="31"/>
      <c r="H159" s="31"/>
      <c r="I159" s="31"/>
      <c r="J159" s="45">
        <v>0.1230769178</v>
      </c>
      <c r="K159" s="45">
        <v>3.1242015188800005</v>
      </c>
      <c r="L159" s="45">
        <v>0</v>
      </c>
      <c r="M159" s="31"/>
      <c r="N159" s="64"/>
      <c r="O159" s="29">
        <f>+C159*'PCG-PTG'!$F$5+D159*'PCG-PTG'!$F$6+E159*'PCG-PTG'!$F$8+SUM(F159:I159)</f>
        <v>-33148.181029208688</v>
      </c>
    </row>
    <row r="160" spans="1:15">
      <c r="A160" s="23" t="s">
        <v>545</v>
      </c>
      <c r="B160" s="24" t="s">
        <v>546</v>
      </c>
      <c r="C160" s="25">
        <f>+SUM(C161:C165)</f>
        <v>-5517.6055848970564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-5517.6055848970564</v>
      </c>
    </row>
    <row r="161" spans="1:15">
      <c r="A161" s="23" t="s">
        <v>547</v>
      </c>
      <c r="B161" s="24" t="s">
        <v>548</v>
      </c>
      <c r="C161" s="45">
        <v>-480.69061308895982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-480.69061308895982</v>
      </c>
    </row>
    <row r="162" spans="1:15">
      <c r="A162" s="23" t="s">
        <v>549</v>
      </c>
      <c r="B162" s="24" t="s">
        <v>550</v>
      </c>
      <c r="C162" s="45">
        <v>-5020.4953864440922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-5020.4953864440922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-16.419585364003613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-16.419585364003613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393.5326030169249</v>
      </c>
      <c r="D166" s="25">
        <f t="shared" ref="D166" si="42">+SUM(D167:D168)</f>
        <v>1.4979918705578763</v>
      </c>
      <c r="E166" s="25">
        <f t="shared" ref="E166" si="43">+SUM(E167:E168)</f>
        <v>7.0153549229267614E-2</v>
      </c>
      <c r="F166" s="31"/>
      <c r="G166" s="31"/>
      <c r="H166" s="31"/>
      <c r="I166" s="31"/>
      <c r="J166" s="25">
        <f t="shared" ref="J166:L166" si="44">+SUM(J167:J168)</f>
        <v>0.96818044821154481</v>
      </c>
      <c r="K166" s="25">
        <f t="shared" si="44"/>
        <v>28.377466858912292</v>
      </c>
      <c r="L166" s="25">
        <f t="shared" si="44"/>
        <v>0</v>
      </c>
      <c r="M166" s="31"/>
      <c r="N166" s="64"/>
      <c r="O166" s="25">
        <f>+SUM(O167:O168)</f>
        <v>454.06706593830131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393.5326030169249</v>
      </c>
      <c r="D168" s="25">
        <f t="shared" ref="D168" si="45">+SUM(D169:D173)</f>
        <v>1.4979918705578763</v>
      </c>
      <c r="E168" s="25">
        <f>+SUM(E169:E173)</f>
        <v>7.0153549229267614E-2</v>
      </c>
      <c r="F168" s="31"/>
      <c r="G168" s="31"/>
      <c r="H168" s="31"/>
      <c r="I168" s="31"/>
      <c r="J168" s="25">
        <f>+SUM(J169:J173)</f>
        <v>0.96818044821154481</v>
      </c>
      <c r="K168" s="25">
        <f t="shared" ref="K168" si="46">+SUM(K169:K173)</f>
        <v>28.377466858912292</v>
      </c>
      <c r="L168" s="25">
        <f>+SUM(L169:L173)</f>
        <v>0</v>
      </c>
      <c r="M168" s="31"/>
      <c r="N168" s="64"/>
      <c r="O168" s="25">
        <f>+SUM(O169:O173)</f>
        <v>454.06706593830131</v>
      </c>
    </row>
    <row r="169" spans="1:15">
      <c r="A169" s="23" t="s">
        <v>563</v>
      </c>
      <c r="B169" s="24" t="s">
        <v>564</v>
      </c>
      <c r="C169" s="45">
        <v>814.98349263146304</v>
      </c>
      <c r="D169" s="45">
        <v>1.2601630329961659</v>
      </c>
      <c r="E169" s="45">
        <v>4.8438742321459283E-2</v>
      </c>
      <c r="F169" s="31"/>
      <c r="G169" s="31"/>
      <c r="H169" s="31"/>
      <c r="I169" s="31"/>
      <c r="J169" s="45">
        <v>0.56490546278081855</v>
      </c>
      <c r="K169" s="45">
        <v>21.656217101733521</v>
      </c>
      <c r="L169" s="45">
        <v>0</v>
      </c>
      <c r="M169" s="31"/>
      <c r="N169" s="64"/>
      <c r="O169" s="29">
        <f>+C169*'PCG-PTG'!$F$5+D169*'PCG-PTG'!$F$6+E169*'PCG-PTG'!$F$8+SUM(F169:I169)</f>
        <v>863.10432427054241</v>
      </c>
    </row>
    <row r="170" spans="1:15">
      <c r="A170" s="23" t="s">
        <v>565</v>
      </c>
      <c r="B170" s="24" t="s">
        <v>566</v>
      </c>
      <c r="C170" s="45">
        <v>-419.71285102953414</v>
      </c>
      <c r="D170" s="45">
        <v>0.23782883756171033</v>
      </c>
      <c r="E170" s="45">
        <v>2.1714806907808335E-2</v>
      </c>
      <c r="F170" s="31"/>
      <c r="G170" s="31"/>
      <c r="H170" s="31"/>
      <c r="I170" s="31"/>
      <c r="J170" s="45">
        <v>0.40327498543072626</v>
      </c>
      <c r="K170" s="45">
        <v>6.7212497571787715</v>
      </c>
      <c r="L170" s="45">
        <v>0</v>
      </c>
      <c r="M170" s="31"/>
      <c r="N170" s="64"/>
      <c r="O170" s="29">
        <f>+C170*'PCG-PTG'!$F$5+D170*'PCG-PTG'!$F$6+E170*'PCG-PTG'!$F$8+SUM(F170:I170)</f>
        <v>-407.29921974723709</v>
      </c>
    </row>
    <row r="171" spans="1:15">
      <c r="A171" s="23" t="s">
        <v>567</v>
      </c>
      <c r="B171" s="24" t="s">
        <v>568</v>
      </c>
      <c r="C171" s="45">
        <v>-1.7380385850040341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-1.7380385850040341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5669.8573823718762</v>
      </c>
      <c r="D174" s="25">
        <f t="shared" ref="D174" si="47">+SUM(D175:D176)</f>
        <v>3.4475141859844527</v>
      </c>
      <c r="E174" s="25">
        <f t="shared" ref="E174" si="48">+SUM(E175:E176)</f>
        <v>0.14059669156601989</v>
      </c>
      <c r="F174" s="31"/>
      <c r="G174" s="31"/>
      <c r="H174" s="31"/>
      <c r="I174" s="31"/>
      <c r="J174" s="25">
        <f t="shared" ref="J174:K174" si="49">+SUM(J175:J176)</f>
        <v>1.7360869181723118</v>
      </c>
      <c r="K174" s="25">
        <f t="shared" si="49"/>
        <v>60.939085179433263</v>
      </c>
      <c r="L174" s="25">
        <f>+SUM(L175:L176)</f>
        <v>0</v>
      </c>
      <c r="M174" s="31"/>
      <c r="N174" s="64"/>
      <c r="O174" s="25">
        <f>+SUM(O175:O176)</f>
        <v>5803.645902844436</v>
      </c>
    </row>
    <row r="175" spans="1:15">
      <c r="A175" s="23" t="s">
        <v>575</v>
      </c>
      <c r="B175" s="24" t="s">
        <v>576</v>
      </c>
      <c r="C175" s="45">
        <v>0</v>
      </c>
      <c r="D175" s="45">
        <v>0.35071191080399999</v>
      </c>
      <c r="E175" s="45">
        <v>3.2021522290799999E-2</v>
      </c>
      <c r="F175" s="31"/>
      <c r="G175" s="31"/>
      <c r="H175" s="31"/>
      <c r="I175" s="31"/>
      <c r="J175" s="45">
        <v>0.59468541397200003</v>
      </c>
      <c r="K175" s="45">
        <v>9.9114235661999999</v>
      </c>
      <c r="L175" s="45">
        <v>0</v>
      </c>
      <c r="M175" s="31"/>
      <c r="N175" s="64"/>
      <c r="O175" s="29">
        <f>+C175*'PCG-PTG'!$F$5+D175*'PCG-PTG'!$F$6+E175*'PCG-PTG'!$F$8+SUM(F175:I175)</f>
        <v>18.305636909573998</v>
      </c>
    </row>
    <row r="176" spans="1:15">
      <c r="A176" s="23" t="s">
        <v>577</v>
      </c>
      <c r="B176" s="24" t="s">
        <v>578</v>
      </c>
      <c r="C176" s="25">
        <f>+SUM(C177:C181)</f>
        <v>5669.8573823718762</v>
      </c>
      <c r="D176" s="25">
        <f t="shared" ref="D176" si="50">+SUM(D177:D181)</f>
        <v>3.0968022751804529</v>
      </c>
      <c r="E176" s="25">
        <f>+SUM(E177:E181)</f>
        <v>0.1085751692752199</v>
      </c>
      <c r="F176" s="31"/>
      <c r="G176" s="31"/>
      <c r="H176" s="31"/>
      <c r="I176" s="31"/>
      <c r="J176" s="25">
        <f>+SUM(J177:J181)</f>
        <v>1.1414015042003116</v>
      </c>
      <c r="K176" s="25">
        <f t="shared" ref="K176" si="51">+SUM(K177:K181)</f>
        <v>51.027661613233263</v>
      </c>
      <c r="L176" s="25">
        <f>+SUM(L177:L181)</f>
        <v>0</v>
      </c>
      <c r="M176" s="31"/>
      <c r="N176" s="64"/>
      <c r="O176" s="25">
        <f>+SUM(O177:O181)</f>
        <v>5785.3402659348621</v>
      </c>
    </row>
    <row r="177" spans="1:15">
      <c r="A177" s="23" t="s">
        <v>579</v>
      </c>
      <c r="B177" s="24" t="s">
        <v>580</v>
      </c>
      <c r="C177" s="45">
        <v>5644.4278368735077</v>
      </c>
      <c r="D177" s="45">
        <v>3.0968022751804529</v>
      </c>
      <c r="E177" s="45">
        <v>0.1085751692752199</v>
      </c>
      <c r="F177" s="31"/>
      <c r="G177" s="31"/>
      <c r="H177" s="31"/>
      <c r="I177" s="31"/>
      <c r="J177" s="45">
        <v>1.1414015042003116</v>
      </c>
      <c r="K177" s="45">
        <v>51.027661613233263</v>
      </c>
      <c r="L177" s="45">
        <v>0</v>
      </c>
      <c r="M177" s="31"/>
      <c r="N177" s="64"/>
      <c r="O177" s="29">
        <f>+C177*'PCG-PTG'!$F$5+D177*'PCG-PTG'!$F$6+E177*'PCG-PTG'!$F$8+SUM(F177:I177)</f>
        <v>5759.9107204364936</v>
      </c>
    </row>
    <row r="178" spans="1:15">
      <c r="A178" s="23" t="s">
        <v>581</v>
      </c>
      <c r="B178" s="24" t="s">
        <v>582</v>
      </c>
      <c r="C178" s="45">
        <v>25.429545498368842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25.429545498368842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30.280398443455891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30.280398443455891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30.280398443455891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30.280398443455891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30.280398443455891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30.280398443455891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511.20848562110154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511.20848562110154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511.20848562110154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511.20848562110154</v>
      </c>
    </row>
    <row r="193" spans="1:15">
      <c r="A193" s="23" t="s">
        <v>611</v>
      </c>
      <c r="B193" s="24" t="s">
        <v>612</v>
      </c>
      <c r="C193" s="45">
        <v>463.48261515994818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463.48261515994818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47.725870461153391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47.725870461153391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56.418378167241762</v>
      </c>
      <c r="E208" s="20">
        <f t="shared" si="63"/>
        <v>0.19708750841999997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1631.9427784140694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47.644033454473764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1334.0329367252655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8.7743447127679985</v>
      </c>
      <c r="E219" s="25">
        <f t="shared" ref="E219" si="71">+SUM(E220:E222)</f>
        <v>0.19708750841999997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297.90984168880397</v>
      </c>
    </row>
    <row r="220" spans="1:15">
      <c r="A220" s="23" t="s">
        <v>664</v>
      </c>
      <c r="B220" s="24" t="s">
        <v>665</v>
      </c>
      <c r="C220" s="31"/>
      <c r="D220" s="45">
        <v>8.7743447127679985</v>
      </c>
      <c r="E220" s="45">
        <v>0.19708750841999997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297.90984168880397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15566.222151616585</v>
      </c>
      <c r="D226" s="25">
        <f t="shared" ref="D226:E226" si="74">+SUM(D227:D228)</f>
        <v>1.2240874058748012</v>
      </c>
      <c r="E226" s="25">
        <f t="shared" si="74"/>
        <v>0.40692216669920511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15708.330973156368</v>
      </c>
    </row>
    <row r="227" spans="1:15">
      <c r="A227" s="23"/>
      <c r="B227" s="43" t="s">
        <v>673</v>
      </c>
      <c r="C227" s="45">
        <v>2201.5419532965861</v>
      </c>
      <c r="D227" s="45">
        <v>1.5395398274801301E-2</v>
      </c>
      <c r="E227" s="45">
        <v>6.1581593099205204E-2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2218.2921466195703</v>
      </c>
    </row>
    <row r="228" spans="1:15">
      <c r="A228" s="23"/>
      <c r="B228" s="43" t="s">
        <v>674</v>
      </c>
      <c r="C228" s="45">
        <v>13364.680198319998</v>
      </c>
      <c r="D228" s="45">
        <v>1.2086920075999998</v>
      </c>
      <c r="E228" s="45">
        <v>0.34534057359999992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13490.038826536798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1506.4547924211606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1506.4547924211606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-20255.840833122522</v>
      </c>
      <c r="D241" s="20">
        <f t="shared" si="77"/>
        <v>163.3674138814026</v>
      </c>
      <c r="E241" s="20">
        <f t="shared" si="77"/>
        <v>3.5133654987444385</v>
      </c>
      <c r="F241" s="20">
        <f t="shared" si="77"/>
        <v>647.44428839556588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3.2012596591838567</v>
      </c>
      <c r="K241" s="20">
        <f t="shared" si="77"/>
        <v>106.12421439722556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-14103.067098880403</v>
      </c>
    </row>
    <row r="242" spans="1:15" s="12" customFormat="1">
      <c r="A242" s="18" t="s">
        <v>263</v>
      </c>
      <c r="B242" s="19" t="s">
        <v>264</v>
      </c>
      <c r="C242" s="20">
        <f>+C243+C249+C252</f>
        <v>11035.449338432847</v>
      </c>
      <c r="D242" s="20">
        <f t="shared" ref="D242:E242" si="79">+D243+D249+D252</f>
        <v>4.2117585311716006</v>
      </c>
      <c r="E242" s="20">
        <f t="shared" si="79"/>
        <v>0.3510579972981191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11246.408946589654</v>
      </c>
    </row>
    <row r="243" spans="1:15">
      <c r="A243" s="23" t="s">
        <v>265</v>
      </c>
      <c r="B243" s="24" t="s">
        <v>266</v>
      </c>
      <c r="C243" s="25">
        <f>+SUM(C244:C248)</f>
        <v>11035.449338432847</v>
      </c>
      <c r="D243" s="25">
        <f t="shared" ref="D243:E243" si="81">+SUM(D244:D248)</f>
        <v>4.2117585311716006</v>
      </c>
      <c r="E243" s="25">
        <f t="shared" si="81"/>
        <v>0.3510579972981191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11246.408946589654</v>
      </c>
    </row>
    <row r="244" spans="1:15">
      <c r="A244" s="23" t="s">
        <v>267</v>
      </c>
      <c r="B244" s="24" t="s">
        <v>268</v>
      </c>
      <c r="C244" s="45">
        <f>+C7</f>
        <v>2205.5163231777738</v>
      </c>
      <c r="D244" s="45">
        <f>+D7</f>
        <v>7.874783360786855E-2</v>
      </c>
      <c r="E244" s="45">
        <f>+E7</f>
        <v>1.9241015494052285E-2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2212.8201316247178</v>
      </c>
    </row>
    <row r="245" spans="1:15">
      <c r="A245" s="23" t="s">
        <v>275</v>
      </c>
      <c r="B245" s="24" t="s">
        <v>276</v>
      </c>
      <c r="C245" s="45">
        <f>+C11</f>
        <v>1939.5891241447061</v>
      </c>
      <c r="D245" s="45">
        <f>+D11</f>
        <v>0.26945432449462597</v>
      </c>
      <c r="E245" s="45">
        <f>+E11</f>
        <v>4.0600431284886954E-2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1957.8929595210507</v>
      </c>
    </row>
    <row r="246" spans="1:15">
      <c r="A246" s="23" t="s">
        <v>291</v>
      </c>
      <c r="B246" s="24" t="s">
        <v>292</v>
      </c>
      <c r="C246" s="45">
        <f>+C19</f>
        <v>6274.7686835922068</v>
      </c>
      <c r="D246" s="45">
        <f>+D19</f>
        <v>1.5810011818099949</v>
      </c>
      <c r="E246" s="45">
        <f>+E19</f>
        <v>0.25925689074244307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6387.7397927296342</v>
      </c>
    </row>
    <row r="247" spans="1:15">
      <c r="A247" s="23" t="s">
        <v>303</v>
      </c>
      <c r="B247" s="24" t="s">
        <v>304</v>
      </c>
      <c r="C247" s="45">
        <f>+C25</f>
        <v>615.57520751816162</v>
      </c>
      <c r="D247" s="45">
        <f>+D25</f>
        <v>2.2825551912591111</v>
      </c>
      <c r="E247" s="45">
        <f>+E25</f>
        <v>3.1959659776736822E-2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687.95606271425208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769.6758848209904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647.44428839556588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1417.1201732165564</v>
      </c>
    </row>
    <row r="254" spans="1:15">
      <c r="A254" s="23" t="s">
        <v>344</v>
      </c>
      <c r="B254" s="24" t="s">
        <v>345</v>
      </c>
      <c r="C254" s="45">
        <f>+C47</f>
        <v>766.72173959999998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766.72173959999998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2.9541452209904762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2.9541452209904762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647.44428839556588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647.44428839556588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6.4238597736000012</v>
      </c>
      <c r="D262" s="20">
        <f t="shared" ref="D262:E262" si="90">+SUM(D263:D272)</f>
        <v>97.637935702834909</v>
      </c>
      <c r="E262" s="20">
        <f t="shared" si="90"/>
        <v>2.7462630366218317</v>
      </c>
      <c r="F262" s="34"/>
      <c r="G262" s="34"/>
      <c r="H262" s="34"/>
      <c r="I262" s="34"/>
      <c r="J262" s="20">
        <f t="shared" ref="J262:L262" si="91">+SUM(J263:J272)</f>
        <v>0.37391537500000005</v>
      </c>
      <c r="K262" s="20">
        <f t="shared" si="91"/>
        <v>13.683460840000006</v>
      </c>
      <c r="L262" s="20">
        <f t="shared" si="91"/>
        <v>0</v>
      </c>
      <c r="M262" s="34"/>
      <c r="N262" s="63"/>
      <c r="O262" s="20">
        <f>+SUM(O263:O272)</f>
        <v>3468.0457641577623</v>
      </c>
    </row>
    <row r="263" spans="1:15">
      <c r="A263" s="23" t="s">
        <v>435</v>
      </c>
      <c r="B263" s="24" t="s">
        <v>436</v>
      </c>
      <c r="C263" s="31"/>
      <c r="D263" s="45">
        <f>+D96</f>
        <v>90.26556699999999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2527.4358759999996</v>
      </c>
    </row>
    <row r="264" spans="1:15">
      <c r="A264" s="23" t="s">
        <v>465</v>
      </c>
      <c r="B264" s="24" t="s">
        <v>466</v>
      </c>
      <c r="C264" s="31"/>
      <c r="D264" s="45">
        <f>+D111</f>
        <v>3.1913315293133104</v>
      </c>
      <c r="E264" s="45">
        <f>+E111</f>
        <v>0.25299381950920002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156.4006449907107</v>
      </c>
    </row>
    <row r="265" spans="1:15">
      <c r="A265" s="23" t="s">
        <v>483</v>
      </c>
      <c r="B265" s="24" t="s">
        <v>484</v>
      </c>
      <c r="C265" s="31"/>
      <c r="D265" s="45">
        <f>+D127</f>
        <v>3.7777855045216007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105.77799412660482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2.4828578882126315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657.95734037634736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0.40325166900000009</v>
      </c>
      <c r="E268" s="45">
        <f t="shared" si="92"/>
        <v>1.0411328900000003E-2</v>
      </c>
      <c r="F268" s="31"/>
      <c r="G268" s="31"/>
      <c r="H268" s="31"/>
      <c r="I268" s="31"/>
      <c r="J268" s="45">
        <f t="shared" si="92"/>
        <v>0.37391537500000005</v>
      </c>
      <c r="K268" s="45">
        <f t="shared" si="92"/>
        <v>13.683460840000006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14.050048890500003</v>
      </c>
    </row>
    <row r="269" spans="1:15">
      <c r="A269" s="23" t="s">
        <v>528</v>
      </c>
      <c r="B269" s="24" t="s">
        <v>529</v>
      </c>
      <c r="C269" s="45">
        <f>+C151</f>
        <v>0.32077097360000001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0.32077097360000001</v>
      </c>
    </row>
    <row r="270" spans="1:15">
      <c r="A270" s="23" t="s">
        <v>534</v>
      </c>
      <c r="B270" s="24" t="s">
        <v>535</v>
      </c>
      <c r="C270" s="45">
        <f>+C154</f>
        <v>6.103088800000001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6.103088800000001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-32067.389916149958</v>
      </c>
      <c r="D273" s="20">
        <f t="shared" ref="D273:E273" si="94">+SUM(D274:D281)</f>
        <v>5.0993414801543295</v>
      </c>
      <c r="E273" s="20">
        <f t="shared" si="94"/>
        <v>0.21895695640448751</v>
      </c>
      <c r="F273" s="34"/>
      <c r="G273" s="34"/>
      <c r="H273" s="34"/>
      <c r="I273" s="34"/>
      <c r="J273" s="20">
        <f t="shared" ref="J273:L273" si="95">+SUM(J274:J281)</f>
        <v>2.8273442841838565</v>
      </c>
      <c r="K273" s="20">
        <f t="shared" si="95"/>
        <v>92.440753557225548</v>
      </c>
      <c r="L273" s="20">
        <f t="shared" si="95"/>
        <v>0</v>
      </c>
      <c r="M273" s="34"/>
      <c r="N273" s="63"/>
      <c r="O273" s="20">
        <f>+SUM(O274:O281)</f>
        <v>-31866.584761258448</v>
      </c>
    </row>
    <row r="274" spans="1:15">
      <c r="A274" s="23" t="s">
        <v>541</v>
      </c>
      <c r="B274" s="24" t="s">
        <v>542</v>
      </c>
      <c r="C274" s="45">
        <f>+C158</f>
        <v>-38672.268785603315</v>
      </c>
      <c r="D274" s="45">
        <f t="shared" ref="D274:L274" si="96">+D158</f>
        <v>0.15383542361200001</v>
      </c>
      <c r="E274" s="45">
        <f t="shared" si="96"/>
        <v>8.2067156091999993E-3</v>
      </c>
      <c r="F274" s="31"/>
      <c r="G274" s="31"/>
      <c r="H274" s="31"/>
      <c r="I274" s="31"/>
      <c r="J274" s="45">
        <f t="shared" si="96"/>
        <v>0.1230769178</v>
      </c>
      <c r="K274" s="45">
        <f t="shared" si="96"/>
        <v>3.1242015188800005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-38665.786614105746</v>
      </c>
    </row>
    <row r="275" spans="1:15">
      <c r="A275" s="23" t="s">
        <v>557</v>
      </c>
      <c r="B275" s="24" t="s">
        <v>558</v>
      </c>
      <c r="C275" s="45">
        <f>+C166</f>
        <v>393.5326030169249</v>
      </c>
      <c r="D275" s="45">
        <f t="shared" ref="D275:L275" si="97">+D166</f>
        <v>1.4979918705578763</v>
      </c>
      <c r="E275" s="45">
        <f t="shared" si="97"/>
        <v>7.0153549229267614E-2</v>
      </c>
      <c r="F275" s="31"/>
      <c r="G275" s="31"/>
      <c r="H275" s="31"/>
      <c r="I275" s="31"/>
      <c r="J275" s="45">
        <f t="shared" si="97"/>
        <v>0.96818044821154481</v>
      </c>
      <c r="K275" s="45">
        <f t="shared" si="97"/>
        <v>28.377466858912292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454.06706593830137</v>
      </c>
    </row>
    <row r="276" spans="1:15">
      <c r="A276" s="23" t="s">
        <v>573</v>
      </c>
      <c r="B276" s="24" t="s">
        <v>574</v>
      </c>
      <c r="C276" s="45">
        <f>+C174</f>
        <v>5669.8573823718762</v>
      </c>
      <c r="D276" s="45">
        <f t="shared" ref="D276:L276" si="98">+D174</f>
        <v>3.4475141859844527</v>
      </c>
      <c r="E276" s="45">
        <f t="shared" si="98"/>
        <v>0.14059669156601989</v>
      </c>
      <c r="F276" s="31"/>
      <c r="G276" s="31"/>
      <c r="H276" s="31"/>
      <c r="I276" s="31"/>
      <c r="J276" s="45">
        <f t="shared" si="98"/>
        <v>1.7360869181723118</v>
      </c>
      <c r="K276" s="45">
        <f t="shared" si="98"/>
        <v>60.939085179433263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5803.645902844436</v>
      </c>
    </row>
    <row r="277" spans="1:15">
      <c r="A277" s="23" t="s">
        <v>589</v>
      </c>
      <c r="B277" s="24" t="s">
        <v>590</v>
      </c>
      <c r="C277" s="45">
        <f>+C182</f>
        <v>30.280398443455891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30.280398443455891</v>
      </c>
    </row>
    <row r="278" spans="1:15">
      <c r="A278" s="23" t="s">
        <v>605</v>
      </c>
      <c r="B278" s="24" t="s">
        <v>606</v>
      </c>
      <c r="C278" s="45">
        <f>+C190</f>
        <v>511.20848562110154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511.20848562110154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56.418378167241762</v>
      </c>
      <c r="E282" s="20">
        <f t="shared" si="103"/>
        <v>0.19708750841999997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1631.9427784140694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47.644033454473764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1334.0329367252655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8.7743447127679985</v>
      </c>
      <c r="E286" s="45">
        <f t="shared" si="108"/>
        <v>0.19708750841999997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297.90984168880397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15566.222151616585</v>
      </c>
      <c r="D290" s="25">
        <f t="shared" ref="D290:E290" si="110">+D291+D292</f>
        <v>1.2240874058748012</v>
      </c>
      <c r="E290" s="25">
        <f t="shared" si="110"/>
        <v>0.40692216669920511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15708.330973156368</v>
      </c>
    </row>
    <row r="291" spans="1:15">
      <c r="A291" s="23"/>
      <c r="B291" s="43" t="s">
        <v>673</v>
      </c>
      <c r="C291" s="45">
        <f>+C227</f>
        <v>2201.5419532965861</v>
      </c>
      <c r="D291" s="45">
        <f t="shared" ref="D291:M293" si="112">+D227</f>
        <v>1.5395398274801301E-2</v>
      </c>
      <c r="E291" s="45">
        <f t="shared" si="112"/>
        <v>6.1581593099205204E-2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2218.2921466195703</v>
      </c>
    </row>
    <row r="292" spans="1:15">
      <c r="A292" s="23"/>
      <c r="B292" s="43" t="s">
        <v>674</v>
      </c>
      <c r="C292" s="45">
        <f>+C228</f>
        <v>13364.680198319998</v>
      </c>
      <c r="D292" s="45">
        <f t="shared" si="112"/>
        <v>1.2086920075999998</v>
      </c>
      <c r="E292" s="45">
        <f t="shared" si="112"/>
        <v>0.34534057359999992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13490.038826536798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1506.4547924211606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1506.4547924211606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-20255.840833122522</v>
      </c>
      <c r="D303" s="20">
        <f t="shared" ref="D303:M303" si="115">+SUM(D304:D308)</f>
        <v>163.3674138814026</v>
      </c>
      <c r="E303" s="20">
        <f t="shared" si="115"/>
        <v>3.5133654987444385</v>
      </c>
      <c r="F303" s="20">
        <f t="shared" si="115"/>
        <v>647.44428839556588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3.2012596591838567</v>
      </c>
      <c r="K303" s="20">
        <f t="shared" si="115"/>
        <v>106.12421439722556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-14103.067098880407</v>
      </c>
    </row>
    <row r="304" spans="1:15">
      <c r="A304" s="47" t="s">
        <v>263</v>
      </c>
      <c r="B304" s="48" t="s">
        <v>264</v>
      </c>
      <c r="C304" s="66">
        <f>+C242</f>
        <v>11035.449338432847</v>
      </c>
      <c r="D304" s="66">
        <f t="shared" ref="D304:M304" si="116">+D242</f>
        <v>4.2117585311716006</v>
      </c>
      <c r="E304" s="66">
        <f t="shared" si="116"/>
        <v>0.3510579972981191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11246.408946589652</v>
      </c>
    </row>
    <row r="305" spans="1:15">
      <c r="A305" s="47" t="s">
        <v>342</v>
      </c>
      <c r="B305" s="48" t="s">
        <v>343</v>
      </c>
      <c r="C305" s="66">
        <f>+C253</f>
        <v>769.6758848209904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647.44428839556588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1417.1201732165564</v>
      </c>
    </row>
    <row r="306" spans="1:15">
      <c r="A306" s="47" t="s">
        <v>433</v>
      </c>
      <c r="B306" s="48" t="s">
        <v>434</v>
      </c>
      <c r="C306" s="66">
        <f>+C262</f>
        <v>6.4238597736000012</v>
      </c>
      <c r="D306" s="66">
        <f t="shared" ref="D306:L306" si="118">+D262</f>
        <v>97.637935702834909</v>
      </c>
      <c r="E306" s="66">
        <f t="shared" si="118"/>
        <v>2.7462630366218317</v>
      </c>
      <c r="F306" s="31"/>
      <c r="G306" s="31"/>
      <c r="H306" s="31"/>
      <c r="I306" s="31"/>
      <c r="J306" s="66">
        <f t="shared" si="118"/>
        <v>0.37391537500000005</v>
      </c>
      <c r="K306" s="66">
        <f t="shared" si="118"/>
        <v>13.683460840000006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3468.0457641577623</v>
      </c>
    </row>
    <row r="307" spans="1:15">
      <c r="A307" s="47" t="s">
        <v>539</v>
      </c>
      <c r="B307" s="48" t="s">
        <v>540</v>
      </c>
      <c r="C307" s="66">
        <f>+C273</f>
        <v>-32067.389916149958</v>
      </c>
      <c r="D307" s="66">
        <f t="shared" ref="D307:L307" si="119">+D273</f>
        <v>5.0993414801543295</v>
      </c>
      <c r="E307" s="66">
        <f t="shared" si="119"/>
        <v>0.21895695640448751</v>
      </c>
      <c r="F307" s="31"/>
      <c r="G307" s="31"/>
      <c r="H307" s="31"/>
      <c r="I307" s="31"/>
      <c r="J307" s="66">
        <f t="shared" si="119"/>
        <v>2.8273442841838565</v>
      </c>
      <c r="K307" s="66">
        <f t="shared" si="119"/>
        <v>92.440753557225548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-31866.584761258448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56.418378167241762</v>
      </c>
      <c r="E308" s="66">
        <f t="shared" si="120"/>
        <v>0.19708750841999997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1631.9427784140694</v>
      </c>
    </row>
  </sheetData>
  <sheetProtection algorithmName="SHA-512" hashValue="ljTxFrUA+cOGV7U/rJI2s8GA6doP54O8bf/BviART+It4ap8aomrXNHmoVFbmsnIxxoNUppflmmrikaq7WO1kA==" saltValue="bRAf6Aovh/DEqfnCY+145A==" spinCount="100000" sheet="1" objects="1" scenarios="1" formatCells="0" formatColumns="0" formatRows="0" insertColumns="0" insertRows="0" insertHyperlinks="0" deleteColumns="0" deleteRows="0"/>
  <conditionalFormatting sqref="C239:M239">
    <cfRule type="cellIs" dxfId="47" priority="6" operator="equal">
      <formula>0</formula>
    </cfRule>
  </conditionalFormatting>
  <conditionalFormatting sqref="O239">
    <cfRule type="cellIs" dxfId="46" priority="5" operator="equal">
      <formula>0</formula>
    </cfRule>
  </conditionalFormatting>
  <conditionalFormatting sqref="C301:M301">
    <cfRule type="cellIs" dxfId="45" priority="2" operator="equal">
      <formula>0</formula>
    </cfRule>
  </conditionalFormatting>
  <conditionalFormatting sqref="O301">
    <cfRule type="cellIs" dxfId="44" priority="1" operator="equal">
      <formula>0</formula>
    </cfRule>
  </conditionalFormatting>
  <dataValidations count="1">
    <dataValidation allowBlank="1" showInputMessage="1" showErrorMessage="1" sqref="B144:B157 B136 A225:B236 B267:B273 A289:B298 B307" xr:uid="{B6ADF603-6820-43E6-9589-E473F52E9ADA}"/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34FD-5F88-49BB-A6D5-E83B1BD896D8}">
  <dimension ref="A2:O308"/>
  <sheetViews>
    <sheetView showGridLines="0" topLeftCell="E1" zoomScale="85" zoomScaleNormal="85" workbookViewId="0">
      <selection activeCell="C168" sqref="A3:XFD168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-16115.021364942315</v>
      </c>
      <c r="D4" s="20">
        <f t="shared" si="0"/>
        <v>163.28881983117853</v>
      </c>
      <c r="E4" s="20">
        <f t="shared" si="0"/>
        <v>3.5731151873881437</v>
      </c>
      <c r="F4" s="20">
        <f t="shared" si="0"/>
        <v>800.77995405148079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3.2963835775462922</v>
      </c>
      <c r="K4" s="20">
        <f t="shared" si="0"/>
        <v>101.86640486180941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-9795.2789309599757</v>
      </c>
    </row>
    <row r="5" spans="1:15" s="12" customFormat="1">
      <c r="A5" s="18" t="s">
        <v>263</v>
      </c>
      <c r="B5" s="19" t="s">
        <v>264</v>
      </c>
      <c r="C5" s="20">
        <f>+C6+C32+C42</f>
        <v>11202.845024021974</v>
      </c>
      <c r="D5" s="20">
        <f t="shared" ref="D5:E5" si="1">+D6+D32+D42</f>
        <v>4.2331331579694131</v>
      </c>
      <c r="E5" s="20">
        <f t="shared" si="1"/>
        <v>0.34851905953774276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11413.730303222619</v>
      </c>
    </row>
    <row r="6" spans="1:15">
      <c r="A6" s="23" t="s">
        <v>265</v>
      </c>
      <c r="B6" s="24" t="s">
        <v>266</v>
      </c>
      <c r="C6" s="25">
        <f>+C7+C11+C19+C25+C29</f>
        <v>11202.845024021974</v>
      </c>
      <c r="D6" s="25">
        <f t="shared" ref="D6:E6" si="4">+D7+D11+D19+D25+D29</f>
        <v>4.2331331579694131</v>
      </c>
      <c r="E6" s="25">
        <f t="shared" si="4"/>
        <v>0.34851905953774276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11413.730303222619</v>
      </c>
    </row>
    <row r="7" spans="1:15">
      <c r="A7" s="23" t="s">
        <v>267</v>
      </c>
      <c r="B7" s="24" t="s">
        <v>268</v>
      </c>
      <c r="C7" s="25">
        <v>1968.3244614268792</v>
      </c>
      <c r="D7" s="25">
        <v>5.187330566974397E-2</v>
      </c>
      <c r="E7" s="25">
        <v>1.5141865710980262E-2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1973.7895083990418</v>
      </c>
    </row>
    <row r="8" spans="1:15">
      <c r="A8" s="23" t="s">
        <v>269</v>
      </c>
      <c r="B8" s="24" t="s">
        <v>270</v>
      </c>
      <c r="C8" s="29">
        <v>1968.3244614268792</v>
      </c>
      <c r="D8" s="29">
        <v>5.187330566974397E-2</v>
      </c>
      <c r="E8" s="29">
        <v>1.5141865710980262E-2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1973.7895083990418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2155.8590523614271</v>
      </c>
      <c r="D11" s="25">
        <v>0.28759452857682172</v>
      </c>
      <c r="E11" s="25">
        <v>4.3393170557929787E-2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2175.4108893594293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6405.1469896336639</v>
      </c>
      <c r="D19" s="25">
        <v>1.6108109476103183</v>
      </c>
      <c r="E19" s="25">
        <v>0.25774499855086086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6518.5521207827296</v>
      </c>
    </row>
    <row r="20" spans="1:15">
      <c r="A20" s="23" t="s">
        <v>293</v>
      </c>
      <c r="B20" s="24" t="s">
        <v>294</v>
      </c>
      <c r="C20" s="29">
        <v>71.482990663557317</v>
      </c>
      <c r="D20" s="29">
        <v>5.0124116675690921E-4</v>
      </c>
      <c r="E20" s="29">
        <v>2.0049646670276368E-3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72.028341052988836</v>
      </c>
    </row>
    <row r="21" spans="1:15">
      <c r="A21" s="23" t="s">
        <v>295</v>
      </c>
      <c r="B21" s="24" t="s">
        <v>296</v>
      </c>
      <c r="C21" s="29">
        <v>4991.6135567701058</v>
      </c>
      <c r="D21" s="29">
        <v>1.4291962864435614</v>
      </c>
      <c r="E21" s="29">
        <v>0.24487322868383321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5096.5224583917407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1342.0504422000001</v>
      </c>
      <c r="D23" s="29">
        <v>0.18111342000000002</v>
      </c>
      <c r="E23" s="29">
        <v>1.0866805200000001E-2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1350.001321338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673.51452060000383</v>
      </c>
      <c r="D25" s="25">
        <v>2.2828543761125291</v>
      </c>
      <c r="E25" s="25">
        <v>3.2239024717971881E-2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745.97778468141712</v>
      </c>
    </row>
    <row r="26" spans="1:15">
      <c r="A26" s="23" t="s">
        <v>305</v>
      </c>
      <c r="B26" s="24" t="s">
        <v>306</v>
      </c>
      <c r="C26" s="29">
        <v>223.31257758815443</v>
      </c>
      <c r="D26" s="29">
        <v>3.6192850603927199E-2</v>
      </c>
      <c r="E26" s="29">
        <v>1.83468017239344E-3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224.81216765074865</v>
      </c>
    </row>
    <row r="27" spans="1:15">
      <c r="A27" s="23" t="s">
        <v>307</v>
      </c>
      <c r="B27" s="24" t="s">
        <v>308</v>
      </c>
      <c r="C27" s="29">
        <v>407.83121005599179</v>
      </c>
      <c r="D27" s="29">
        <v>2.2409193762032742</v>
      </c>
      <c r="E27" s="29">
        <v>3.0059815587258763E-2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478.54280372030701</v>
      </c>
    </row>
    <row r="28" spans="1:15">
      <c r="A28" s="23" t="s">
        <v>309</v>
      </c>
      <c r="B28" s="24" t="s">
        <v>310</v>
      </c>
      <c r="C28" s="29">
        <v>42.370732955857598</v>
      </c>
      <c r="D28" s="29">
        <v>5.7421493053279194E-3</v>
      </c>
      <c r="E28" s="29">
        <v>3.4452895831967511E-4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42.622813310361494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645.80066697750715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800.77995405148079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1446.5806210289879</v>
      </c>
    </row>
    <row r="47" spans="1:15">
      <c r="A47" s="23" t="s">
        <v>344</v>
      </c>
      <c r="B47" s="24" t="s">
        <v>345</v>
      </c>
      <c r="C47" s="25">
        <f>+SUM(C48:C52)</f>
        <v>642.79553399999998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642.79553399999998</v>
      </c>
    </row>
    <row r="48" spans="1:15">
      <c r="A48" s="23" t="s">
        <v>346</v>
      </c>
      <c r="B48" s="24" t="s">
        <v>347</v>
      </c>
      <c r="C48" s="45">
        <v>642.79553399999998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642.79553399999998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3.0051329775071429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3.0051329775071429</v>
      </c>
    </row>
    <row r="73" spans="1:15">
      <c r="A73" s="23" t="s">
        <v>393</v>
      </c>
      <c r="B73" s="24" t="s">
        <v>394</v>
      </c>
      <c r="C73" s="45">
        <v>3.0051329775071429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3.0051329775071429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800.77995405148079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800.77995405148079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800.73514290748244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800.73514290748244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4.4811143998341116E-2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4.4811143998341116E-2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5.243741656000001</v>
      </c>
      <c r="D95" s="20">
        <f>+D96+D111+D127+D132+D144+D145+D151+D154+D155+D156</f>
        <v>99.718393144767703</v>
      </c>
      <c r="E95" s="20">
        <f>+E96+E111+E127+E132+E144+E145+E151+E154+E155+E156</f>
        <v>2.809288156490116</v>
      </c>
      <c r="F95" s="34"/>
      <c r="G95" s="34"/>
      <c r="H95" s="34"/>
      <c r="I95" s="34"/>
      <c r="J95" s="20">
        <f>+J96+J111+J127+J132+J144+J145+J151+J154+J155+J156</f>
        <v>0.45849190500000003</v>
      </c>
      <c r="K95" s="20">
        <f>+K96+K111+K127+K132+K144+K145+K151+K154+K155+K156</f>
        <v>16.872502103999995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3541.820111179376</v>
      </c>
    </row>
    <row r="96" spans="1:15">
      <c r="A96" s="23" t="s">
        <v>435</v>
      </c>
      <c r="B96" s="24" t="s">
        <v>436</v>
      </c>
      <c r="C96" s="31"/>
      <c r="D96" s="25">
        <f>+D97+D100+D101+D102</f>
        <v>92.096878809938573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2578.7126066782798</v>
      </c>
    </row>
    <row r="97" spans="1:15">
      <c r="A97" s="23" t="s">
        <v>437</v>
      </c>
      <c r="B97" s="24" t="s">
        <v>438</v>
      </c>
      <c r="C97" s="31"/>
      <c r="D97" s="25">
        <f>+SUM(D98:D99)</f>
        <v>89.552800000000005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2507.4784</v>
      </c>
    </row>
    <row r="98" spans="1:15">
      <c r="A98" s="23" t="s">
        <v>439</v>
      </c>
      <c r="B98" s="24" t="s">
        <v>440</v>
      </c>
      <c r="C98" s="31"/>
      <c r="D98" s="45">
        <v>10.648800000000005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298.16640000000012</v>
      </c>
    </row>
    <row r="99" spans="1:15">
      <c r="A99" s="23" t="s">
        <v>441</v>
      </c>
      <c r="B99" s="24" t="s">
        <v>442</v>
      </c>
      <c r="C99" s="31"/>
      <c r="D99" s="45">
        <v>78.903999999999996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2209.3119999999999</v>
      </c>
    </row>
    <row r="100" spans="1:15">
      <c r="A100" s="23" t="s">
        <v>443</v>
      </c>
      <c r="B100" s="24" t="s">
        <v>444</v>
      </c>
      <c r="C100" s="31"/>
      <c r="D100" s="45">
        <v>0.12689114018765196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3.5529519252542547</v>
      </c>
    </row>
    <row r="101" spans="1:15">
      <c r="A101" s="23" t="s">
        <v>445</v>
      </c>
      <c r="B101" s="24" t="s">
        <v>446</v>
      </c>
      <c r="C101" s="31"/>
      <c r="D101" s="45">
        <v>0.3674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10.2872</v>
      </c>
    </row>
    <row r="102" spans="1:15">
      <c r="A102" s="23" t="s">
        <v>447</v>
      </c>
      <c r="B102" s="24" t="s">
        <v>448</v>
      </c>
      <c r="C102" s="31"/>
      <c r="D102" s="25">
        <f>+SUM(D103:D110)</f>
        <v>2.0497876697509141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57.394054753025593</v>
      </c>
    </row>
    <row r="103" spans="1:15">
      <c r="A103" s="23" t="s">
        <v>449</v>
      </c>
      <c r="B103" s="24" t="s">
        <v>450</v>
      </c>
      <c r="C103" s="31"/>
      <c r="D103" s="45">
        <v>0.13205500000000001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3.69754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7.2124669750914305E-2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2.0194907530256003</v>
      </c>
    </row>
    <row r="107" spans="1:15">
      <c r="A107" s="23" t="s">
        <v>457</v>
      </c>
      <c r="B107" s="24" t="s">
        <v>458</v>
      </c>
      <c r="C107" s="31"/>
      <c r="D107" s="45">
        <v>1.832328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51.305183999999997</v>
      </c>
    </row>
    <row r="108" spans="1:15">
      <c r="A108" s="23" t="s">
        <v>459</v>
      </c>
      <c r="B108" s="24" t="s">
        <v>460</v>
      </c>
      <c r="C108" s="31"/>
      <c r="D108" s="45">
        <v>1.328E-2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0.37184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3.168256736869119</v>
      </c>
      <c r="E111" s="25">
        <f>+E112+E115+E116+E117+E126</f>
        <v>0.26634104531919339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159.29156564192158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1.6680567657925729</v>
      </c>
      <c r="E112" s="25">
        <f>+SUM(E113:E114)</f>
        <v>8.1437965714285744E-4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46.921400051334899</v>
      </c>
    </row>
    <row r="113" spans="1:15">
      <c r="A113" s="23" t="s">
        <v>468</v>
      </c>
      <c r="B113" s="24" t="s">
        <v>440</v>
      </c>
      <c r="C113" s="31"/>
      <c r="D113" s="45">
        <v>0.25905676579257297</v>
      </c>
      <c r="E113" s="45">
        <v>8.1437965714285744E-4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7.4694000513349001</v>
      </c>
    </row>
    <row r="114" spans="1:15">
      <c r="A114" s="23" t="s">
        <v>469</v>
      </c>
      <c r="B114" s="24" t="s">
        <v>442</v>
      </c>
      <c r="C114" s="31"/>
      <c r="D114" s="45">
        <v>1.409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39.451999999999998</v>
      </c>
    </row>
    <row r="115" spans="1:15">
      <c r="A115" s="23" t="s">
        <v>470</v>
      </c>
      <c r="B115" s="24" t="s">
        <v>444</v>
      </c>
      <c r="C115" s="31"/>
      <c r="D115" s="45">
        <v>5.0756456075060795E-3</v>
      </c>
      <c r="E115" s="45">
        <v>1.532770651513297E-3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0.54830229966119393</v>
      </c>
    </row>
    <row r="116" spans="1:15">
      <c r="A116" s="23" t="s">
        <v>471</v>
      </c>
      <c r="B116" s="24" t="s">
        <v>446</v>
      </c>
      <c r="C116" s="31"/>
      <c r="D116" s="45">
        <v>0.73480000000000001</v>
      </c>
      <c r="E116" s="45">
        <v>7.7759422714285724E-3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22.635024701928572</v>
      </c>
    </row>
    <row r="117" spans="1:15">
      <c r="A117" s="23" t="s">
        <v>472</v>
      </c>
      <c r="B117" s="24" t="s">
        <v>448</v>
      </c>
      <c r="C117" s="31"/>
      <c r="D117" s="25">
        <f>+SUM(D118:D125)</f>
        <v>0.76032432546904016</v>
      </c>
      <c r="E117" s="25">
        <f>+SUM(E118:E125)</f>
        <v>6.9266516473176568E-2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39.644707978524913</v>
      </c>
    </row>
    <row r="118" spans="1:15">
      <c r="A118" s="23" t="s">
        <v>473</v>
      </c>
      <c r="B118" s="24" t="s">
        <v>450</v>
      </c>
      <c r="C118" s="31"/>
      <c r="D118" s="45">
        <v>4.8019999999999998E-3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0.13445599999999999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3.1734854690402296E-3</v>
      </c>
      <c r="E121" s="45">
        <v>5.7808551320337083E-3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1.620784203122059</v>
      </c>
    </row>
    <row r="122" spans="1:15">
      <c r="A122" s="23" t="s">
        <v>477</v>
      </c>
      <c r="B122" s="24" t="s">
        <v>458</v>
      </c>
      <c r="C122" s="31"/>
      <c r="D122" s="45">
        <v>0.22293323999999998</v>
      </c>
      <c r="E122" s="45">
        <v>1.8800703239999998E-2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11.224317078599999</v>
      </c>
    </row>
    <row r="123" spans="1:15">
      <c r="A123" s="23" t="s">
        <v>478</v>
      </c>
      <c r="B123" s="24" t="s">
        <v>460</v>
      </c>
      <c r="C123" s="31"/>
      <c r="D123" s="45">
        <v>1.5935999999999999E-3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4.4620799999999995E-2</v>
      </c>
    </row>
    <row r="124" spans="1:15">
      <c r="A124" s="23" t="s">
        <v>479</v>
      </c>
      <c r="B124" s="24" t="s">
        <v>462</v>
      </c>
      <c r="C124" s="31"/>
      <c r="D124" s="45">
        <v>0.52782200000000001</v>
      </c>
      <c r="E124" s="45">
        <v>4.4684958101142862E-2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26.620529896802857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0.18695143626593208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49.542130610472</v>
      </c>
    </row>
    <row r="127" spans="1:15">
      <c r="A127" s="23" t="s">
        <v>483</v>
      </c>
      <c r="B127" s="24" t="s">
        <v>484</v>
      </c>
      <c r="C127" s="31"/>
      <c r="D127" s="25">
        <f>+SUM(D128:D131)</f>
        <v>3.9575738373600005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110.81206744608001</v>
      </c>
    </row>
    <row r="128" spans="1:15">
      <c r="A128" s="23" t="s">
        <v>485</v>
      </c>
      <c r="B128" s="24" t="s">
        <v>486</v>
      </c>
      <c r="C128" s="31"/>
      <c r="D128" s="45">
        <v>1.6069121640000001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44.993540592000002</v>
      </c>
    </row>
    <row r="129" spans="1:15">
      <c r="A129" s="23" t="s">
        <v>487</v>
      </c>
      <c r="B129" s="24" t="s">
        <v>488</v>
      </c>
      <c r="C129" s="31"/>
      <c r="D129" s="45">
        <v>2.3506616733600003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65.818526854080005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2.5301093378309227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670.47897452519453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2.0288312486628968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537.64028089566762</v>
      </c>
    </row>
    <row r="134" spans="1:15">
      <c r="A134" s="23" t="s">
        <v>496</v>
      </c>
      <c r="B134" s="24" t="s">
        <v>497</v>
      </c>
      <c r="C134" s="31"/>
      <c r="D134" s="31"/>
      <c r="E134" s="45">
        <v>0.2526936878746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66.963827286769003</v>
      </c>
    </row>
    <row r="135" spans="1:15">
      <c r="A135" s="23" t="s">
        <v>498</v>
      </c>
      <c r="B135" s="24" t="s">
        <v>499</v>
      </c>
      <c r="C135" s="31"/>
      <c r="D135" s="31"/>
      <c r="E135" s="45">
        <v>0.12703856098604188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33.665218661301097</v>
      </c>
    </row>
    <row r="136" spans="1:15">
      <c r="A136" s="23" t="s">
        <v>500</v>
      </c>
      <c r="B136" s="24" t="s">
        <v>501</v>
      </c>
      <c r="C136" s="31"/>
      <c r="D136" s="31"/>
      <c r="E136" s="45">
        <v>1.6490989998022547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437.01123494759747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0.50127808916802596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132.83869362952689</v>
      </c>
    </row>
    <row r="142" spans="1:15">
      <c r="A142" s="23" t="s">
        <v>511</v>
      </c>
      <c r="B142" s="24" t="s">
        <v>512</v>
      </c>
      <c r="C142" s="31"/>
      <c r="D142" s="31"/>
      <c r="E142" s="45">
        <v>0.2219052057696593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58.804879528959717</v>
      </c>
    </row>
    <row r="143" spans="1:15">
      <c r="A143" s="23" t="s">
        <v>513</v>
      </c>
      <c r="B143" s="24" t="s">
        <v>514</v>
      </c>
      <c r="C143" s="31"/>
      <c r="D143" s="31"/>
      <c r="E143" s="45">
        <v>0.27937288339836669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74.03381410056717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0.49568376060000008</v>
      </c>
      <c r="E145" s="25">
        <f>+SUM(E146:E150)</f>
        <v>1.2837773340000002E-2</v>
      </c>
      <c r="F145" s="31"/>
      <c r="G145" s="31"/>
      <c r="H145" s="31"/>
      <c r="I145" s="31"/>
      <c r="J145" s="25">
        <f>+SUM(J146:J150)</f>
        <v>0.45849190500000003</v>
      </c>
      <c r="K145" s="25">
        <f>+SUM(K146:K150)</f>
        <v>16.872502103999995</v>
      </c>
      <c r="L145" s="25">
        <f>+SUM(L146:L150)</f>
        <v>0</v>
      </c>
      <c r="M145" s="31"/>
      <c r="N145" s="64"/>
      <c r="O145" s="25">
        <f>+SUM(O146:O150)</f>
        <v>17.281155231900001</v>
      </c>
    </row>
    <row r="146" spans="1:15">
      <c r="A146" s="23" t="s">
        <v>519</v>
      </c>
      <c r="B146" s="24" t="s">
        <v>520</v>
      </c>
      <c r="C146" s="31"/>
      <c r="D146" s="45">
        <v>1.8791784000000004E-3</v>
      </c>
      <c r="E146" s="45">
        <v>3.5432320000000011E-5</v>
      </c>
      <c r="F146" s="31"/>
      <c r="G146" s="31"/>
      <c r="H146" s="31"/>
      <c r="I146" s="31"/>
      <c r="J146" s="45">
        <v>1.2654400000000003E-3</v>
      </c>
      <c r="K146" s="45">
        <v>4.6568192000000008E-2</v>
      </c>
      <c r="L146" s="45">
        <v>0</v>
      </c>
      <c r="M146" s="31"/>
      <c r="N146" s="64"/>
      <c r="O146" s="29">
        <f>+C146*'PCG-PTG'!$F$5+D146*'PCG-PTG'!$F$6+E146*'PCG-PTG'!$F$8+SUM(F146:I146)</f>
        <v>6.2006560000000016E-2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0.49380458220000006</v>
      </c>
      <c r="E149" s="45">
        <v>1.2802341020000002E-2</v>
      </c>
      <c r="F149" s="31"/>
      <c r="G149" s="31"/>
      <c r="H149" s="31"/>
      <c r="I149" s="31"/>
      <c r="J149" s="45">
        <v>0.45722646500000003</v>
      </c>
      <c r="K149" s="45">
        <v>16.825933911999996</v>
      </c>
      <c r="L149" s="45">
        <v>0</v>
      </c>
      <c r="M149" s="31"/>
      <c r="N149" s="64"/>
      <c r="O149" s="29">
        <f>+C149*'PCG-PTG'!$F$5+D149*'PCG-PTG'!$F$6+E149*'PCG-PTG'!$F$8+SUM(F149:I149)</f>
        <v>17.219148671900001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0.23557535599999996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0.23557535599999996</v>
      </c>
    </row>
    <row r="152" spans="1:15">
      <c r="A152" s="23" t="s">
        <v>530</v>
      </c>
      <c r="B152" s="24" t="s">
        <v>531</v>
      </c>
      <c r="C152" s="45">
        <v>0.20957535599999996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0.20957535599999996</v>
      </c>
    </row>
    <row r="153" spans="1:15">
      <c r="A153" s="23" t="s">
        <v>532</v>
      </c>
      <c r="B153" s="24" t="s">
        <v>533</v>
      </c>
      <c r="C153" s="45">
        <v>2.6000000000000002E-2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2.6000000000000002E-2</v>
      </c>
    </row>
    <row r="154" spans="1:15">
      <c r="A154" s="23" t="s">
        <v>534</v>
      </c>
      <c r="B154" s="24" t="s">
        <v>535</v>
      </c>
      <c r="C154" s="45">
        <v>5.008166300000001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5.008166300000001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-27968.910797597797</v>
      </c>
      <c r="D157" s="20">
        <f t="shared" ref="D157:E157" si="36">+D158+D166+D174+D182+D190+D198+D206+D207</f>
        <v>4.8884215782474403</v>
      </c>
      <c r="E157" s="20">
        <f t="shared" si="36"/>
        <v>0.21530377932428524</v>
      </c>
      <c r="F157" s="34"/>
      <c r="G157" s="34"/>
      <c r="H157" s="34"/>
      <c r="I157" s="34"/>
      <c r="J157" s="20">
        <f t="shared" ref="J157:L157" si="37">+J158+J166+J174+J182+J190+J198+J206+J207</f>
        <v>2.8378916725462924</v>
      </c>
      <c r="K157" s="20">
        <f t="shared" si="37"/>
        <v>84.993902757809423</v>
      </c>
      <c r="L157" s="20">
        <f t="shared" si="37"/>
        <v>0</v>
      </c>
      <c r="M157" s="34"/>
      <c r="N157" s="63"/>
      <c r="O157" s="20">
        <f>+O158+O166+O174+O182+O190+O198+O206+O207</f>
        <v>-27774.97949188593</v>
      </c>
    </row>
    <row r="158" spans="1:15">
      <c r="A158" s="23" t="s">
        <v>541</v>
      </c>
      <c r="B158" s="24" t="s">
        <v>542</v>
      </c>
      <c r="C158" s="25">
        <f>+SUM(C159:C160)</f>
        <v>-34731.852515817562</v>
      </c>
      <c r="D158" s="25">
        <f t="shared" ref="D158:E158" si="38">+SUM(D159:D160)</f>
        <v>0.21146620689600004</v>
      </c>
      <c r="E158" s="25">
        <f t="shared" si="38"/>
        <v>8.9315613872000023E-3</v>
      </c>
      <c r="F158" s="31"/>
      <c r="G158" s="31"/>
      <c r="H158" s="31"/>
      <c r="I158" s="31"/>
      <c r="J158" s="25">
        <f t="shared" ref="J158:L158" si="39">+SUM(J159:J160)</f>
        <v>0.11374572956800003</v>
      </c>
      <c r="K158" s="25">
        <f t="shared" si="39"/>
        <v>3.8023573536000006</v>
      </c>
      <c r="L158" s="25">
        <f t="shared" si="39"/>
        <v>0</v>
      </c>
      <c r="M158" s="31"/>
      <c r="N158" s="64"/>
      <c r="O158" s="25">
        <f>+SUM(O159:O160)</f>
        <v>-34723.56459825686</v>
      </c>
    </row>
    <row r="159" spans="1:15">
      <c r="A159" s="23" t="s">
        <v>543</v>
      </c>
      <c r="B159" s="24" t="s">
        <v>544</v>
      </c>
      <c r="C159" s="45">
        <v>-32288.42157087546</v>
      </c>
      <c r="D159" s="45">
        <v>0.21146620689600004</v>
      </c>
      <c r="E159" s="45">
        <v>8.9315613872000023E-3</v>
      </c>
      <c r="F159" s="31"/>
      <c r="G159" s="31"/>
      <c r="H159" s="31"/>
      <c r="I159" s="31"/>
      <c r="J159" s="45">
        <v>0.11374572956800003</v>
      </c>
      <c r="K159" s="45">
        <v>3.8023573536000006</v>
      </c>
      <c r="L159" s="45">
        <v>0</v>
      </c>
      <c r="M159" s="31"/>
      <c r="N159" s="64"/>
      <c r="O159" s="29">
        <f>+C159*'PCG-PTG'!$F$5+D159*'PCG-PTG'!$F$6+E159*'PCG-PTG'!$F$8+SUM(F159:I159)</f>
        <v>-32280.133653314762</v>
      </c>
    </row>
    <row r="160" spans="1:15">
      <c r="A160" s="23" t="s">
        <v>545</v>
      </c>
      <c r="B160" s="24" t="s">
        <v>546</v>
      </c>
      <c r="C160" s="25">
        <f>+SUM(C161:C165)</f>
        <v>-2443.4309449420984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-2443.4309449420984</v>
      </c>
    </row>
    <row r="161" spans="1:15">
      <c r="A161" s="23" t="s">
        <v>547</v>
      </c>
      <c r="B161" s="24" t="s">
        <v>548</v>
      </c>
      <c r="C161" s="45">
        <v>-105.28668926422586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-105.28668926422586</v>
      </c>
    </row>
    <row r="162" spans="1:15">
      <c r="A162" s="23" t="s">
        <v>549</v>
      </c>
      <c r="B162" s="24" t="s">
        <v>550</v>
      </c>
      <c r="C162" s="45">
        <v>-2338.1442556778725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-2338.1442556778725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699.34159206774802</v>
      </c>
      <c r="D166" s="25">
        <f t="shared" ref="D166" si="42">+SUM(D167:D168)</f>
        <v>1.2176123426191661</v>
      </c>
      <c r="E166" s="25">
        <f t="shared" ref="E166" si="43">+SUM(E167:E168)</f>
        <v>6.7823970230139946E-2</v>
      </c>
      <c r="F166" s="31"/>
      <c r="G166" s="31"/>
      <c r="H166" s="31"/>
      <c r="I166" s="31"/>
      <c r="J166" s="25">
        <f t="shared" ref="J166:L166" si="44">+SUM(J167:J168)</f>
        <v>1.0418177685263292</v>
      </c>
      <c r="K166" s="25">
        <f t="shared" si="44"/>
        <v>25.328919701886164</v>
      </c>
      <c r="L166" s="25">
        <f t="shared" si="44"/>
        <v>0</v>
      </c>
      <c r="M166" s="31"/>
      <c r="N166" s="64"/>
      <c r="O166" s="25">
        <f>+SUM(O167:O168)</f>
        <v>751.40808977207178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699.34159206774802</v>
      </c>
      <c r="D168" s="25">
        <f t="shared" ref="D168" si="45">+SUM(D169:D173)</f>
        <v>1.2176123426191661</v>
      </c>
      <c r="E168" s="25">
        <f>+SUM(E169:E173)</f>
        <v>6.7823970230139946E-2</v>
      </c>
      <c r="F168" s="31"/>
      <c r="G168" s="31"/>
      <c r="H168" s="31"/>
      <c r="I168" s="31"/>
      <c r="J168" s="25">
        <f>+SUM(J169:J173)</f>
        <v>1.0418177685263292</v>
      </c>
      <c r="K168" s="25">
        <f t="shared" ref="K168" si="46">+SUM(K169:K173)</f>
        <v>25.328919701886164</v>
      </c>
      <c r="L168" s="25">
        <f>+SUM(L169:L173)</f>
        <v>0</v>
      </c>
      <c r="M168" s="31"/>
      <c r="N168" s="64"/>
      <c r="O168" s="25">
        <f>+SUM(O169:O173)</f>
        <v>751.40808977207178</v>
      </c>
    </row>
    <row r="169" spans="1:15">
      <c r="A169" s="23" t="s">
        <v>563</v>
      </c>
      <c r="B169" s="24" t="s">
        <v>564</v>
      </c>
      <c r="C169" s="45">
        <v>816.62388035994957</v>
      </c>
      <c r="D169" s="45">
        <v>1.0861418106056844</v>
      </c>
      <c r="E169" s="45">
        <v>5.5820139046300316E-2</v>
      </c>
      <c r="F169" s="31"/>
      <c r="G169" s="31"/>
      <c r="H169" s="31"/>
      <c r="I169" s="31"/>
      <c r="J169" s="45">
        <v>0.81888947511216459</v>
      </c>
      <c r="K169" s="45">
        <v>21.613448144983423</v>
      </c>
      <c r="L169" s="45">
        <v>0</v>
      </c>
      <c r="M169" s="31"/>
      <c r="N169" s="64"/>
      <c r="O169" s="29">
        <f>+C169*'PCG-PTG'!$F$5+D169*'PCG-PTG'!$F$6+E169*'PCG-PTG'!$F$8+SUM(F169:I169)</f>
        <v>861.82818790417832</v>
      </c>
    </row>
    <row r="170" spans="1:15">
      <c r="A170" s="23" t="s">
        <v>565</v>
      </c>
      <c r="B170" s="24" t="s">
        <v>566</v>
      </c>
      <c r="C170" s="45">
        <v>-117.28228829220151</v>
      </c>
      <c r="D170" s="45">
        <v>0.13147053201348166</v>
      </c>
      <c r="E170" s="45">
        <v>1.2003831183839629E-2</v>
      </c>
      <c r="F170" s="31"/>
      <c r="G170" s="31"/>
      <c r="H170" s="31"/>
      <c r="I170" s="31"/>
      <c r="J170" s="45">
        <v>0.22292829341416459</v>
      </c>
      <c r="K170" s="45">
        <v>3.715471556902743</v>
      </c>
      <c r="L170" s="45">
        <v>0</v>
      </c>
      <c r="M170" s="31"/>
      <c r="N170" s="64"/>
      <c r="O170" s="29">
        <f>+C170*'PCG-PTG'!$F$5+D170*'PCG-PTG'!$F$6+E170*'PCG-PTG'!$F$8+SUM(F170:I170)</f>
        <v>-110.42009813210653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5560.5395547171975</v>
      </c>
      <c r="D174" s="25">
        <f t="shared" ref="D174" si="47">+SUM(D175:D176)</f>
        <v>3.4593430287322744</v>
      </c>
      <c r="E174" s="25">
        <f t="shared" ref="E174" si="48">+SUM(E175:E176)</f>
        <v>0.13854824770694529</v>
      </c>
      <c r="F174" s="31"/>
      <c r="G174" s="31"/>
      <c r="H174" s="31"/>
      <c r="I174" s="31"/>
      <c r="J174" s="25">
        <f t="shared" ref="J174:K174" si="49">+SUM(J175:J176)</f>
        <v>1.6823281744519634</v>
      </c>
      <c r="K174" s="25">
        <f t="shared" si="49"/>
        <v>55.862625702323264</v>
      </c>
      <c r="L174" s="25">
        <f>+SUM(L175:L176)</f>
        <v>0</v>
      </c>
      <c r="M174" s="31"/>
      <c r="N174" s="64"/>
      <c r="O174" s="25">
        <f>+SUM(O175:O176)</f>
        <v>5694.1164451640416</v>
      </c>
    </row>
    <row r="175" spans="1:15">
      <c r="A175" s="23" t="s">
        <v>575</v>
      </c>
      <c r="B175" s="24" t="s">
        <v>576</v>
      </c>
      <c r="C175" s="45">
        <v>0</v>
      </c>
      <c r="D175" s="45">
        <v>0.29358946454400003</v>
      </c>
      <c r="E175" s="45">
        <v>2.6805994588800001E-2</v>
      </c>
      <c r="F175" s="31"/>
      <c r="G175" s="31"/>
      <c r="H175" s="31"/>
      <c r="I175" s="31"/>
      <c r="J175" s="45">
        <v>0.49782561379200002</v>
      </c>
      <c r="K175" s="45">
        <v>8.2970935632000007</v>
      </c>
      <c r="L175" s="45">
        <v>0</v>
      </c>
      <c r="M175" s="31"/>
      <c r="N175" s="64"/>
      <c r="O175" s="29">
        <f>+C175*'PCG-PTG'!$F$5+D175*'PCG-PTG'!$F$6+E175*'PCG-PTG'!$F$8+SUM(F175:I175)</f>
        <v>15.324093573264001</v>
      </c>
    </row>
    <row r="176" spans="1:15">
      <c r="A176" s="23" t="s">
        <v>577</v>
      </c>
      <c r="B176" s="24" t="s">
        <v>578</v>
      </c>
      <c r="C176" s="25">
        <f>+SUM(C177:C181)</f>
        <v>5560.5395547171975</v>
      </c>
      <c r="D176" s="25">
        <f t="shared" ref="D176" si="50">+SUM(D177:D181)</f>
        <v>3.1657535641882744</v>
      </c>
      <c r="E176" s="25">
        <f>+SUM(E177:E181)</f>
        <v>0.1117422531181453</v>
      </c>
      <c r="F176" s="31"/>
      <c r="G176" s="31"/>
      <c r="H176" s="31"/>
      <c r="I176" s="31"/>
      <c r="J176" s="25">
        <f>+SUM(J177:J181)</f>
        <v>1.1845025606599633</v>
      </c>
      <c r="K176" s="25">
        <f t="shared" ref="K176" si="51">+SUM(K177:K181)</f>
        <v>47.565532139123263</v>
      </c>
      <c r="L176" s="25">
        <f>+SUM(L177:L181)</f>
        <v>0</v>
      </c>
      <c r="M176" s="31"/>
      <c r="N176" s="64"/>
      <c r="O176" s="25">
        <f>+SUM(O177:O181)</f>
        <v>5678.7923515907778</v>
      </c>
    </row>
    <row r="177" spans="1:15">
      <c r="A177" s="23" t="s">
        <v>579</v>
      </c>
      <c r="B177" s="24" t="s">
        <v>580</v>
      </c>
      <c r="C177" s="45">
        <v>5474.5542788886924</v>
      </c>
      <c r="D177" s="45">
        <v>3.1657535641882744</v>
      </c>
      <c r="E177" s="45">
        <v>0.1117422531181453</v>
      </c>
      <c r="F177" s="31"/>
      <c r="G177" s="31"/>
      <c r="H177" s="31"/>
      <c r="I177" s="31"/>
      <c r="J177" s="45">
        <v>1.1845025606599633</v>
      </c>
      <c r="K177" s="45">
        <v>47.565532139123263</v>
      </c>
      <c r="L177" s="45">
        <v>0</v>
      </c>
      <c r="M177" s="31"/>
      <c r="N177" s="64"/>
      <c r="O177" s="29">
        <f>+C177*'PCG-PTG'!$F$5+D177*'PCG-PTG'!$F$6+E177*'PCG-PTG'!$F$8+SUM(F177:I177)</f>
        <v>5592.8070757622727</v>
      </c>
    </row>
    <row r="178" spans="1:15">
      <c r="A178" s="23" t="s">
        <v>581</v>
      </c>
      <c r="B178" s="24" t="s">
        <v>582</v>
      </c>
      <c r="C178" s="45">
        <v>85.985275828505536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85.985275828505536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3.0211908151950508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3.0211908151950508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3.0211908151950508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3.0211908151950508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3.0211908151950508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3.0211908151950508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449.77115603809045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449.77115603809045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449.77115603809045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449.77115603809045</v>
      </c>
    </row>
    <row r="193" spans="1:15">
      <c r="A193" s="23" t="s">
        <v>611</v>
      </c>
      <c r="B193" s="24" t="s">
        <v>612</v>
      </c>
      <c r="C193" s="45">
        <v>258.09249146494216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258.09249146494216</v>
      </c>
    </row>
    <row r="194" spans="1:15">
      <c r="A194" s="23" t="s">
        <v>613</v>
      </c>
      <c r="B194" s="24" t="s">
        <v>614</v>
      </c>
      <c r="C194" s="45">
        <v>41.641467568994265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41.641467568994265</v>
      </c>
    </row>
    <row r="195" spans="1:15">
      <c r="A195" s="23" t="s">
        <v>615</v>
      </c>
      <c r="B195" s="24" t="s">
        <v>616</v>
      </c>
      <c r="C195" s="45">
        <v>150.03719700415402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150.03719700415402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50.268224581529815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50.268224581529815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50.268224581529815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50.268224581529815</v>
      </c>
    </row>
    <row r="201" spans="1:15">
      <c r="A201" s="23" t="s">
        <v>627</v>
      </c>
      <c r="B201" s="24" t="s">
        <v>628</v>
      </c>
      <c r="C201" s="45">
        <v>50.268224581529815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50.268224581529815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54.448871950193961</v>
      </c>
      <c r="E208" s="20">
        <f t="shared" si="63"/>
        <v>0.20000419203599995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1577.569525494971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45.513930671575125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1274.3900588041035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8.9349412786188349</v>
      </c>
      <c r="E219" s="25">
        <f t="shared" ref="E219" si="71">+SUM(E220:E222)</f>
        <v>0.20000419203599995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303.17946669086734</v>
      </c>
    </row>
    <row r="220" spans="1:15">
      <c r="A220" s="23" t="s">
        <v>664</v>
      </c>
      <c r="B220" s="24" t="s">
        <v>665</v>
      </c>
      <c r="C220" s="31"/>
      <c r="D220" s="45">
        <v>8.9349412786188349</v>
      </c>
      <c r="E220" s="45">
        <v>0.20000419203599995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303.17946669086734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15236.596588589247</v>
      </c>
      <c r="D226" s="25">
        <f t="shared" ref="D226:E226" si="74">+SUM(D227:D228)</f>
        <v>1.1843172898491556</v>
      </c>
      <c r="E226" s="25">
        <f t="shared" si="74"/>
        <v>0.39865918499662234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15375.402156729127</v>
      </c>
    </row>
    <row r="227" spans="1:15">
      <c r="A227" s="23"/>
      <c r="B227" s="43" t="s">
        <v>673</v>
      </c>
      <c r="C227" s="45">
        <v>2320.8884340292452</v>
      </c>
      <c r="D227" s="45">
        <v>1.6229989049155562E-2</v>
      </c>
      <c r="E227" s="45">
        <v>6.4919956196622247E-2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2338.5466621147266</v>
      </c>
    </row>
    <row r="228" spans="1:15">
      <c r="A228" s="23"/>
      <c r="B228" s="43" t="s">
        <v>674</v>
      </c>
      <c r="C228" s="45">
        <v>12915.708154560001</v>
      </c>
      <c r="D228" s="45">
        <v>1.1680873008000001</v>
      </c>
      <c r="E228" s="45">
        <v>0.33373922880000007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13036.855494614401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1501.87597929514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1501.87597929514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-16115.021364942315</v>
      </c>
      <c r="D241" s="20">
        <f t="shared" si="77"/>
        <v>163.28881983117853</v>
      </c>
      <c r="E241" s="20">
        <f t="shared" si="77"/>
        <v>3.5731151873881437</v>
      </c>
      <c r="F241" s="20">
        <f t="shared" si="77"/>
        <v>800.77995405148079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3.2963835775462922</v>
      </c>
      <c r="K241" s="20">
        <f t="shared" si="77"/>
        <v>101.86640486180941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-9795.278930959983</v>
      </c>
    </row>
    <row r="242" spans="1:15" s="12" customFormat="1">
      <c r="A242" s="18" t="s">
        <v>263</v>
      </c>
      <c r="B242" s="19" t="s">
        <v>264</v>
      </c>
      <c r="C242" s="20">
        <f>+C243+C249+C252</f>
        <v>11202.845024021974</v>
      </c>
      <c r="D242" s="20">
        <f t="shared" ref="D242:E242" si="79">+D243+D249+D252</f>
        <v>4.2331331579694131</v>
      </c>
      <c r="E242" s="20">
        <f t="shared" si="79"/>
        <v>0.34851905953774276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11413.730303222619</v>
      </c>
    </row>
    <row r="243" spans="1:15">
      <c r="A243" s="23" t="s">
        <v>265</v>
      </c>
      <c r="B243" s="24" t="s">
        <v>266</v>
      </c>
      <c r="C243" s="25">
        <f>+SUM(C244:C248)</f>
        <v>11202.845024021974</v>
      </c>
      <c r="D243" s="25">
        <f t="shared" ref="D243:E243" si="81">+SUM(D244:D248)</f>
        <v>4.2331331579694131</v>
      </c>
      <c r="E243" s="25">
        <f t="shared" si="81"/>
        <v>0.34851905953774276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11413.730303222619</v>
      </c>
    </row>
    <row r="244" spans="1:15">
      <c r="A244" s="23" t="s">
        <v>267</v>
      </c>
      <c r="B244" s="24" t="s">
        <v>268</v>
      </c>
      <c r="C244" s="45">
        <f>+C7</f>
        <v>1968.3244614268792</v>
      </c>
      <c r="D244" s="45">
        <f>+D7</f>
        <v>5.187330566974397E-2</v>
      </c>
      <c r="E244" s="45">
        <f>+E7</f>
        <v>1.5141865710980262E-2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1973.7895083990418</v>
      </c>
    </row>
    <row r="245" spans="1:15">
      <c r="A245" s="23" t="s">
        <v>275</v>
      </c>
      <c r="B245" s="24" t="s">
        <v>276</v>
      </c>
      <c r="C245" s="45">
        <f>+C11</f>
        <v>2155.8590523614271</v>
      </c>
      <c r="D245" s="45">
        <f>+D11</f>
        <v>0.28759452857682172</v>
      </c>
      <c r="E245" s="45">
        <f>+E11</f>
        <v>4.3393170557929787E-2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2175.4108893594293</v>
      </c>
    </row>
    <row r="246" spans="1:15">
      <c r="A246" s="23" t="s">
        <v>291</v>
      </c>
      <c r="B246" s="24" t="s">
        <v>292</v>
      </c>
      <c r="C246" s="45">
        <f>+C19</f>
        <v>6405.1469896336639</v>
      </c>
      <c r="D246" s="45">
        <f>+D19</f>
        <v>1.6108109476103183</v>
      </c>
      <c r="E246" s="45">
        <f>+E19</f>
        <v>0.25774499855086086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6518.5521207827314</v>
      </c>
    </row>
    <row r="247" spans="1:15">
      <c r="A247" s="23" t="s">
        <v>303</v>
      </c>
      <c r="B247" s="24" t="s">
        <v>304</v>
      </c>
      <c r="C247" s="45">
        <f>+C25</f>
        <v>673.51452060000383</v>
      </c>
      <c r="D247" s="45">
        <f>+D25</f>
        <v>2.2828543761125291</v>
      </c>
      <c r="E247" s="45">
        <f>+E25</f>
        <v>3.2239024717971881E-2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745.97778468141723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645.80066697750715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800.77995405148079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1446.5806210289879</v>
      </c>
    </row>
    <row r="254" spans="1:15">
      <c r="A254" s="23" t="s">
        <v>344</v>
      </c>
      <c r="B254" s="24" t="s">
        <v>345</v>
      </c>
      <c r="C254" s="45">
        <f>+C47</f>
        <v>642.79553399999998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642.79553399999998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3.0051329775071429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3.0051329775071429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800.77995405148079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800.77995405148079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5.243741656000001</v>
      </c>
      <c r="D262" s="20">
        <f t="shared" ref="D262:E262" si="90">+SUM(D263:D272)</f>
        <v>99.718393144767703</v>
      </c>
      <c r="E262" s="20">
        <f t="shared" si="90"/>
        <v>2.809288156490116</v>
      </c>
      <c r="F262" s="34"/>
      <c r="G262" s="34"/>
      <c r="H262" s="34"/>
      <c r="I262" s="34"/>
      <c r="J262" s="20">
        <f t="shared" ref="J262:L262" si="91">+SUM(J263:J272)</f>
        <v>0.45849190500000003</v>
      </c>
      <c r="K262" s="20">
        <f t="shared" si="91"/>
        <v>16.872502103999995</v>
      </c>
      <c r="L262" s="20">
        <f t="shared" si="91"/>
        <v>0</v>
      </c>
      <c r="M262" s="34"/>
      <c r="N262" s="63"/>
      <c r="O262" s="20">
        <f>+SUM(O263:O272)</f>
        <v>3541.8201111793769</v>
      </c>
    </row>
    <row r="263" spans="1:15">
      <c r="A263" s="23" t="s">
        <v>435</v>
      </c>
      <c r="B263" s="24" t="s">
        <v>436</v>
      </c>
      <c r="C263" s="31"/>
      <c r="D263" s="45">
        <f>+D96</f>
        <v>92.096878809938573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2578.7126066782803</v>
      </c>
    </row>
    <row r="264" spans="1:15">
      <c r="A264" s="23" t="s">
        <v>465</v>
      </c>
      <c r="B264" s="24" t="s">
        <v>466</v>
      </c>
      <c r="C264" s="31"/>
      <c r="D264" s="45">
        <f>+D111</f>
        <v>3.168256736869119</v>
      </c>
      <c r="E264" s="45">
        <f>+E111</f>
        <v>0.26634104531919339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159.29156564192158</v>
      </c>
    </row>
    <row r="265" spans="1:15">
      <c r="A265" s="23" t="s">
        <v>483</v>
      </c>
      <c r="B265" s="24" t="s">
        <v>484</v>
      </c>
      <c r="C265" s="31"/>
      <c r="D265" s="45">
        <f>+D127</f>
        <v>3.9575738373600005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110.81206744608001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2.5301093378309227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670.47897452519453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0.49568376060000008</v>
      </c>
      <c r="E268" s="45">
        <f t="shared" si="92"/>
        <v>1.2837773340000002E-2</v>
      </c>
      <c r="F268" s="31"/>
      <c r="G268" s="31"/>
      <c r="H268" s="31"/>
      <c r="I268" s="31"/>
      <c r="J268" s="45">
        <f t="shared" si="92"/>
        <v>0.45849190500000003</v>
      </c>
      <c r="K268" s="45">
        <f t="shared" si="92"/>
        <v>16.872502103999995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17.281155231900001</v>
      </c>
    </row>
    <row r="269" spans="1:15">
      <c r="A269" s="23" t="s">
        <v>528</v>
      </c>
      <c r="B269" s="24" t="s">
        <v>529</v>
      </c>
      <c r="C269" s="45">
        <f>+C151</f>
        <v>0.23557535599999996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0.23557535599999996</v>
      </c>
    </row>
    <row r="270" spans="1:15">
      <c r="A270" s="23" t="s">
        <v>534</v>
      </c>
      <c r="B270" s="24" t="s">
        <v>535</v>
      </c>
      <c r="C270" s="45">
        <f>+C154</f>
        <v>5.008166300000001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5.008166300000001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-27968.910797597797</v>
      </c>
      <c r="D273" s="20">
        <f t="shared" ref="D273:E273" si="94">+SUM(D274:D281)</f>
        <v>4.8884215782474403</v>
      </c>
      <c r="E273" s="20">
        <f t="shared" si="94"/>
        <v>0.21530377932428524</v>
      </c>
      <c r="F273" s="34"/>
      <c r="G273" s="34"/>
      <c r="H273" s="34"/>
      <c r="I273" s="34"/>
      <c r="J273" s="20">
        <f t="shared" ref="J273:L273" si="95">+SUM(J274:J281)</f>
        <v>2.8378916725462924</v>
      </c>
      <c r="K273" s="20">
        <f t="shared" si="95"/>
        <v>84.993902757809423</v>
      </c>
      <c r="L273" s="20">
        <f t="shared" si="95"/>
        <v>0</v>
      </c>
      <c r="M273" s="34"/>
      <c r="N273" s="63"/>
      <c r="O273" s="20">
        <f>+SUM(O274:O281)</f>
        <v>-27774.979491885937</v>
      </c>
    </row>
    <row r="274" spans="1:15">
      <c r="A274" s="23" t="s">
        <v>541</v>
      </c>
      <c r="B274" s="24" t="s">
        <v>542</v>
      </c>
      <c r="C274" s="45">
        <f>+C158</f>
        <v>-34731.852515817562</v>
      </c>
      <c r="D274" s="45">
        <f t="shared" ref="D274:L274" si="96">+D158</f>
        <v>0.21146620689600004</v>
      </c>
      <c r="E274" s="45">
        <f t="shared" si="96"/>
        <v>8.9315613872000023E-3</v>
      </c>
      <c r="F274" s="31"/>
      <c r="G274" s="31"/>
      <c r="H274" s="31"/>
      <c r="I274" s="31"/>
      <c r="J274" s="45">
        <f t="shared" si="96"/>
        <v>0.11374572956800003</v>
      </c>
      <c r="K274" s="45">
        <f t="shared" si="96"/>
        <v>3.8023573536000006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-34723.564598256868</v>
      </c>
    </row>
    <row r="275" spans="1:15">
      <c r="A275" s="23" t="s">
        <v>557</v>
      </c>
      <c r="B275" s="24" t="s">
        <v>558</v>
      </c>
      <c r="C275" s="45">
        <f>+C166</f>
        <v>699.34159206774802</v>
      </c>
      <c r="D275" s="45">
        <f t="shared" ref="D275:L275" si="97">+D166</f>
        <v>1.2176123426191661</v>
      </c>
      <c r="E275" s="45">
        <f t="shared" si="97"/>
        <v>6.7823970230139946E-2</v>
      </c>
      <c r="F275" s="31"/>
      <c r="G275" s="31"/>
      <c r="H275" s="31"/>
      <c r="I275" s="31"/>
      <c r="J275" s="45">
        <f t="shared" si="97"/>
        <v>1.0418177685263292</v>
      </c>
      <c r="K275" s="45">
        <f t="shared" si="97"/>
        <v>25.328919701886164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751.40808977207178</v>
      </c>
    </row>
    <row r="276" spans="1:15">
      <c r="A276" s="23" t="s">
        <v>573</v>
      </c>
      <c r="B276" s="24" t="s">
        <v>574</v>
      </c>
      <c r="C276" s="45">
        <f>+C174</f>
        <v>5560.5395547171975</v>
      </c>
      <c r="D276" s="45">
        <f t="shared" ref="D276:L276" si="98">+D174</f>
        <v>3.4593430287322744</v>
      </c>
      <c r="E276" s="45">
        <f t="shared" si="98"/>
        <v>0.13854824770694529</v>
      </c>
      <c r="F276" s="31"/>
      <c r="G276" s="31"/>
      <c r="H276" s="31"/>
      <c r="I276" s="31"/>
      <c r="J276" s="45">
        <f t="shared" si="98"/>
        <v>1.6823281744519634</v>
      </c>
      <c r="K276" s="45">
        <f t="shared" si="98"/>
        <v>55.862625702323264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5694.1164451640416</v>
      </c>
    </row>
    <row r="277" spans="1:15">
      <c r="A277" s="23" t="s">
        <v>589</v>
      </c>
      <c r="B277" s="24" t="s">
        <v>590</v>
      </c>
      <c r="C277" s="45">
        <f>+C182</f>
        <v>3.0211908151950508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3.0211908151950508</v>
      </c>
    </row>
    <row r="278" spans="1:15">
      <c r="A278" s="23" t="s">
        <v>605</v>
      </c>
      <c r="B278" s="24" t="s">
        <v>606</v>
      </c>
      <c r="C278" s="45">
        <f>+C190</f>
        <v>449.77115603809045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449.77115603809045</v>
      </c>
    </row>
    <row r="279" spans="1:15">
      <c r="A279" s="23" t="s">
        <v>621</v>
      </c>
      <c r="B279" s="24" t="s">
        <v>622</v>
      </c>
      <c r="C279" s="45">
        <f>+C198</f>
        <v>50.268224581529815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50.268224581529815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54.448871950193961</v>
      </c>
      <c r="E282" s="20">
        <f t="shared" si="103"/>
        <v>0.20000419203599995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1577.569525494971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45.513930671575125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1274.3900588041035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8.9349412786188349</v>
      </c>
      <c r="E286" s="45">
        <f t="shared" si="108"/>
        <v>0.20000419203599995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303.17946669086734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15236.596588589247</v>
      </c>
      <c r="D290" s="25">
        <f t="shared" ref="D290:E290" si="110">+D291+D292</f>
        <v>1.1843172898491556</v>
      </c>
      <c r="E290" s="25">
        <f t="shared" si="110"/>
        <v>0.39865918499662234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15375.402156729127</v>
      </c>
    </row>
    <row r="291" spans="1:15">
      <c r="A291" s="23"/>
      <c r="B291" s="43" t="s">
        <v>673</v>
      </c>
      <c r="C291" s="45">
        <f>+C227</f>
        <v>2320.8884340292452</v>
      </c>
      <c r="D291" s="45">
        <f t="shared" ref="D291:M293" si="112">+D227</f>
        <v>1.6229989049155562E-2</v>
      </c>
      <c r="E291" s="45">
        <f t="shared" si="112"/>
        <v>6.4919956196622247E-2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2338.5466621147266</v>
      </c>
    </row>
    <row r="292" spans="1:15">
      <c r="A292" s="23"/>
      <c r="B292" s="43" t="s">
        <v>674</v>
      </c>
      <c r="C292" s="45">
        <f>+C228</f>
        <v>12915.708154560001</v>
      </c>
      <c r="D292" s="45">
        <f t="shared" si="112"/>
        <v>1.1680873008000001</v>
      </c>
      <c r="E292" s="45">
        <f t="shared" si="112"/>
        <v>0.33373922880000007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13036.855494614401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1501.87597929514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1501.87597929514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-16115.021364942315</v>
      </c>
      <c r="D303" s="20">
        <f t="shared" ref="D303:M303" si="115">+SUM(D304:D308)</f>
        <v>163.28881983117853</v>
      </c>
      <c r="E303" s="20">
        <f t="shared" si="115"/>
        <v>3.5731151873881437</v>
      </c>
      <c r="F303" s="20">
        <f t="shared" si="115"/>
        <v>800.77995405148079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3.2963835775462922</v>
      </c>
      <c r="K303" s="20">
        <f t="shared" si="115"/>
        <v>101.86640486180941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-9795.2789309599793</v>
      </c>
    </row>
    <row r="304" spans="1:15">
      <c r="A304" s="47" t="s">
        <v>263</v>
      </c>
      <c r="B304" s="48" t="s">
        <v>264</v>
      </c>
      <c r="C304" s="66">
        <f>+C242</f>
        <v>11202.845024021974</v>
      </c>
      <c r="D304" s="66">
        <f t="shared" ref="D304:M304" si="116">+D242</f>
        <v>4.2331331579694131</v>
      </c>
      <c r="E304" s="66">
        <f t="shared" si="116"/>
        <v>0.34851905953774276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11413.730303222619</v>
      </c>
    </row>
    <row r="305" spans="1:15">
      <c r="A305" s="47" t="s">
        <v>342</v>
      </c>
      <c r="B305" s="48" t="s">
        <v>343</v>
      </c>
      <c r="C305" s="66">
        <f>+C253</f>
        <v>645.80066697750715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800.77995405148079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1446.5806210289879</v>
      </c>
    </row>
    <row r="306" spans="1:15">
      <c r="A306" s="47" t="s">
        <v>433</v>
      </c>
      <c r="B306" s="48" t="s">
        <v>434</v>
      </c>
      <c r="C306" s="66">
        <f>+C262</f>
        <v>5.243741656000001</v>
      </c>
      <c r="D306" s="66">
        <f t="shared" ref="D306:L306" si="118">+D262</f>
        <v>99.718393144767703</v>
      </c>
      <c r="E306" s="66">
        <f t="shared" si="118"/>
        <v>2.809288156490116</v>
      </c>
      <c r="F306" s="31"/>
      <c r="G306" s="31"/>
      <c r="H306" s="31"/>
      <c r="I306" s="31"/>
      <c r="J306" s="66">
        <f t="shared" si="118"/>
        <v>0.45849190500000003</v>
      </c>
      <c r="K306" s="66">
        <f t="shared" si="118"/>
        <v>16.872502103999995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3541.8201111793769</v>
      </c>
    </row>
    <row r="307" spans="1:15">
      <c r="A307" s="47" t="s">
        <v>539</v>
      </c>
      <c r="B307" s="48" t="s">
        <v>540</v>
      </c>
      <c r="C307" s="66">
        <f>+C273</f>
        <v>-27968.910797597797</v>
      </c>
      <c r="D307" s="66">
        <f t="shared" ref="D307:L307" si="119">+D273</f>
        <v>4.8884215782474403</v>
      </c>
      <c r="E307" s="66">
        <f t="shared" si="119"/>
        <v>0.21530377932428524</v>
      </c>
      <c r="F307" s="31"/>
      <c r="G307" s="31"/>
      <c r="H307" s="31"/>
      <c r="I307" s="31"/>
      <c r="J307" s="66">
        <f t="shared" si="119"/>
        <v>2.8378916725462924</v>
      </c>
      <c r="K307" s="66">
        <f t="shared" si="119"/>
        <v>84.993902757809423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-27774.979491885933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54.448871950193961</v>
      </c>
      <c r="E308" s="66">
        <f t="shared" si="120"/>
        <v>0.20000419203599995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1577.569525494971</v>
      </c>
    </row>
  </sheetData>
  <sheetProtection algorithmName="SHA-512" hashValue="xg0LSofF+PbkeVOBRt5aElG0RyGWVt4aQ4tqWhcu8He1F8Q517GbESDZsaZOKueaFBn0D1mYTmHG7D7P/fF3FA==" saltValue="DbAd6FRA+ZB3HVpRoSBoOA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43" priority="6" operator="equal">
      <formula>0</formula>
    </cfRule>
  </conditionalFormatting>
  <conditionalFormatting sqref="O239">
    <cfRule type="cellIs" dxfId="42" priority="5" operator="equal">
      <formula>0</formula>
    </cfRule>
  </conditionalFormatting>
  <conditionalFormatting sqref="C301:M301">
    <cfRule type="cellIs" dxfId="41" priority="2" operator="equal">
      <formula>0</formula>
    </cfRule>
  </conditionalFormatting>
  <conditionalFormatting sqref="O301">
    <cfRule type="cellIs" dxfId="40" priority="1" operator="equal">
      <formula>0</formula>
    </cfRule>
  </conditionalFormatting>
  <dataValidations count="1">
    <dataValidation allowBlank="1" showInputMessage="1" showErrorMessage="1" sqref="B144:B157 B136 A225:B236 B267:B273 A289:B298 B307" xr:uid="{B883FDE2-913E-4B8E-8F4C-EE7C9259AFA0}"/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B26B6-5508-4C3D-95C3-EA55DBCF308B}">
  <dimension ref="A2:O308"/>
  <sheetViews>
    <sheetView showGridLines="0" topLeftCell="C1" zoomScale="85" zoomScaleNormal="85" workbookViewId="0">
      <selection activeCell="C168" sqref="A3:XFD168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140625" style="51" bestFit="1" customWidth="1"/>
    <col min="4" max="13" width="11.42578125" style="51" customWidth="1"/>
    <col min="14" max="14" width="5.7109375" style="51" customWidth="1"/>
    <col min="15" max="15" width="12.1406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-14298.870222833317</v>
      </c>
      <c r="D4" s="20">
        <f t="shared" si="0"/>
        <v>165.03259781176098</v>
      </c>
      <c r="E4" s="20">
        <f t="shared" si="0"/>
        <v>3.8729860812393646</v>
      </c>
      <c r="F4" s="20">
        <f t="shared" si="0"/>
        <v>913.29776859209835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6.8875578950757168</v>
      </c>
      <c r="K4" s="20">
        <f t="shared" si="0"/>
        <v>172.45545661360737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-7738.3184039834832</v>
      </c>
    </row>
    <row r="5" spans="1:15" s="12" customFormat="1">
      <c r="A5" s="18" t="s">
        <v>263</v>
      </c>
      <c r="B5" s="19" t="s">
        <v>264</v>
      </c>
      <c r="C5" s="20">
        <f>+C6+C32+C42</f>
        <v>15577.076495311981</v>
      </c>
      <c r="D5" s="20">
        <f t="shared" ref="D5:E5" si="1">+D6+D32+D42</f>
        <v>4.6442589553243465</v>
      </c>
      <c r="E5" s="20">
        <f t="shared" si="1"/>
        <v>0.40349667178669868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15814.042364084538</v>
      </c>
    </row>
    <row r="6" spans="1:15">
      <c r="A6" s="23" t="s">
        <v>265</v>
      </c>
      <c r="B6" s="24" t="s">
        <v>266</v>
      </c>
      <c r="C6" s="25">
        <f>+C7+C11+C19+C25+C29</f>
        <v>15577.076495311981</v>
      </c>
      <c r="D6" s="25">
        <f t="shared" ref="D6:E6" si="4">+D7+D11+D19+D25+D29</f>
        <v>4.6442589553243465</v>
      </c>
      <c r="E6" s="25">
        <f t="shared" si="4"/>
        <v>0.40349667178669868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15814.042364084538</v>
      </c>
    </row>
    <row r="7" spans="1:15">
      <c r="A7" s="23" t="s">
        <v>267</v>
      </c>
      <c r="B7" s="24" t="s">
        <v>268</v>
      </c>
      <c r="C7" s="25">
        <v>3422.0710780285535</v>
      </c>
      <c r="D7" s="25">
        <v>8.0166000922429148E-2</v>
      </c>
      <c r="E7" s="25">
        <v>1.9069849826216474E-2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3429.3692362583292</v>
      </c>
    </row>
    <row r="8" spans="1:15">
      <c r="A8" s="23" t="s">
        <v>269</v>
      </c>
      <c r="B8" s="24" t="s">
        <v>270</v>
      </c>
      <c r="C8" s="29">
        <v>3422.0710780285535</v>
      </c>
      <c r="D8" s="29">
        <v>8.0166000922429148E-2</v>
      </c>
      <c r="E8" s="29">
        <v>1.9069849826216474E-2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3429.3692362583292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4072.5034954311723</v>
      </c>
      <c r="D11" s="25">
        <v>0.49394059638586352</v>
      </c>
      <c r="E11" s="25">
        <v>7.4060203518684004E-2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4105.9597860624281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7301.5214411010547</v>
      </c>
      <c r="D19" s="25">
        <v>1.7821647579698596</v>
      </c>
      <c r="E19" s="25">
        <v>0.27743142486068451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7424.941381912291</v>
      </c>
    </row>
    <row r="20" spans="1:15">
      <c r="A20" s="23" t="s">
        <v>293</v>
      </c>
      <c r="B20" s="24" t="s">
        <v>294</v>
      </c>
      <c r="C20" s="29">
        <v>67.735803975223845</v>
      </c>
      <c r="D20" s="29">
        <v>4.7498898982776725E-4</v>
      </c>
      <c r="E20" s="29">
        <v>1.899955959311069E-3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68.252591996156454</v>
      </c>
    </row>
    <row r="21" spans="1:15">
      <c r="A21" s="23" t="s">
        <v>295</v>
      </c>
      <c r="B21" s="24" t="s">
        <v>296</v>
      </c>
      <c r="C21" s="29">
        <v>5297.7897571258309</v>
      </c>
      <c r="D21" s="29">
        <v>1.5204217689800319</v>
      </c>
      <c r="E21" s="29">
        <v>0.25985538890137344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5409.223244716135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1935.9958799999999</v>
      </c>
      <c r="D23" s="29">
        <v>0.261268</v>
      </c>
      <c r="E23" s="29">
        <v>1.5676079999999998E-2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1947.4655452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780.98048075120164</v>
      </c>
      <c r="D25" s="25">
        <v>2.2879876000461938</v>
      </c>
      <c r="E25" s="25">
        <v>3.293519358111368E-2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853.77195985149012</v>
      </c>
    </row>
    <row r="26" spans="1:15">
      <c r="A26" s="23" t="s">
        <v>305</v>
      </c>
      <c r="B26" s="24" t="s">
        <v>306</v>
      </c>
      <c r="C26" s="29">
        <v>308.97267201171724</v>
      </c>
      <c r="D26" s="29">
        <v>4.7626451189858282E-2</v>
      </c>
      <c r="E26" s="29">
        <v>2.5278826495455896E-3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310.97610154716284</v>
      </c>
    </row>
    <row r="27" spans="1:15">
      <c r="A27" s="23" t="s">
        <v>307</v>
      </c>
      <c r="B27" s="24" t="s">
        <v>308</v>
      </c>
      <c r="C27" s="29">
        <v>417.1186083116657</v>
      </c>
      <c r="D27" s="29">
        <v>2.2329129466853233</v>
      </c>
      <c r="E27" s="29">
        <v>2.9960418801307329E-2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487.57968180120122</v>
      </c>
    </row>
    <row r="28" spans="1:15">
      <c r="A28" s="23" t="s">
        <v>309</v>
      </c>
      <c r="B28" s="24" t="s">
        <v>310</v>
      </c>
      <c r="C28" s="29">
        <v>54.889200427818658</v>
      </c>
      <c r="D28" s="29">
        <v>7.4482021710126E-3</v>
      </c>
      <c r="E28" s="29">
        <v>4.4689213026075596E-4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55.216176503126107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558.42727162755477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913.29776859209835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1471.7250402196532</v>
      </c>
    </row>
    <row r="47" spans="1:15">
      <c r="A47" s="23" t="s">
        <v>344</v>
      </c>
      <c r="B47" s="24" t="s">
        <v>345</v>
      </c>
      <c r="C47" s="25">
        <f>+SUM(C48:C52)</f>
        <v>555.43470660000003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555.43470660000003</v>
      </c>
    </row>
    <row r="48" spans="1:15">
      <c r="A48" s="23" t="s">
        <v>346</v>
      </c>
      <c r="B48" s="24" t="s">
        <v>347</v>
      </c>
      <c r="C48" s="45">
        <v>555.43470660000003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555.43470660000003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2.9925650275547619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2.9925650275547619</v>
      </c>
    </row>
    <row r="73" spans="1:15">
      <c r="A73" s="23" t="s">
        <v>393</v>
      </c>
      <c r="B73" s="24" t="s">
        <v>394</v>
      </c>
      <c r="C73" s="45">
        <v>2.9925650275547619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2.9925650275547619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913.29776859209835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913.29776859209835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913.25298109385994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913.25298109385994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4.4787498238407483E-2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4.4787498238407483E-2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4.6780371495999997</v>
      </c>
      <c r="D95" s="20">
        <f>+D96+D111+D127+D132+D144+D145+D151+D154+D155+D156</f>
        <v>96.317782569689413</v>
      </c>
      <c r="E95" s="20">
        <f>+E96+E111+E127+E132+E144+E145+E151+E154+E155+E156</f>
        <v>2.8430555095937118</v>
      </c>
      <c r="F95" s="34"/>
      <c r="G95" s="34"/>
      <c r="H95" s="34"/>
      <c r="I95" s="34"/>
      <c r="J95" s="20">
        <f>+J96+J111+J127+J132+J144+J145+J151+J154+J155+J156</f>
        <v>0.38586095250000002</v>
      </c>
      <c r="K95" s="20">
        <f>+K96+K111+K127+K132+K144+K145+K151+K154+K155+K156</f>
        <v>14.199683052000003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3454.9856591432376</v>
      </c>
    </row>
    <row r="96" spans="1:15">
      <c r="A96" s="23" t="s">
        <v>435</v>
      </c>
      <c r="B96" s="24" t="s">
        <v>436</v>
      </c>
      <c r="C96" s="31"/>
      <c r="D96" s="25">
        <f>+D97+D100+D101+D102</f>
        <v>88.698749996479833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2483.5649999014358</v>
      </c>
    </row>
    <row r="97" spans="1:15">
      <c r="A97" s="23" t="s">
        <v>437</v>
      </c>
      <c r="B97" s="24" t="s">
        <v>438</v>
      </c>
      <c r="C97" s="31"/>
      <c r="D97" s="25">
        <f>+SUM(D98:D99)</f>
        <v>86.221695999999994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2414.207488</v>
      </c>
    </row>
    <row r="98" spans="1:15">
      <c r="A98" s="23" t="s">
        <v>439</v>
      </c>
      <c r="B98" s="24" t="s">
        <v>440</v>
      </c>
      <c r="C98" s="31"/>
      <c r="D98" s="45">
        <v>10.325232000000003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289.10649600000011</v>
      </c>
    </row>
    <row r="99" spans="1:15">
      <c r="A99" s="23" t="s">
        <v>441</v>
      </c>
      <c r="B99" s="24" t="s">
        <v>442</v>
      </c>
      <c r="C99" s="31"/>
      <c r="D99" s="45">
        <v>75.896463999999995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2125.1009919999997</v>
      </c>
    </row>
    <row r="100" spans="1:15">
      <c r="A100" s="23" t="s">
        <v>443</v>
      </c>
      <c r="B100" s="24" t="s">
        <v>444</v>
      </c>
      <c r="C100" s="31"/>
      <c r="D100" s="45">
        <v>0.12842675860557115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3.5959492409559921</v>
      </c>
    </row>
    <row r="101" spans="1:15">
      <c r="A101" s="23" t="s">
        <v>445</v>
      </c>
      <c r="B101" s="24" t="s">
        <v>446</v>
      </c>
      <c r="C101" s="31"/>
      <c r="D101" s="45">
        <v>0.35630000000000001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9.9763999999999999</v>
      </c>
    </row>
    <row r="102" spans="1:15">
      <c r="A102" s="23" t="s">
        <v>447</v>
      </c>
      <c r="B102" s="24" t="s">
        <v>448</v>
      </c>
      <c r="C102" s="31"/>
      <c r="D102" s="25">
        <f>+SUM(D103:D110)</f>
        <v>1.9923272378742698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55.785162660479557</v>
      </c>
    </row>
    <row r="103" spans="1:15">
      <c r="A103" s="23" t="s">
        <v>449</v>
      </c>
      <c r="B103" s="24" t="s">
        <v>450</v>
      </c>
      <c r="C103" s="31"/>
      <c r="D103" s="45">
        <v>0.13205500000000001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3.69754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7.3534237874269978E-2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2.0589586604795596</v>
      </c>
    </row>
    <row r="107" spans="1:15">
      <c r="A107" s="23" t="s">
        <v>457</v>
      </c>
      <c r="B107" s="24" t="s">
        <v>458</v>
      </c>
      <c r="C107" s="31"/>
      <c r="D107" s="45">
        <v>1.7757179999999999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49.720103999999999</v>
      </c>
    </row>
    <row r="108" spans="1:15">
      <c r="A108" s="23" t="s">
        <v>459</v>
      </c>
      <c r="B108" s="24" t="s">
        <v>460</v>
      </c>
      <c r="C108" s="31"/>
      <c r="D108" s="45">
        <v>1.102E-2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0.30856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3.1152238903079841</v>
      </c>
      <c r="E111" s="25">
        <f>+E112+E115+E116+E117+E126</f>
        <v>0.27505647100986219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160.11623374623704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1.6064792234972936</v>
      </c>
      <c r="E112" s="25">
        <f>+SUM(E113:E114)</f>
        <v>7.8963440914285739E-4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45.190671376347076</v>
      </c>
    </row>
    <row r="113" spans="1:15">
      <c r="A113" s="23" t="s">
        <v>468</v>
      </c>
      <c r="B113" s="24" t="s">
        <v>440</v>
      </c>
      <c r="C113" s="31"/>
      <c r="D113" s="45">
        <v>0.25118522349729355</v>
      </c>
      <c r="E113" s="45">
        <v>7.8963440914285739E-4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7.2424393763470771</v>
      </c>
    </row>
    <row r="114" spans="1:15">
      <c r="A114" s="23" t="s">
        <v>469</v>
      </c>
      <c r="B114" s="24" t="s">
        <v>442</v>
      </c>
      <c r="C114" s="31"/>
      <c r="D114" s="45">
        <v>1.355294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37.948231999999997</v>
      </c>
    </row>
    <row r="115" spans="1:15">
      <c r="A115" s="23" t="s">
        <v>470</v>
      </c>
      <c r="B115" s="24" t="s">
        <v>444</v>
      </c>
      <c r="C115" s="31"/>
      <c r="D115" s="45">
        <v>5.1370703442228461E-3</v>
      </c>
      <c r="E115" s="45">
        <v>1.5513200225681157E-3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0.55493777561879032</v>
      </c>
    </row>
    <row r="116" spans="1:15">
      <c r="A116" s="23" t="s">
        <v>471</v>
      </c>
      <c r="B116" s="24" t="s">
        <v>446</v>
      </c>
      <c r="C116" s="31"/>
      <c r="D116" s="45">
        <v>0.71260000000000001</v>
      </c>
      <c r="E116" s="45">
        <v>7.5410131500000003E-3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21.951168484749999</v>
      </c>
    </row>
    <row r="117" spans="1:15">
      <c r="A117" s="23" t="s">
        <v>472</v>
      </c>
      <c r="B117" s="24" t="s">
        <v>448</v>
      </c>
      <c r="C117" s="31"/>
      <c r="D117" s="25">
        <f>+SUM(D118:D125)</f>
        <v>0.79100759646646779</v>
      </c>
      <c r="E117" s="25">
        <f>+SUM(E118:E125)</f>
        <v>7.1997066953744318E-2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41.227435443803344</v>
      </c>
    </row>
    <row r="118" spans="1:15">
      <c r="A118" s="23" t="s">
        <v>473</v>
      </c>
      <c r="B118" s="24" t="s">
        <v>450</v>
      </c>
      <c r="C118" s="31"/>
      <c r="D118" s="45">
        <v>4.8019999999999998E-3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0.13445599999999999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3.2355064664678791E-3</v>
      </c>
      <c r="E121" s="45">
        <v>5.8938332454586025E-3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1.6524599911076303</v>
      </c>
    </row>
    <row r="122" spans="1:15">
      <c r="A122" s="23" t="s">
        <v>477</v>
      </c>
      <c r="B122" s="24" t="s">
        <v>458</v>
      </c>
      <c r="C122" s="31"/>
      <c r="D122" s="45">
        <v>0.21604568999999998</v>
      </c>
      <c r="E122" s="45">
        <v>1.821985319E-2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10.877540415349999</v>
      </c>
    </row>
    <row r="123" spans="1:15">
      <c r="A123" s="23" t="s">
        <v>478</v>
      </c>
      <c r="B123" s="24" t="s">
        <v>460</v>
      </c>
      <c r="C123" s="31"/>
      <c r="D123" s="45">
        <v>1.3223999999999998E-3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3.7027199999999996E-2</v>
      </c>
    </row>
    <row r="124" spans="1:15">
      <c r="A124" s="23" t="s">
        <v>479</v>
      </c>
      <c r="B124" s="24" t="s">
        <v>462</v>
      </c>
      <c r="C124" s="31"/>
      <c r="D124" s="45">
        <v>0.56560199999999994</v>
      </c>
      <c r="E124" s="45">
        <v>4.7883380518285716E-2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28.525951837345712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0.19317743647440688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51.192020665717827</v>
      </c>
    </row>
    <row r="127" spans="1:15">
      <c r="A127" s="23" t="s">
        <v>483</v>
      </c>
      <c r="B127" s="24" t="s">
        <v>484</v>
      </c>
      <c r="C127" s="31"/>
      <c r="D127" s="25">
        <f>+SUM(D128:D131)</f>
        <v>4.0793497046016007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114.22179172884481</v>
      </c>
    </row>
    <row r="128" spans="1:15">
      <c r="A128" s="23" t="s">
        <v>485</v>
      </c>
      <c r="B128" s="24" t="s">
        <v>486</v>
      </c>
      <c r="C128" s="31"/>
      <c r="D128" s="45">
        <v>1.66499059584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46.619736683520003</v>
      </c>
    </row>
    <row r="129" spans="1:15">
      <c r="A129" s="23" t="s">
        <v>487</v>
      </c>
      <c r="B129" s="24" t="s">
        <v>488</v>
      </c>
      <c r="C129" s="31"/>
      <c r="D129" s="45">
        <v>2.4143591087616003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67.602055045324803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2.5571949319138492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677.65665695717018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2.044245009527673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541.72492752483345</v>
      </c>
    </row>
    <row r="134" spans="1:15">
      <c r="A134" s="23" t="s">
        <v>496</v>
      </c>
      <c r="B134" s="24" t="s">
        <v>497</v>
      </c>
      <c r="C134" s="31"/>
      <c r="D134" s="31"/>
      <c r="E134" s="45">
        <v>0.33017130131337602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87.49539484804464</v>
      </c>
    </row>
    <row r="135" spans="1:15">
      <c r="A135" s="23" t="s">
        <v>498</v>
      </c>
      <c r="B135" s="24" t="s">
        <v>499</v>
      </c>
      <c r="C135" s="31"/>
      <c r="D135" s="31"/>
      <c r="E135" s="45">
        <v>0.1264465977870679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33.508348413572996</v>
      </c>
    </row>
    <row r="136" spans="1:15">
      <c r="A136" s="23" t="s">
        <v>500</v>
      </c>
      <c r="B136" s="24" t="s">
        <v>501</v>
      </c>
      <c r="C136" s="31"/>
      <c r="D136" s="31"/>
      <c r="E136" s="45">
        <v>1.5876271104272293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420.72118426321578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0.5129499223861762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135.93172943233671</v>
      </c>
    </row>
    <row r="142" spans="1:15">
      <c r="A142" s="23" t="s">
        <v>511</v>
      </c>
      <c r="B142" s="24" t="s">
        <v>512</v>
      </c>
      <c r="C142" s="31"/>
      <c r="D142" s="31"/>
      <c r="E142" s="45">
        <v>0.22327394093125946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59.167594346783758</v>
      </c>
    </row>
    <row r="143" spans="1:15">
      <c r="A143" s="23" t="s">
        <v>513</v>
      </c>
      <c r="B143" s="24" t="s">
        <v>514</v>
      </c>
      <c r="C143" s="31"/>
      <c r="D143" s="31"/>
      <c r="E143" s="45">
        <v>0.2896759814549168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76.764135085552951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0.42445897830000007</v>
      </c>
      <c r="E145" s="25">
        <f>+SUM(E146:E150)</f>
        <v>1.0804106670000001E-2</v>
      </c>
      <c r="F145" s="31"/>
      <c r="G145" s="31"/>
      <c r="H145" s="31"/>
      <c r="I145" s="31"/>
      <c r="J145" s="25">
        <f>+SUM(J146:J150)</f>
        <v>0.38586095250000002</v>
      </c>
      <c r="K145" s="25">
        <f>+SUM(K146:K150)</f>
        <v>14.199683052000003</v>
      </c>
      <c r="L145" s="25">
        <f>+SUM(L146:L150)</f>
        <v>0</v>
      </c>
      <c r="M145" s="31"/>
      <c r="N145" s="64"/>
      <c r="O145" s="25">
        <f>+SUM(O146:O150)</f>
        <v>14.747939659950001</v>
      </c>
    </row>
    <row r="146" spans="1:15">
      <c r="A146" s="23" t="s">
        <v>519</v>
      </c>
      <c r="B146" s="24" t="s">
        <v>520</v>
      </c>
      <c r="C146" s="31"/>
      <c r="D146" s="45">
        <v>2.8340215200000005E-2</v>
      </c>
      <c r="E146" s="45">
        <v>5.3436096000000007E-4</v>
      </c>
      <c r="F146" s="31"/>
      <c r="G146" s="31"/>
      <c r="H146" s="31"/>
      <c r="I146" s="31"/>
      <c r="J146" s="45">
        <v>1.9084320000000002E-2</v>
      </c>
      <c r="K146" s="45">
        <v>0.70230297600000002</v>
      </c>
      <c r="L146" s="45">
        <v>0</v>
      </c>
      <c r="M146" s="31"/>
      <c r="N146" s="64"/>
      <c r="O146" s="29">
        <f>+C146*'PCG-PTG'!$F$5+D146*'PCG-PTG'!$F$6+E146*'PCG-PTG'!$F$8+SUM(F146:I146)</f>
        <v>0.93513168000000013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0.39611876310000005</v>
      </c>
      <c r="E149" s="45">
        <v>1.026974571E-2</v>
      </c>
      <c r="F149" s="31"/>
      <c r="G149" s="31"/>
      <c r="H149" s="31"/>
      <c r="I149" s="31"/>
      <c r="J149" s="45">
        <v>0.36677663250000003</v>
      </c>
      <c r="K149" s="45">
        <v>13.497380076000002</v>
      </c>
      <c r="L149" s="45">
        <v>0</v>
      </c>
      <c r="M149" s="31"/>
      <c r="N149" s="64"/>
      <c r="O149" s="29">
        <f>+C149*'PCG-PTG'!$F$5+D149*'PCG-PTG'!$F$6+E149*'PCG-PTG'!$F$8+SUM(F149:I149)</f>
        <v>13.812807979950001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0.24470710960000003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0.24470710960000003</v>
      </c>
    </row>
    <row r="152" spans="1:15">
      <c r="A152" s="23" t="s">
        <v>530</v>
      </c>
      <c r="B152" s="24" t="s">
        <v>531</v>
      </c>
      <c r="C152" s="45">
        <v>0.22918614960000003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0.22918614960000003</v>
      </c>
    </row>
    <row r="153" spans="1:15">
      <c r="A153" s="23" t="s">
        <v>532</v>
      </c>
      <c r="B153" s="24" t="s">
        <v>533</v>
      </c>
      <c r="C153" s="45">
        <v>1.552096E-2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1.552096E-2</v>
      </c>
    </row>
    <row r="154" spans="1:15">
      <c r="A154" s="23" t="s">
        <v>534</v>
      </c>
      <c r="B154" s="24" t="s">
        <v>535</v>
      </c>
      <c r="C154" s="45">
        <v>4.4333300399999995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4.4333300399999995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-30439.052026922454</v>
      </c>
      <c r="D157" s="20">
        <f t="shared" ref="D157:E157" si="36">+D158+D166+D174+D182+D190+D198+D206+D207</f>
        <v>7.6127908759706768</v>
      </c>
      <c r="E157" s="20">
        <f t="shared" si="36"/>
        <v>0.42354298552295427</v>
      </c>
      <c r="F157" s="34"/>
      <c r="G157" s="34"/>
      <c r="H157" s="34"/>
      <c r="I157" s="34"/>
      <c r="J157" s="20">
        <f t="shared" ref="J157:L157" si="37">+J158+J166+J174+J182+J190+J198+J206+J207</f>
        <v>6.501696942575717</v>
      </c>
      <c r="K157" s="20">
        <f t="shared" si="37"/>
        <v>158.25577356160736</v>
      </c>
      <c r="L157" s="20">
        <f t="shared" si="37"/>
        <v>0</v>
      </c>
      <c r="M157" s="34"/>
      <c r="N157" s="63"/>
      <c r="O157" s="20">
        <f>+O158+O166+O174+O182+O190+O198+O206+O207</f>
        <v>-30113.654991231695</v>
      </c>
    </row>
    <row r="158" spans="1:15">
      <c r="A158" s="23" t="s">
        <v>541</v>
      </c>
      <c r="B158" s="24" t="s">
        <v>542</v>
      </c>
      <c r="C158" s="25">
        <f>+SUM(C159:C160)</f>
        <v>-34055.792217644557</v>
      </c>
      <c r="D158" s="25">
        <f t="shared" ref="D158:E158" si="38">+SUM(D159:D160)</f>
        <v>2.7357264574719999</v>
      </c>
      <c r="E158" s="25">
        <f t="shared" si="38"/>
        <v>0.12008094911039999</v>
      </c>
      <c r="F158" s="31"/>
      <c r="G158" s="31"/>
      <c r="H158" s="31"/>
      <c r="I158" s="31"/>
      <c r="J158" s="25">
        <f t="shared" ref="J158:L158" si="39">+SUM(J159:J160)</f>
        <v>1.5784982753759997</v>
      </c>
      <c r="K158" s="25">
        <f t="shared" si="39"/>
        <v>50.140742111199998</v>
      </c>
      <c r="L158" s="25">
        <f t="shared" si="39"/>
        <v>0</v>
      </c>
      <c r="M158" s="31"/>
      <c r="N158" s="64"/>
      <c r="O158" s="25">
        <f>+SUM(O159:O160)</f>
        <v>-33947.370425321089</v>
      </c>
    </row>
    <row r="159" spans="1:15">
      <c r="A159" s="23" t="s">
        <v>543</v>
      </c>
      <c r="B159" s="24" t="s">
        <v>544</v>
      </c>
      <c r="C159" s="45">
        <v>-30561.162977414977</v>
      </c>
      <c r="D159" s="45">
        <v>2.7357264574719999</v>
      </c>
      <c r="E159" s="45">
        <v>0.12008094911039999</v>
      </c>
      <c r="F159" s="31"/>
      <c r="G159" s="31"/>
      <c r="H159" s="31"/>
      <c r="I159" s="31"/>
      <c r="J159" s="45">
        <v>1.5784982753759997</v>
      </c>
      <c r="K159" s="45">
        <v>50.140742111199998</v>
      </c>
      <c r="L159" s="45">
        <v>0</v>
      </c>
      <c r="M159" s="31"/>
      <c r="N159" s="64"/>
      <c r="O159" s="29">
        <f>+C159*'PCG-PTG'!$F$5+D159*'PCG-PTG'!$F$6+E159*'PCG-PTG'!$F$8+SUM(F159:I159)</f>
        <v>-30452.741185091505</v>
      </c>
    </row>
    <row r="160" spans="1:15">
      <c r="A160" s="23" t="s">
        <v>545</v>
      </c>
      <c r="B160" s="24" t="s">
        <v>546</v>
      </c>
      <c r="C160" s="25">
        <f>+SUM(C161:C165)</f>
        <v>-3494.6292402295826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-3494.6292402295826</v>
      </c>
    </row>
    <row r="161" spans="1:15">
      <c r="A161" s="23" t="s">
        <v>547</v>
      </c>
      <c r="B161" s="24" t="s">
        <v>548</v>
      </c>
      <c r="C161" s="45">
        <v>-430.93492714401373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-430.93492714401373</v>
      </c>
    </row>
    <row r="162" spans="1:15">
      <c r="A162" s="23" t="s">
        <v>549</v>
      </c>
      <c r="B162" s="24" t="s">
        <v>550</v>
      </c>
      <c r="C162" s="45">
        <v>-2958.7534925604073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-2958.7534925604073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-9.9120182627591973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-9.9120182627591973</v>
      </c>
    </row>
    <row r="165" spans="1:15">
      <c r="A165" s="23" t="s">
        <v>555</v>
      </c>
      <c r="B165" s="24" t="s">
        <v>556</v>
      </c>
      <c r="C165" s="45">
        <v>-95.028802262402053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-95.028802262402053</v>
      </c>
    </row>
    <row r="166" spans="1:15">
      <c r="A166" s="23" t="s">
        <v>557</v>
      </c>
      <c r="B166" s="24" t="s">
        <v>558</v>
      </c>
      <c r="C166" s="25">
        <f>+SUM(C167:C168)</f>
        <v>513.4214050997424</v>
      </c>
      <c r="D166" s="25">
        <f t="shared" ref="D166" si="42">+SUM(D167:D168)</f>
        <v>1.0361940648789529</v>
      </c>
      <c r="E166" s="25">
        <f t="shared" ref="E166" si="43">+SUM(E167:E168)</f>
        <v>3.8927864515999298E-2</v>
      </c>
      <c r="F166" s="31"/>
      <c r="G166" s="31"/>
      <c r="H166" s="31"/>
      <c r="I166" s="31"/>
      <c r="J166" s="25">
        <f t="shared" ref="J166:L166" si="44">+SUM(J167:J168)</f>
        <v>0.44322547597021561</v>
      </c>
      <c r="K166" s="25">
        <f t="shared" si="44"/>
        <v>17.618312455965498</v>
      </c>
      <c r="L166" s="25">
        <f t="shared" si="44"/>
        <v>0</v>
      </c>
      <c r="M166" s="31"/>
      <c r="N166" s="64"/>
      <c r="O166" s="25">
        <f>+SUM(O167:O168)</f>
        <v>552.75072301309297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513.4214050997424</v>
      </c>
      <c r="D168" s="25">
        <f t="shared" ref="D168" si="45">+SUM(D169:D173)</f>
        <v>1.0361940648789529</v>
      </c>
      <c r="E168" s="25">
        <f>+SUM(E169:E173)</f>
        <v>3.8927864515999298E-2</v>
      </c>
      <c r="F168" s="31"/>
      <c r="G168" s="31"/>
      <c r="H168" s="31"/>
      <c r="I168" s="31"/>
      <c r="J168" s="25">
        <f>+SUM(J169:J173)</f>
        <v>0.44322547597021561</v>
      </c>
      <c r="K168" s="25">
        <f t="shared" ref="K168" si="46">+SUM(K169:K173)</f>
        <v>17.618312455965498</v>
      </c>
      <c r="L168" s="25">
        <f>+SUM(L169:L173)</f>
        <v>0</v>
      </c>
      <c r="M168" s="31"/>
      <c r="N168" s="64"/>
      <c r="O168" s="25">
        <f>+SUM(O169:O173)</f>
        <v>552.75072301309297</v>
      </c>
    </row>
    <row r="169" spans="1:15">
      <c r="A169" s="23" t="s">
        <v>563</v>
      </c>
      <c r="B169" s="24" t="s">
        <v>564</v>
      </c>
      <c r="C169" s="45">
        <v>537.41788695361333</v>
      </c>
      <c r="D169" s="45">
        <v>0.96857423135733145</v>
      </c>
      <c r="E169" s="45">
        <v>3.2753879716199065E-2</v>
      </c>
      <c r="F169" s="31"/>
      <c r="G169" s="31"/>
      <c r="H169" s="31"/>
      <c r="I169" s="31"/>
      <c r="J169" s="45">
        <v>0.32856575825963991</v>
      </c>
      <c r="K169" s="45">
        <v>15.707317160789236</v>
      </c>
      <c r="L169" s="45">
        <v>0</v>
      </c>
      <c r="M169" s="31"/>
      <c r="N169" s="64"/>
      <c r="O169" s="29">
        <f>+C169*'PCG-PTG'!$F$5+D169*'PCG-PTG'!$F$6+E169*'PCG-PTG'!$F$8+SUM(F169:I169)</f>
        <v>573.21774355641139</v>
      </c>
    </row>
    <row r="170" spans="1:15">
      <c r="A170" s="23" t="s">
        <v>565</v>
      </c>
      <c r="B170" s="24" t="s">
        <v>566</v>
      </c>
      <c r="C170" s="45">
        <v>-23.996481853870943</v>
      </c>
      <c r="D170" s="45">
        <v>6.7619833521621556E-2</v>
      </c>
      <c r="E170" s="45">
        <v>6.1739847998002308E-3</v>
      </c>
      <c r="F170" s="31"/>
      <c r="G170" s="31"/>
      <c r="H170" s="31"/>
      <c r="I170" s="31"/>
      <c r="J170" s="45">
        <v>0.1146597177105757</v>
      </c>
      <c r="K170" s="45">
        <v>1.9109952951762619</v>
      </c>
      <c r="L170" s="45">
        <v>0</v>
      </c>
      <c r="M170" s="31"/>
      <c r="N170" s="64"/>
      <c r="O170" s="29">
        <f>+C170*'PCG-PTG'!$F$5+D170*'PCG-PTG'!$F$6+E170*'PCG-PTG'!$F$8+SUM(F170:I170)</f>
        <v>-20.46702054331848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3076.3993019883442</v>
      </c>
      <c r="D174" s="25">
        <f t="shared" ref="D174" si="47">+SUM(D175:D176)</f>
        <v>3.840870353619724</v>
      </c>
      <c r="E174" s="25">
        <f t="shared" ref="E174" si="48">+SUM(E175:E176)</f>
        <v>0.26453417189655498</v>
      </c>
      <c r="F174" s="31"/>
      <c r="G174" s="31"/>
      <c r="H174" s="31"/>
      <c r="I174" s="31"/>
      <c r="J174" s="25">
        <f t="shared" ref="J174:K174" si="49">+SUM(J175:J176)</f>
        <v>4.4799731912295018</v>
      </c>
      <c r="K174" s="25">
        <f t="shared" si="49"/>
        <v>90.496718994441864</v>
      </c>
      <c r="L174" s="25">
        <f>+SUM(L175:L176)</f>
        <v>0</v>
      </c>
      <c r="M174" s="31"/>
      <c r="N174" s="64"/>
      <c r="O174" s="25">
        <f>+SUM(O175:O176)</f>
        <v>3254.0452274422837</v>
      </c>
    </row>
    <row r="175" spans="1:15">
      <c r="A175" s="23" t="s">
        <v>575</v>
      </c>
      <c r="B175" s="24" t="s">
        <v>576</v>
      </c>
      <c r="C175" s="45">
        <v>0</v>
      </c>
      <c r="D175" s="45">
        <v>2.2728038693279995</v>
      </c>
      <c r="E175" s="45">
        <v>0.20751687502559998</v>
      </c>
      <c r="F175" s="31"/>
      <c r="G175" s="31"/>
      <c r="H175" s="31"/>
      <c r="I175" s="31"/>
      <c r="J175" s="45">
        <v>3.8538848219039998</v>
      </c>
      <c r="K175" s="45">
        <v>64.231413698400004</v>
      </c>
      <c r="L175" s="45">
        <v>0</v>
      </c>
      <c r="M175" s="31"/>
      <c r="N175" s="64"/>
      <c r="O175" s="29">
        <f>+C175*'PCG-PTG'!$F$5+D175*'PCG-PTG'!$F$6+E175*'PCG-PTG'!$F$8+SUM(F175:I175)</f>
        <v>118.63048022296798</v>
      </c>
    </row>
    <row r="176" spans="1:15">
      <c r="A176" s="23" t="s">
        <v>577</v>
      </c>
      <c r="B176" s="24" t="s">
        <v>578</v>
      </c>
      <c r="C176" s="25">
        <f>+SUM(C177:C181)</f>
        <v>3076.3993019883442</v>
      </c>
      <c r="D176" s="25">
        <f t="shared" ref="D176" si="50">+SUM(D177:D181)</f>
        <v>1.5680664842917245</v>
      </c>
      <c r="E176" s="25">
        <f>+SUM(E177:E181)</f>
        <v>5.7017296870954984E-2</v>
      </c>
      <c r="F176" s="31"/>
      <c r="G176" s="31"/>
      <c r="H176" s="31"/>
      <c r="I176" s="31"/>
      <c r="J176" s="25">
        <f>+SUM(J177:J181)</f>
        <v>0.62608836932550216</v>
      </c>
      <c r="K176" s="25">
        <f t="shared" ref="K176" si="51">+SUM(K177:K181)</f>
        <v>26.265305296041852</v>
      </c>
      <c r="L176" s="25">
        <f>+SUM(L177:L181)</f>
        <v>0</v>
      </c>
      <c r="M176" s="31"/>
      <c r="N176" s="64"/>
      <c r="O176" s="25">
        <f>+SUM(O177:O181)</f>
        <v>3135.4147472193158</v>
      </c>
    </row>
    <row r="177" spans="1:15">
      <c r="A177" s="23" t="s">
        <v>579</v>
      </c>
      <c r="B177" s="24" t="s">
        <v>580</v>
      </c>
      <c r="C177" s="45">
        <v>2960.9673441452805</v>
      </c>
      <c r="D177" s="45">
        <v>1.5680664842917245</v>
      </c>
      <c r="E177" s="45">
        <v>5.7017296870954984E-2</v>
      </c>
      <c r="F177" s="31"/>
      <c r="G177" s="31"/>
      <c r="H177" s="31"/>
      <c r="I177" s="31"/>
      <c r="J177" s="45">
        <v>0.62608836932550216</v>
      </c>
      <c r="K177" s="45">
        <v>26.265305296041852</v>
      </c>
      <c r="L177" s="45">
        <v>0</v>
      </c>
      <c r="M177" s="31"/>
      <c r="N177" s="64"/>
      <c r="O177" s="29">
        <f>+C177*'PCG-PTG'!$F$5+D177*'PCG-PTG'!$F$6+E177*'PCG-PTG'!$F$8+SUM(F177:I177)</f>
        <v>3019.9827893762522</v>
      </c>
    </row>
    <row r="178" spans="1:15">
      <c r="A178" s="23" t="s">
        <v>581</v>
      </c>
      <c r="B178" s="24" t="s">
        <v>582</v>
      </c>
      <c r="C178" s="45">
        <v>115.4319578430638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115.4319578430638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0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0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0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0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26.919483634016153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26.919483634016153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26.919483634016153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26.919483634016153</v>
      </c>
    </row>
    <row r="193" spans="1:15">
      <c r="A193" s="23" t="s">
        <v>611</v>
      </c>
      <c r="B193" s="24" t="s">
        <v>612</v>
      </c>
      <c r="C193" s="45">
        <v>0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0</v>
      </c>
    </row>
    <row r="194" spans="1:15">
      <c r="A194" s="23" t="s">
        <v>613</v>
      </c>
      <c r="B194" s="24" t="s">
        <v>614</v>
      </c>
      <c r="C194" s="45">
        <v>16.458721303632355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16.458721303632355</v>
      </c>
    </row>
    <row r="195" spans="1:15">
      <c r="A195" s="23" t="s">
        <v>615</v>
      </c>
      <c r="B195" s="24" t="s">
        <v>616</v>
      </c>
      <c r="C195" s="45">
        <v>10.460762330383798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10.460762330383798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56.457765410776553</v>
      </c>
      <c r="E208" s="20">
        <f t="shared" si="63"/>
        <v>0.20289091433599998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1634.5835238007835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47.361490713565587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1326.1217399798365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9.0962746972109674</v>
      </c>
      <c r="E219" s="25">
        <f t="shared" ref="E219" si="71">+SUM(E220:E222)</f>
        <v>0.20289091433599998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308.46178382094706</v>
      </c>
    </row>
    <row r="220" spans="1:15">
      <c r="A220" s="23" t="s">
        <v>664</v>
      </c>
      <c r="B220" s="24" t="s">
        <v>665</v>
      </c>
      <c r="C220" s="31"/>
      <c r="D220" s="45">
        <v>9.0962746972109674</v>
      </c>
      <c r="E220" s="45">
        <v>0.20289091433599998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308.46178382094706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15220.243020325999</v>
      </c>
      <c r="D226" s="25">
        <f t="shared" ref="D226:E226" si="74">+SUM(D227:D228)</f>
        <v>1.3445620039620001</v>
      </c>
      <c r="E226" s="25">
        <f t="shared" si="74"/>
        <v>0.394104217448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15362.328374060657</v>
      </c>
    </row>
    <row r="227" spans="1:15">
      <c r="A227" s="23"/>
      <c r="B227" s="43" t="s">
        <v>673</v>
      </c>
      <c r="C227" s="45">
        <v>382.83032816600002</v>
      </c>
      <c r="D227" s="45">
        <v>2.677135162E-3</v>
      </c>
      <c r="E227" s="45">
        <v>1.0708540648E-2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385.74305122225604</v>
      </c>
    </row>
    <row r="228" spans="1:15">
      <c r="A228" s="23"/>
      <c r="B228" s="43" t="s">
        <v>674</v>
      </c>
      <c r="C228" s="45">
        <v>14837.41269216</v>
      </c>
      <c r="D228" s="45">
        <v>1.3418848688</v>
      </c>
      <c r="E228" s="45">
        <v>0.38339567680000003</v>
      </c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14976.5853228384</v>
      </c>
    </row>
    <row r="229" spans="1:15">
      <c r="A229" s="23"/>
      <c r="B229" s="24" t="s">
        <v>675</v>
      </c>
      <c r="C229" s="45">
        <v>0</v>
      </c>
      <c r="D229" s="45">
        <v>0</v>
      </c>
      <c r="E229" s="45">
        <v>0</v>
      </c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1518.6946988828231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1518.6946988828231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99">
        <f t="shared" ref="C241:M241" si="77">+C242+C253+C262+C273+C282</f>
        <v>-14298.870222833317</v>
      </c>
      <c r="D241" s="99">
        <f t="shared" si="77"/>
        <v>165.03259781176098</v>
      </c>
      <c r="E241" s="99">
        <f t="shared" si="77"/>
        <v>3.8729860812393646</v>
      </c>
      <c r="F241" s="99">
        <f t="shared" si="77"/>
        <v>913.29776859209835</v>
      </c>
      <c r="G241" s="99">
        <f t="shared" si="77"/>
        <v>0</v>
      </c>
      <c r="H241" s="99">
        <f t="shared" si="77"/>
        <v>0</v>
      </c>
      <c r="I241" s="99">
        <f t="shared" si="77"/>
        <v>0</v>
      </c>
      <c r="J241" s="99">
        <f t="shared" si="77"/>
        <v>6.8875578950757168</v>
      </c>
      <c r="K241" s="99">
        <f t="shared" si="77"/>
        <v>172.45545661360737</v>
      </c>
      <c r="L241" s="99">
        <f t="shared" si="77"/>
        <v>0</v>
      </c>
      <c r="M241" s="99">
        <f t="shared" si="77"/>
        <v>0</v>
      </c>
      <c r="N241" s="100"/>
      <c r="O241" s="99">
        <f t="shared" ref="O241" si="78">+O242+O253+O262+O273+O282</f>
        <v>-7738.3184039834832</v>
      </c>
    </row>
    <row r="242" spans="1:15" s="12" customFormat="1">
      <c r="A242" s="18" t="s">
        <v>263</v>
      </c>
      <c r="B242" s="19" t="s">
        <v>264</v>
      </c>
      <c r="C242" s="99">
        <f>+C243+C249+C252</f>
        <v>15577.076495311981</v>
      </c>
      <c r="D242" s="99">
        <f t="shared" ref="D242:E242" si="79">+D243+D249+D252</f>
        <v>4.6442589553243465</v>
      </c>
      <c r="E242" s="99">
        <f t="shared" si="79"/>
        <v>0.40349667178669868</v>
      </c>
      <c r="F242" s="101"/>
      <c r="G242" s="101"/>
      <c r="H242" s="101"/>
      <c r="I242" s="101"/>
      <c r="J242" s="99">
        <f t="shared" ref="J242:M242" si="80">+J243+J249+J252</f>
        <v>0</v>
      </c>
      <c r="K242" s="99">
        <f t="shared" si="80"/>
        <v>0</v>
      </c>
      <c r="L242" s="99">
        <f t="shared" si="80"/>
        <v>0</v>
      </c>
      <c r="M242" s="99">
        <f t="shared" si="80"/>
        <v>0</v>
      </c>
      <c r="N242" s="100"/>
      <c r="O242" s="99">
        <f>+O243+O249+O252</f>
        <v>15814.042364084538</v>
      </c>
    </row>
    <row r="243" spans="1:15">
      <c r="A243" s="23" t="s">
        <v>265</v>
      </c>
      <c r="B243" s="24" t="s">
        <v>266</v>
      </c>
      <c r="C243" s="102">
        <f>+SUM(C244:C248)</f>
        <v>15577.076495311981</v>
      </c>
      <c r="D243" s="102">
        <f t="shared" ref="D243:E243" si="81">+SUM(D244:D248)</f>
        <v>4.6442589553243465</v>
      </c>
      <c r="E243" s="102">
        <f t="shared" si="81"/>
        <v>0.40349667178669868</v>
      </c>
      <c r="F243" s="103"/>
      <c r="G243" s="103"/>
      <c r="H243" s="103"/>
      <c r="I243" s="103"/>
      <c r="J243" s="102">
        <f t="shared" ref="J243:M243" si="82">+SUM(J244:J248)</f>
        <v>0</v>
      </c>
      <c r="K243" s="102">
        <f t="shared" si="82"/>
        <v>0</v>
      </c>
      <c r="L243" s="102">
        <f t="shared" si="82"/>
        <v>0</v>
      </c>
      <c r="M243" s="102">
        <f t="shared" si="82"/>
        <v>0</v>
      </c>
      <c r="N243" s="58"/>
      <c r="O243" s="102">
        <f>+SUM(O244:O248)</f>
        <v>15814.042364084538</v>
      </c>
    </row>
    <row r="244" spans="1:15">
      <c r="A244" s="23" t="s">
        <v>267</v>
      </c>
      <c r="B244" s="24" t="s">
        <v>268</v>
      </c>
      <c r="C244" s="104">
        <f>+C7</f>
        <v>3422.0710780285535</v>
      </c>
      <c r="D244" s="104">
        <f>+D7</f>
        <v>8.0166000922429148E-2</v>
      </c>
      <c r="E244" s="104">
        <f>+E7</f>
        <v>1.9069849826216474E-2</v>
      </c>
      <c r="F244" s="103"/>
      <c r="G244" s="103"/>
      <c r="H244" s="103"/>
      <c r="I244" s="103"/>
      <c r="J244" s="104">
        <f>+J7</f>
        <v>0</v>
      </c>
      <c r="K244" s="104">
        <f>+K7</f>
        <v>0</v>
      </c>
      <c r="L244" s="104">
        <f>+L7</f>
        <v>0</v>
      </c>
      <c r="M244" s="104">
        <f>+M7</f>
        <v>0</v>
      </c>
      <c r="N244" s="58"/>
      <c r="O244" s="105">
        <f>+C244*'PCG-PTG'!$F$5+D244*'PCG-PTG'!$F$6+E244*'PCG-PTG'!$F$8+SUM(F244:I244)</f>
        <v>3429.3692362583292</v>
      </c>
    </row>
    <row r="245" spans="1:15">
      <c r="A245" s="23" t="s">
        <v>275</v>
      </c>
      <c r="B245" s="24" t="s">
        <v>276</v>
      </c>
      <c r="C245" s="104">
        <f>+C11</f>
        <v>4072.5034954311723</v>
      </c>
      <c r="D245" s="104">
        <f>+D11</f>
        <v>0.49394059638586352</v>
      </c>
      <c r="E245" s="104">
        <f>+E11</f>
        <v>7.4060203518684004E-2</v>
      </c>
      <c r="F245" s="103"/>
      <c r="G245" s="103"/>
      <c r="H245" s="103"/>
      <c r="I245" s="103"/>
      <c r="J245" s="104">
        <f>+J11</f>
        <v>0</v>
      </c>
      <c r="K245" s="104">
        <f>+K11</f>
        <v>0</v>
      </c>
      <c r="L245" s="104">
        <f>+L11</f>
        <v>0</v>
      </c>
      <c r="M245" s="104">
        <f>+M11</f>
        <v>0</v>
      </c>
      <c r="N245" s="58"/>
      <c r="O245" s="105">
        <f>+C245*'PCG-PTG'!$F$5+D245*'PCG-PTG'!$F$6+E245*'PCG-PTG'!$F$8+SUM(F245:I245)</f>
        <v>4105.9597860624281</v>
      </c>
    </row>
    <row r="246" spans="1:15">
      <c r="A246" s="23" t="s">
        <v>291</v>
      </c>
      <c r="B246" s="24" t="s">
        <v>292</v>
      </c>
      <c r="C246" s="104">
        <f>+C19</f>
        <v>7301.5214411010547</v>
      </c>
      <c r="D246" s="104">
        <f>+D19</f>
        <v>1.7821647579698596</v>
      </c>
      <c r="E246" s="104">
        <f>+E19</f>
        <v>0.27743142486068451</v>
      </c>
      <c r="F246" s="103"/>
      <c r="G246" s="103"/>
      <c r="H246" s="103"/>
      <c r="I246" s="103"/>
      <c r="J246" s="104">
        <f>+J19</f>
        <v>0</v>
      </c>
      <c r="K246" s="104">
        <f>+K19</f>
        <v>0</v>
      </c>
      <c r="L246" s="104">
        <f>+L19</f>
        <v>0</v>
      </c>
      <c r="M246" s="104">
        <f>+M19</f>
        <v>0</v>
      </c>
      <c r="N246" s="58"/>
      <c r="O246" s="105">
        <f>+C246*'PCG-PTG'!$F$5+D246*'PCG-PTG'!$F$6+E246*'PCG-PTG'!$F$8+SUM(F246:I246)</f>
        <v>7424.9413819122919</v>
      </c>
    </row>
    <row r="247" spans="1:15">
      <c r="A247" s="23" t="s">
        <v>303</v>
      </c>
      <c r="B247" s="24" t="s">
        <v>304</v>
      </c>
      <c r="C247" s="104">
        <f>+C25</f>
        <v>780.98048075120164</v>
      </c>
      <c r="D247" s="104">
        <f>+D25</f>
        <v>2.2879876000461938</v>
      </c>
      <c r="E247" s="104">
        <f>+E25</f>
        <v>3.293519358111368E-2</v>
      </c>
      <c r="F247" s="103"/>
      <c r="G247" s="103"/>
      <c r="H247" s="103"/>
      <c r="I247" s="103"/>
      <c r="J247" s="104">
        <f>+J25</f>
        <v>0</v>
      </c>
      <c r="K247" s="104">
        <f>+K25</f>
        <v>0</v>
      </c>
      <c r="L247" s="104">
        <f>+L25</f>
        <v>0</v>
      </c>
      <c r="M247" s="104">
        <f>+M25</f>
        <v>0</v>
      </c>
      <c r="N247" s="58"/>
      <c r="O247" s="105">
        <f>+C247*'PCG-PTG'!$F$5+D247*'PCG-PTG'!$F$6+E247*'PCG-PTG'!$F$8+SUM(F247:I247)</f>
        <v>853.77195985149024</v>
      </c>
    </row>
    <row r="248" spans="1:15">
      <c r="A248" s="23" t="s">
        <v>311</v>
      </c>
      <c r="B248" s="24" t="s">
        <v>290</v>
      </c>
      <c r="C248" s="104">
        <f>+C29</f>
        <v>0</v>
      </c>
      <c r="D248" s="104">
        <f>+D29</f>
        <v>0</v>
      </c>
      <c r="E248" s="104">
        <f>+E29</f>
        <v>0</v>
      </c>
      <c r="F248" s="103"/>
      <c r="G248" s="103"/>
      <c r="H248" s="103"/>
      <c r="I248" s="103"/>
      <c r="J248" s="104">
        <f>+J29</f>
        <v>0</v>
      </c>
      <c r="K248" s="104">
        <f>+K29</f>
        <v>0</v>
      </c>
      <c r="L248" s="104">
        <f>+L29</f>
        <v>0</v>
      </c>
      <c r="M248" s="104">
        <f>+M29</f>
        <v>0</v>
      </c>
      <c r="N248" s="58"/>
      <c r="O248" s="105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102">
        <f>+SUM(C250:C251)</f>
        <v>0</v>
      </c>
      <c r="D249" s="102">
        <f t="shared" ref="D249:E249" si="83">+SUM(D250:D251)</f>
        <v>0</v>
      </c>
      <c r="E249" s="102">
        <f t="shared" si="83"/>
        <v>0</v>
      </c>
      <c r="F249" s="103"/>
      <c r="G249" s="103"/>
      <c r="H249" s="103"/>
      <c r="I249" s="103"/>
      <c r="J249" s="102">
        <f t="shared" ref="J249:M249" si="84">+SUM(J250:J251)</f>
        <v>0</v>
      </c>
      <c r="K249" s="102">
        <f t="shared" si="84"/>
        <v>0</v>
      </c>
      <c r="L249" s="102">
        <f t="shared" si="84"/>
        <v>0</v>
      </c>
      <c r="M249" s="102">
        <f t="shared" si="84"/>
        <v>0</v>
      </c>
      <c r="N249" s="58"/>
      <c r="O249" s="102">
        <f>+SUM(O250:O251)</f>
        <v>0</v>
      </c>
    </row>
    <row r="250" spans="1:15">
      <c r="A250" s="23" t="s">
        <v>318</v>
      </c>
      <c r="B250" s="24" t="s">
        <v>319</v>
      </c>
      <c r="C250" s="104">
        <f>+C33</f>
        <v>0</v>
      </c>
      <c r="D250" s="104">
        <f>+D33</f>
        <v>0</v>
      </c>
      <c r="E250" s="104">
        <f>+E33</f>
        <v>0</v>
      </c>
      <c r="F250" s="103"/>
      <c r="G250" s="103"/>
      <c r="H250" s="103"/>
      <c r="I250" s="103"/>
      <c r="J250" s="104">
        <f>+J33</f>
        <v>0</v>
      </c>
      <c r="K250" s="104">
        <f>+K33</f>
        <v>0</v>
      </c>
      <c r="L250" s="104">
        <f>+L33</f>
        <v>0</v>
      </c>
      <c r="M250" s="104">
        <f>+M33</f>
        <v>0</v>
      </c>
      <c r="N250" s="58"/>
      <c r="O250" s="105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104">
        <f>+C37</f>
        <v>0</v>
      </c>
      <c r="D251" s="104">
        <f>+D37</f>
        <v>0</v>
      </c>
      <c r="E251" s="104">
        <f>+E37</f>
        <v>0</v>
      </c>
      <c r="F251" s="103"/>
      <c r="G251" s="103"/>
      <c r="H251" s="103"/>
      <c r="I251" s="103"/>
      <c r="J251" s="104">
        <f>+J37</f>
        <v>0</v>
      </c>
      <c r="K251" s="104">
        <f>+K37</f>
        <v>0</v>
      </c>
      <c r="L251" s="104">
        <f>+L37</f>
        <v>0</v>
      </c>
      <c r="M251" s="104">
        <f>+M37</f>
        <v>0</v>
      </c>
      <c r="N251" s="58"/>
      <c r="O251" s="105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104">
        <f>+C42</f>
        <v>0</v>
      </c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58"/>
      <c r="O252" s="105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99">
        <f>+SUM(C254:C261)</f>
        <v>558.42727162755477</v>
      </c>
      <c r="D253" s="99">
        <f t="shared" ref="D253:M253" si="85">+SUM(D254:D261)</f>
        <v>0</v>
      </c>
      <c r="E253" s="99">
        <f t="shared" si="85"/>
        <v>0</v>
      </c>
      <c r="F253" s="99">
        <f t="shared" si="85"/>
        <v>913.29776859209835</v>
      </c>
      <c r="G253" s="99">
        <f t="shared" si="85"/>
        <v>0</v>
      </c>
      <c r="H253" s="99">
        <f t="shared" si="85"/>
        <v>0</v>
      </c>
      <c r="I253" s="99">
        <f t="shared" si="85"/>
        <v>0</v>
      </c>
      <c r="J253" s="99">
        <f t="shared" si="85"/>
        <v>0</v>
      </c>
      <c r="K253" s="99">
        <f t="shared" si="85"/>
        <v>0</v>
      </c>
      <c r="L253" s="99">
        <f t="shared" si="85"/>
        <v>0</v>
      </c>
      <c r="M253" s="99">
        <f t="shared" si="85"/>
        <v>0</v>
      </c>
      <c r="N253" s="100"/>
      <c r="O253" s="99">
        <f>+SUM(O254:O261)</f>
        <v>1471.7250402196532</v>
      </c>
    </row>
    <row r="254" spans="1:15">
      <c r="A254" s="23" t="s">
        <v>344</v>
      </c>
      <c r="B254" s="24" t="s">
        <v>345</v>
      </c>
      <c r="C254" s="104">
        <f>+C47</f>
        <v>555.43470660000003</v>
      </c>
      <c r="D254" s="103"/>
      <c r="E254" s="103"/>
      <c r="F254" s="103"/>
      <c r="G254" s="103"/>
      <c r="H254" s="103"/>
      <c r="I254" s="103"/>
      <c r="J254" s="104">
        <f>+J47</f>
        <v>0</v>
      </c>
      <c r="K254" s="104">
        <f>+K47</f>
        <v>0</v>
      </c>
      <c r="L254" s="104">
        <f>+L47</f>
        <v>0</v>
      </c>
      <c r="M254" s="104">
        <f>+M47</f>
        <v>0</v>
      </c>
      <c r="N254" s="58"/>
      <c r="O254" s="105">
        <f>+C254*'PCG-PTG'!$F$5+D254*'PCG-PTG'!$F$6+E254*'PCG-PTG'!$F$8+SUM(F254:I254)</f>
        <v>555.43470660000003</v>
      </c>
    </row>
    <row r="255" spans="1:15">
      <c r="A255" s="23" t="s">
        <v>355</v>
      </c>
      <c r="B255" s="24" t="s">
        <v>356</v>
      </c>
      <c r="C255" s="104">
        <f t="shared" ref="C255:M255" si="86">+C53</f>
        <v>0</v>
      </c>
      <c r="D255" s="104">
        <f t="shared" si="86"/>
        <v>0</v>
      </c>
      <c r="E255" s="104">
        <f t="shared" si="86"/>
        <v>0</v>
      </c>
      <c r="F255" s="104">
        <f t="shared" si="86"/>
        <v>0</v>
      </c>
      <c r="G255" s="104">
        <f t="shared" si="86"/>
        <v>0</v>
      </c>
      <c r="H255" s="104">
        <f t="shared" si="86"/>
        <v>0</v>
      </c>
      <c r="I255" s="104">
        <f t="shared" si="86"/>
        <v>0</v>
      </c>
      <c r="J255" s="104">
        <f t="shared" si="86"/>
        <v>0</v>
      </c>
      <c r="K255" s="104">
        <f t="shared" si="86"/>
        <v>0</v>
      </c>
      <c r="L255" s="104">
        <f t="shared" si="86"/>
        <v>0</v>
      </c>
      <c r="M255" s="104">
        <f t="shared" si="86"/>
        <v>0</v>
      </c>
      <c r="N255" s="58"/>
      <c r="O255" s="105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104">
        <f t="shared" ref="C256:M256" si="87">+C64</f>
        <v>0</v>
      </c>
      <c r="D256" s="104">
        <f t="shared" si="87"/>
        <v>0</v>
      </c>
      <c r="E256" s="104">
        <f t="shared" si="87"/>
        <v>0</v>
      </c>
      <c r="F256" s="104">
        <f t="shared" si="87"/>
        <v>0</v>
      </c>
      <c r="G256" s="104">
        <f t="shared" si="87"/>
        <v>0</v>
      </c>
      <c r="H256" s="104">
        <f t="shared" si="87"/>
        <v>0</v>
      </c>
      <c r="I256" s="104">
        <f t="shared" si="87"/>
        <v>0</v>
      </c>
      <c r="J256" s="104">
        <f t="shared" si="87"/>
        <v>0</v>
      </c>
      <c r="K256" s="104">
        <f t="shared" si="87"/>
        <v>0</v>
      </c>
      <c r="L256" s="104">
        <f t="shared" si="87"/>
        <v>0</v>
      </c>
      <c r="M256" s="104">
        <f t="shared" si="87"/>
        <v>0</v>
      </c>
      <c r="N256" s="58"/>
      <c r="O256" s="105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104">
        <f>+C72</f>
        <v>2.9925650275547619</v>
      </c>
      <c r="D257" s="104">
        <f>+D72</f>
        <v>0</v>
      </c>
      <c r="E257" s="104">
        <f>+E72</f>
        <v>0</v>
      </c>
      <c r="F257" s="103"/>
      <c r="G257" s="103"/>
      <c r="H257" s="103"/>
      <c r="I257" s="103"/>
      <c r="J257" s="104">
        <f>+J72</f>
        <v>0</v>
      </c>
      <c r="K257" s="104">
        <f>+K72</f>
        <v>0</v>
      </c>
      <c r="L257" s="104">
        <f>+L72</f>
        <v>0</v>
      </c>
      <c r="M257" s="104">
        <f>+M72</f>
        <v>0</v>
      </c>
      <c r="N257" s="58"/>
      <c r="O257" s="105">
        <f>+C257*'PCG-PTG'!$F$5+D257*'PCG-PTG'!$F$6+E257*'PCG-PTG'!$F$8+SUM(F257:I257)</f>
        <v>2.9925650275547619</v>
      </c>
    </row>
    <row r="258" spans="1:15">
      <c r="A258" s="23" t="s">
        <v>398</v>
      </c>
      <c r="B258" s="24" t="s">
        <v>399</v>
      </c>
      <c r="C258" s="103"/>
      <c r="D258" s="103"/>
      <c r="E258" s="103"/>
      <c r="F258" s="104">
        <f>+F76</f>
        <v>0</v>
      </c>
      <c r="G258" s="104">
        <f>+G76</f>
        <v>0</v>
      </c>
      <c r="H258" s="104">
        <f>+H76</f>
        <v>0</v>
      </c>
      <c r="I258" s="104">
        <f>+I76</f>
        <v>0</v>
      </c>
      <c r="J258" s="103"/>
      <c r="K258" s="103"/>
      <c r="L258" s="103"/>
      <c r="M258" s="103"/>
      <c r="N258" s="58"/>
      <c r="O258" s="105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103"/>
      <c r="D259" s="103"/>
      <c r="E259" s="103"/>
      <c r="F259" s="104">
        <f>+F82</f>
        <v>913.29776859209835</v>
      </c>
      <c r="G259" s="104">
        <f>+G82</f>
        <v>0</v>
      </c>
      <c r="H259" s="104">
        <f>+H82</f>
        <v>0</v>
      </c>
      <c r="I259" s="104">
        <f>+I82</f>
        <v>0</v>
      </c>
      <c r="J259" s="103"/>
      <c r="K259" s="103"/>
      <c r="L259" s="103"/>
      <c r="M259" s="103"/>
      <c r="N259" s="58"/>
      <c r="O259" s="105">
        <f>+C259*'PCG-PTG'!$F$5+D259*'PCG-PTG'!$F$6+E259*'PCG-PTG'!$F$8+SUM(F259:I259)</f>
        <v>913.29776859209835</v>
      </c>
    </row>
    <row r="260" spans="1:15">
      <c r="A260" s="23" t="s">
        <v>423</v>
      </c>
      <c r="B260" s="24" t="s">
        <v>424</v>
      </c>
      <c r="C260" s="104">
        <f t="shared" ref="C260:M260" si="88">+C89</f>
        <v>0</v>
      </c>
      <c r="D260" s="104">
        <f t="shared" si="88"/>
        <v>0</v>
      </c>
      <c r="E260" s="104">
        <f t="shared" si="88"/>
        <v>0</v>
      </c>
      <c r="F260" s="104">
        <f t="shared" si="88"/>
        <v>0</v>
      </c>
      <c r="G260" s="104">
        <f t="shared" si="88"/>
        <v>0</v>
      </c>
      <c r="H260" s="104">
        <f t="shared" si="88"/>
        <v>0</v>
      </c>
      <c r="I260" s="104">
        <f t="shared" si="88"/>
        <v>0</v>
      </c>
      <c r="J260" s="104">
        <f t="shared" si="88"/>
        <v>0</v>
      </c>
      <c r="K260" s="104">
        <f t="shared" si="88"/>
        <v>0</v>
      </c>
      <c r="L260" s="104">
        <f t="shared" si="88"/>
        <v>0</v>
      </c>
      <c r="M260" s="104">
        <f t="shared" si="88"/>
        <v>0</v>
      </c>
      <c r="N260" s="58"/>
      <c r="O260" s="105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104">
        <f t="shared" ref="C261:M261" si="89">+C94</f>
        <v>0</v>
      </c>
      <c r="D261" s="104">
        <f t="shared" si="89"/>
        <v>0</v>
      </c>
      <c r="E261" s="104">
        <f t="shared" si="89"/>
        <v>0</v>
      </c>
      <c r="F261" s="104">
        <f t="shared" si="89"/>
        <v>0</v>
      </c>
      <c r="G261" s="104">
        <f t="shared" si="89"/>
        <v>0</v>
      </c>
      <c r="H261" s="104">
        <f t="shared" si="89"/>
        <v>0</v>
      </c>
      <c r="I261" s="104">
        <f t="shared" si="89"/>
        <v>0</v>
      </c>
      <c r="J261" s="104">
        <f t="shared" si="89"/>
        <v>0</v>
      </c>
      <c r="K261" s="104">
        <f t="shared" si="89"/>
        <v>0</v>
      </c>
      <c r="L261" s="104">
        <f t="shared" si="89"/>
        <v>0</v>
      </c>
      <c r="M261" s="104">
        <f t="shared" si="89"/>
        <v>0</v>
      </c>
      <c r="N261" s="58"/>
      <c r="O261" s="105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99">
        <f>+SUM(C263:C272)</f>
        <v>4.6780371495999997</v>
      </c>
      <c r="D262" s="99">
        <f t="shared" ref="D262:E262" si="90">+SUM(D263:D272)</f>
        <v>96.317782569689413</v>
      </c>
      <c r="E262" s="99">
        <f t="shared" si="90"/>
        <v>2.8430555095937118</v>
      </c>
      <c r="F262" s="101"/>
      <c r="G262" s="101"/>
      <c r="H262" s="101"/>
      <c r="I262" s="101"/>
      <c r="J262" s="99">
        <f t="shared" ref="J262:L262" si="91">+SUM(J263:J272)</f>
        <v>0.38586095250000002</v>
      </c>
      <c r="K262" s="99">
        <f t="shared" si="91"/>
        <v>14.199683052000003</v>
      </c>
      <c r="L262" s="99">
        <f t="shared" si="91"/>
        <v>0</v>
      </c>
      <c r="M262" s="101"/>
      <c r="N262" s="100"/>
      <c r="O262" s="99">
        <f>+SUM(O263:O272)</f>
        <v>3454.9856591432372</v>
      </c>
    </row>
    <row r="263" spans="1:15">
      <c r="A263" s="23" t="s">
        <v>435</v>
      </c>
      <c r="B263" s="24" t="s">
        <v>436</v>
      </c>
      <c r="C263" s="103"/>
      <c r="D263" s="104">
        <f>+D96</f>
        <v>88.698749996479833</v>
      </c>
      <c r="E263" s="103"/>
      <c r="F263" s="103"/>
      <c r="G263" s="103"/>
      <c r="H263" s="103"/>
      <c r="I263" s="103"/>
      <c r="J263" s="103"/>
      <c r="K263" s="103"/>
      <c r="L263" s="103"/>
      <c r="M263" s="103"/>
      <c r="N263" s="58"/>
      <c r="O263" s="105">
        <f>+C263*'PCG-PTG'!$F$5+D263*'PCG-PTG'!$F$6+E263*'PCG-PTG'!$F$8+SUM(F263:I263)</f>
        <v>2483.5649999014354</v>
      </c>
    </row>
    <row r="264" spans="1:15">
      <c r="A264" s="23" t="s">
        <v>465</v>
      </c>
      <c r="B264" s="24" t="s">
        <v>466</v>
      </c>
      <c r="C264" s="103"/>
      <c r="D264" s="104">
        <f>+D111</f>
        <v>3.1152238903079841</v>
      </c>
      <c r="E264" s="104">
        <f>+E111</f>
        <v>0.27505647100986219</v>
      </c>
      <c r="F264" s="103"/>
      <c r="G264" s="103"/>
      <c r="H264" s="103"/>
      <c r="I264" s="103"/>
      <c r="J264" s="103"/>
      <c r="K264" s="103"/>
      <c r="L264" s="104">
        <f>+L111</f>
        <v>0</v>
      </c>
      <c r="M264" s="103"/>
      <c r="N264" s="58"/>
      <c r="O264" s="105">
        <f>+C264*'PCG-PTG'!$F$5+D264*'PCG-PTG'!$F$6+E264*'PCG-PTG'!$F$8+SUM(F264:I264)</f>
        <v>160.11623374623701</v>
      </c>
    </row>
    <row r="265" spans="1:15">
      <c r="A265" s="23" t="s">
        <v>483</v>
      </c>
      <c r="B265" s="24" t="s">
        <v>484</v>
      </c>
      <c r="C265" s="103"/>
      <c r="D265" s="104">
        <f>+D127</f>
        <v>4.0793497046016007</v>
      </c>
      <c r="E265" s="103"/>
      <c r="F265" s="103"/>
      <c r="G265" s="103"/>
      <c r="H265" s="103"/>
      <c r="I265" s="103"/>
      <c r="J265" s="103"/>
      <c r="K265" s="103"/>
      <c r="L265" s="104">
        <f>+L127</f>
        <v>0</v>
      </c>
      <c r="M265" s="103"/>
      <c r="N265" s="58"/>
      <c r="O265" s="105">
        <f>+C265*'PCG-PTG'!$F$5+D265*'PCG-PTG'!$F$6+E265*'PCG-PTG'!$F$8+SUM(F265:I265)</f>
        <v>114.22179172884482</v>
      </c>
    </row>
    <row r="266" spans="1:15">
      <c r="A266" s="23" t="s">
        <v>492</v>
      </c>
      <c r="B266" s="24" t="s">
        <v>493</v>
      </c>
      <c r="C266" s="103"/>
      <c r="D266" s="103"/>
      <c r="E266" s="104">
        <f>+E132</f>
        <v>2.5571949319138492</v>
      </c>
      <c r="F266" s="103"/>
      <c r="G266" s="103"/>
      <c r="H266" s="103"/>
      <c r="I266" s="103"/>
      <c r="J266" s="103"/>
      <c r="K266" s="103"/>
      <c r="L266" s="104">
        <f>+L132</f>
        <v>0</v>
      </c>
      <c r="M266" s="103"/>
      <c r="N266" s="58"/>
      <c r="O266" s="105">
        <f>+C266*'PCG-PTG'!$F$5+D266*'PCG-PTG'!$F$6+E266*'PCG-PTG'!$F$8+SUM(F266:I266)</f>
        <v>677.65665695717007</v>
      </c>
    </row>
    <row r="267" spans="1:15">
      <c r="A267" s="23" t="s">
        <v>515</v>
      </c>
      <c r="B267" s="24" t="s">
        <v>516</v>
      </c>
      <c r="C267" s="103"/>
      <c r="D267" s="104">
        <f t="shared" ref="D267:L268" si="92">+D144</f>
        <v>0</v>
      </c>
      <c r="E267" s="104">
        <f t="shared" si="92"/>
        <v>0</v>
      </c>
      <c r="F267" s="103"/>
      <c r="G267" s="103"/>
      <c r="H267" s="103"/>
      <c r="I267" s="103"/>
      <c r="J267" s="104">
        <f t="shared" si="92"/>
        <v>0</v>
      </c>
      <c r="K267" s="104">
        <f t="shared" si="92"/>
        <v>0</v>
      </c>
      <c r="L267" s="104">
        <f t="shared" si="92"/>
        <v>0</v>
      </c>
      <c r="M267" s="103"/>
      <c r="N267" s="58"/>
      <c r="O267" s="105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103"/>
      <c r="D268" s="104">
        <f t="shared" si="92"/>
        <v>0.42445897830000007</v>
      </c>
      <c r="E268" s="104">
        <f t="shared" si="92"/>
        <v>1.0804106670000001E-2</v>
      </c>
      <c r="F268" s="103"/>
      <c r="G268" s="103"/>
      <c r="H268" s="103"/>
      <c r="I268" s="103"/>
      <c r="J268" s="104">
        <f t="shared" si="92"/>
        <v>0.38586095250000002</v>
      </c>
      <c r="K268" s="104">
        <f t="shared" si="92"/>
        <v>14.199683052000003</v>
      </c>
      <c r="L268" s="104">
        <f t="shared" si="92"/>
        <v>0</v>
      </c>
      <c r="M268" s="103"/>
      <c r="N268" s="58"/>
      <c r="O268" s="105">
        <f>+C268*'PCG-PTG'!$F$5+D268*'PCG-PTG'!$F$6+E268*'PCG-PTG'!$F$8+SUM(F268:I268)</f>
        <v>14.747939659950003</v>
      </c>
    </row>
    <row r="269" spans="1:15">
      <c r="A269" s="23" t="s">
        <v>528</v>
      </c>
      <c r="B269" s="24" t="s">
        <v>529</v>
      </c>
      <c r="C269" s="104">
        <f>+C151</f>
        <v>0.24470710960000003</v>
      </c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58"/>
      <c r="O269" s="105">
        <f>+C269*'PCG-PTG'!$F$5+D269*'PCG-PTG'!$F$6+E269*'PCG-PTG'!$F$8+SUM(F269:I269)</f>
        <v>0.24470710960000003</v>
      </c>
    </row>
    <row r="270" spans="1:15">
      <c r="A270" s="23" t="s">
        <v>534</v>
      </c>
      <c r="B270" s="24" t="s">
        <v>535</v>
      </c>
      <c r="C270" s="104">
        <f>+C154</f>
        <v>4.4333300399999995</v>
      </c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58"/>
      <c r="O270" s="105">
        <f>+C270*'PCG-PTG'!$F$5+D270*'PCG-PTG'!$F$6+E270*'PCG-PTG'!$F$8+SUM(F270:I270)</f>
        <v>4.4333300399999995</v>
      </c>
    </row>
    <row r="271" spans="1:15">
      <c r="A271" s="23" t="s">
        <v>536</v>
      </c>
      <c r="B271" s="24" t="s">
        <v>537</v>
      </c>
      <c r="C271" s="104">
        <f>+C155</f>
        <v>0</v>
      </c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58"/>
      <c r="O271" s="105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104">
        <f>+C156</f>
        <v>0</v>
      </c>
      <c r="D272" s="104">
        <f t="shared" ref="D272:L272" si="93">+D156</f>
        <v>0</v>
      </c>
      <c r="E272" s="104">
        <f t="shared" si="93"/>
        <v>0</v>
      </c>
      <c r="F272" s="103"/>
      <c r="G272" s="103"/>
      <c r="H272" s="103"/>
      <c r="I272" s="103"/>
      <c r="J272" s="104">
        <f t="shared" si="93"/>
        <v>0</v>
      </c>
      <c r="K272" s="104">
        <f t="shared" si="93"/>
        <v>0</v>
      </c>
      <c r="L272" s="104">
        <f t="shared" si="93"/>
        <v>0</v>
      </c>
      <c r="M272" s="103"/>
      <c r="N272" s="58"/>
      <c r="O272" s="105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99">
        <f>+SUM(C274:C281)</f>
        <v>-30439.052026922454</v>
      </c>
      <c r="D273" s="99">
        <f t="shared" ref="D273:E273" si="94">+SUM(D274:D281)</f>
        <v>7.6127908759706768</v>
      </c>
      <c r="E273" s="99">
        <f t="shared" si="94"/>
        <v>0.42354298552295427</v>
      </c>
      <c r="F273" s="101"/>
      <c r="G273" s="101"/>
      <c r="H273" s="101"/>
      <c r="I273" s="101"/>
      <c r="J273" s="99">
        <f t="shared" ref="J273:L273" si="95">+SUM(J274:J281)</f>
        <v>6.501696942575717</v>
      </c>
      <c r="K273" s="99">
        <f t="shared" si="95"/>
        <v>158.25577356160736</v>
      </c>
      <c r="L273" s="99">
        <f t="shared" si="95"/>
        <v>0</v>
      </c>
      <c r="M273" s="101"/>
      <c r="N273" s="100"/>
      <c r="O273" s="99">
        <f>+SUM(O274:O281)</f>
        <v>-30113.654991231695</v>
      </c>
    </row>
    <row r="274" spans="1:15">
      <c r="A274" s="23" t="s">
        <v>541</v>
      </c>
      <c r="B274" s="24" t="s">
        <v>542</v>
      </c>
      <c r="C274" s="104">
        <f>+C158</f>
        <v>-34055.792217644557</v>
      </c>
      <c r="D274" s="104">
        <f t="shared" ref="D274:L274" si="96">+D158</f>
        <v>2.7357264574719999</v>
      </c>
      <c r="E274" s="104">
        <f t="shared" si="96"/>
        <v>0.12008094911039999</v>
      </c>
      <c r="F274" s="103"/>
      <c r="G274" s="103"/>
      <c r="H274" s="103"/>
      <c r="I274" s="103"/>
      <c r="J274" s="104">
        <f t="shared" si="96"/>
        <v>1.5784982753759997</v>
      </c>
      <c r="K274" s="104">
        <f t="shared" si="96"/>
        <v>50.140742111199998</v>
      </c>
      <c r="L274" s="104">
        <f t="shared" si="96"/>
        <v>0</v>
      </c>
      <c r="M274" s="103"/>
      <c r="N274" s="58"/>
      <c r="O274" s="105">
        <f>+C274*'PCG-PTG'!$F$5+D274*'PCG-PTG'!$F$6+E274*'PCG-PTG'!$F$8+SUM(F274:I274)</f>
        <v>-33947.370425321089</v>
      </c>
    </row>
    <row r="275" spans="1:15">
      <c r="A275" s="23" t="s">
        <v>557</v>
      </c>
      <c r="B275" s="24" t="s">
        <v>558</v>
      </c>
      <c r="C275" s="104">
        <f>+C166</f>
        <v>513.4214050997424</v>
      </c>
      <c r="D275" s="104">
        <f t="shared" ref="D275:L275" si="97">+D166</f>
        <v>1.0361940648789529</v>
      </c>
      <c r="E275" s="104">
        <f t="shared" si="97"/>
        <v>3.8927864515999298E-2</v>
      </c>
      <c r="F275" s="103"/>
      <c r="G275" s="103"/>
      <c r="H275" s="103"/>
      <c r="I275" s="103"/>
      <c r="J275" s="104">
        <f t="shared" si="97"/>
        <v>0.44322547597021561</v>
      </c>
      <c r="K275" s="104">
        <f t="shared" si="97"/>
        <v>17.618312455965498</v>
      </c>
      <c r="L275" s="104">
        <f t="shared" si="97"/>
        <v>0</v>
      </c>
      <c r="M275" s="103"/>
      <c r="N275" s="58"/>
      <c r="O275" s="105">
        <f>+C275*'PCG-PTG'!$F$5+D275*'PCG-PTG'!$F$6+E275*'PCG-PTG'!$F$8+SUM(F275:I275)</f>
        <v>552.75072301309297</v>
      </c>
    </row>
    <row r="276" spans="1:15">
      <c r="A276" s="23" t="s">
        <v>573</v>
      </c>
      <c r="B276" s="24" t="s">
        <v>574</v>
      </c>
      <c r="C276" s="104">
        <f>+C174</f>
        <v>3076.3993019883442</v>
      </c>
      <c r="D276" s="104">
        <f t="shared" ref="D276:L276" si="98">+D174</f>
        <v>3.840870353619724</v>
      </c>
      <c r="E276" s="104">
        <f t="shared" si="98"/>
        <v>0.26453417189655498</v>
      </c>
      <c r="F276" s="103"/>
      <c r="G276" s="103"/>
      <c r="H276" s="103"/>
      <c r="I276" s="103"/>
      <c r="J276" s="104">
        <f t="shared" si="98"/>
        <v>4.4799731912295018</v>
      </c>
      <c r="K276" s="104">
        <f t="shared" si="98"/>
        <v>90.496718994441864</v>
      </c>
      <c r="L276" s="104">
        <f t="shared" si="98"/>
        <v>0</v>
      </c>
      <c r="M276" s="103"/>
      <c r="N276" s="58"/>
      <c r="O276" s="105">
        <f>+C276*'PCG-PTG'!$F$5+D276*'PCG-PTG'!$F$6+E276*'PCG-PTG'!$F$8+SUM(F276:I276)</f>
        <v>3254.0452274422832</v>
      </c>
    </row>
    <row r="277" spans="1:15">
      <c r="A277" s="23" t="s">
        <v>589</v>
      </c>
      <c r="B277" s="24" t="s">
        <v>590</v>
      </c>
      <c r="C277" s="104">
        <f>+C182</f>
        <v>0</v>
      </c>
      <c r="D277" s="104">
        <f t="shared" ref="D277:L277" si="99">+D182</f>
        <v>0</v>
      </c>
      <c r="E277" s="104">
        <f t="shared" si="99"/>
        <v>0</v>
      </c>
      <c r="F277" s="103"/>
      <c r="G277" s="103"/>
      <c r="H277" s="103"/>
      <c r="I277" s="103"/>
      <c r="J277" s="104">
        <f t="shared" si="99"/>
        <v>0</v>
      </c>
      <c r="K277" s="104">
        <f t="shared" si="99"/>
        <v>0</v>
      </c>
      <c r="L277" s="104">
        <f t="shared" si="99"/>
        <v>0</v>
      </c>
      <c r="M277" s="103"/>
      <c r="N277" s="58"/>
      <c r="O277" s="105">
        <f>+C277*'PCG-PTG'!$F$5+D277*'PCG-PTG'!$F$6+E277*'PCG-PTG'!$F$8+SUM(F277:I277)</f>
        <v>0</v>
      </c>
    </row>
    <row r="278" spans="1:15">
      <c r="A278" s="23" t="s">
        <v>605</v>
      </c>
      <c r="B278" s="24" t="s">
        <v>606</v>
      </c>
      <c r="C278" s="104">
        <f>+C190</f>
        <v>26.919483634016153</v>
      </c>
      <c r="D278" s="104">
        <f t="shared" ref="D278:L278" si="100">+D190</f>
        <v>0</v>
      </c>
      <c r="E278" s="104">
        <f t="shared" si="100"/>
        <v>0</v>
      </c>
      <c r="F278" s="103"/>
      <c r="G278" s="103"/>
      <c r="H278" s="103"/>
      <c r="I278" s="103"/>
      <c r="J278" s="104">
        <f t="shared" si="100"/>
        <v>0</v>
      </c>
      <c r="K278" s="104">
        <f t="shared" si="100"/>
        <v>0</v>
      </c>
      <c r="L278" s="104">
        <f t="shared" si="100"/>
        <v>0</v>
      </c>
      <c r="M278" s="103"/>
      <c r="N278" s="58"/>
      <c r="O278" s="105">
        <f>+C278*'PCG-PTG'!$F$5+D278*'PCG-PTG'!$F$6+E278*'PCG-PTG'!$F$8+SUM(F278:I278)</f>
        <v>26.919483634016153</v>
      </c>
    </row>
    <row r="279" spans="1:15">
      <c r="A279" s="23" t="s">
        <v>621</v>
      </c>
      <c r="B279" s="24" t="s">
        <v>622</v>
      </c>
      <c r="C279" s="104">
        <f>+C198</f>
        <v>0</v>
      </c>
      <c r="D279" s="104">
        <f t="shared" ref="D279:L279" si="101">+D198</f>
        <v>0</v>
      </c>
      <c r="E279" s="104">
        <f t="shared" si="101"/>
        <v>0</v>
      </c>
      <c r="F279" s="103"/>
      <c r="G279" s="103"/>
      <c r="H279" s="103"/>
      <c r="I279" s="103"/>
      <c r="J279" s="104">
        <f t="shared" si="101"/>
        <v>0</v>
      </c>
      <c r="K279" s="104">
        <f t="shared" si="101"/>
        <v>0</v>
      </c>
      <c r="L279" s="104">
        <f t="shared" si="101"/>
        <v>0</v>
      </c>
      <c r="M279" s="103"/>
      <c r="N279" s="58"/>
      <c r="O279" s="105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104">
        <f>+C206</f>
        <v>0</v>
      </c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58"/>
      <c r="O280" s="105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104">
        <f>+C207</f>
        <v>0</v>
      </c>
      <c r="D281" s="104">
        <f t="shared" ref="D281:L281" si="102">+D207</f>
        <v>0</v>
      </c>
      <c r="E281" s="104">
        <f t="shared" si="102"/>
        <v>0</v>
      </c>
      <c r="F281" s="103"/>
      <c r="G281" s="103"/>
      <c r="H281" s="103"/>
      <c r="I281" s="103"/>
      <c r="J281" s="104">
        <f t="shared" si="102"/>
        <v>0</v>
      </c>
      <c r="K281" s="104">
        <f t="shared" si="102"/>
        <v>0</v>
      </c>
      <c r="L281" s="104">
        <f t="shared" si="102"/>
        <v>0</v>
      </c>
      <c r="M281" s="103"/>
      <c r="N281" s="58"/>
      <c r="O281" s="105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99">
        <f>+SUM(C283:C287)</f>
        <v>0</v>
      </c>
      <c r="D282" s="99">
        <f t="shared" ref="D282:E282" si="103">+SUM(D283:D287)</f>
        <v>56.457765410776553</v>
      </c>
      <c r="E282" s="99">
        <f t="shared" si="103"/>
        <v>0.20289091433599998</v>
      </c>
      <c r="F282" s="101"/>
      <c r="G282" s="101"/>
      <c r="H282" s="101"/>
      <c r="I282" s="101"/>
      <c r="J282" s="99">
        <f t="shared" ref="J282:M282" si="104">+SUM(J283:J287)</f>
        <v>0</v>
      </c>
      <c r="K282" s="99">
        <f t="shared" si="104"/>
        <v>0</v>
      </c>
      <c r="L282" s="99">
        <f t="shared" si="104"/>
        <v>0</v>
      </c>
      <c r="M282" s="99">
        <f t="shared" si="104"/>
        <v>0</v>
      </c>
      <c r="N282" s="100"/>
      <c r="O282" s="99">
        <f>+SUM(O283:O287)</f>
        <v>1634.5835238007835</v>
      </c>
    </row>
    <row r="283" spans="1:15">
      <c r="A283" s="23" t="s">
        <v>642</v>
      </c>
      <c r="B283" s="24" t="s">
        <v>643</v>
      </c>
      <c r="C283" s="104">
        <f>+C209</f>
        <v>0</v>
      </c>
      <c r="D283" s="104">
        <f t="shared" ref="D283:L283" si="105">+D209</f>
        <v>47.361490713565587</v>
      </c>
      <c r="E283" s="103"/>
      <c r="F283" s="103"/>
      <c r="G283" s="103"/>
      <c r="H283" s="103"/>
      <c r="I283" s="103"/>
      <c r="J283" s="104">
        <f t="shared" si="105"/>
        <v>0</v>
      </c>
      <c r="K283" s="104">
        <f t="shared" si="105"/>
        <v>0</v>
      </c>
      <c r="L283" s="104">
        <f t="shared" si="105"/>
        <v>0</v>
      </c>
      <c r="M283" s="103"/>
      <c r="N283" s="58"/>
      <c r="O283" s="105">
        <f>+C283*'PCG-PTG'!$F$5+D283*'PCG-PTG'!$F$6+E283*'PCG-PTG'!$F$8+SUM(F283:I283)</f>
        <v>1326.1217399798365</v>
      </c>
    </row>
    <row r="284" spans="1:15">
      <c r="A284" s="23" t="s">
        <v>650</v>
      </c>
      <c r="B284" s="24" t="s">
        <v>651</v>
      </c>
      <c r="C284" s="103"/>
      <c r="D284" s="104">
        <f t="shared" ref="D284:L284" si="106">+D213</f>
        <v>0</v>
      </c>
      <c r="E284" s="104">
        <f t="shared" si="106"/>
        <v>0</v>
      </c>
      <c r="F284" s="103"/>
      <c r="G284" s="103"/>
      <c r="H284" s="103"/>
      <c r="I284" s="103"/>
      <c r="J284" s="104">
        <f t="shared" si="106"/>
        <v>0</v>
      </c>
      <c r="K284" s="104">
        <f t="shared" si="106"/>
        <v>0</v>
      </c>
      <c r="L284" s="104">
        <f t="shared" si="106"/>
        <v>0</v>
      </c>
      <c r="M284" s="103"/>
      <c r="N284" s="58"/>
      <c r="O284" s="105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104">
        <f>+C216</f>
        <v>0</v>
      </c>
      <c r="D285" s="104">
        <f t="shared" ref="D285:M285" si="107">+D216</f>
        <v>0</v>
      </c>
      <c r="E285" s="104">
        <f t="shared" si="107"/>
        <v>0</v>
      </c>
      <c r="F285" s="103"/>
      <c r="G285" s="103"/>
      <c r="H285" s="103"/>
      <c r="I285" s="103"/>
      <c r="J285" s="104">
        <f t="shared" si="107"/>
        <v>0</v>
      </c>
      <c r="K285" s="104">
        <f t="shared" si="107"/>
        <v>0</v>
      </c>
      <c r="L285" s="104">
        <f t="shared" si="107"/>
        <v>0</v>
      </c>
      <c r="M285" s="104">
        <f t="shared" si="107"/>
        <v>0</v>
      </c>
      <c r="N285" s="58"/>
      <c r="O285" s="105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103"/>
      <c r="D286" s="104">
        <f t="shared" ref="D286:L286" si="108">+D219</f>
        <v>9.0962746972109674</v>
      </c>
      <c r="E286" s="104">
        <f t="shared" si="108"/>
        <v>0.20289091433599998</v>
      </c>
      <c r="F286" s="103"/>
      <c r="G286" s="103"/>
      <c r="H286" s="103"/>
      <c r="I286" s="103"/>
      <c r="J286" s="104">
        <f t="shared" si="108"/>
        <v>0</v>
      </c>
      <c r="K286" s="104">
        <f t="shared" si="108"/>
        <v>0</v>
      </c>
      <c r="L286" s="104">
        <f t="shared" si="108"/>
        <v>0</v>
      </c>
      <c r="M286" s="103"/>
      <c r="N286" s="58"/>
      <c r="O286" s="105">
        <f>+C286*'PCG-PTG'!$F$5+D286*'PCG-PTG'!$F$6+E286*'PCG-PTG'!$F$8+SUM(F286:I286)</f>
        <v>308.46178382094706</v>
      </c>
    </row>
    <row r="287" spans="1:15">
      <c r="A287" s="23" t="s">
        <v>669</v>
      </c>
      <c r="B287" s="24" t="s">
        <v>290</v>
      </c>
      <c r="C287" s="104">
        <f>+C223</f>
        <v>0</v>
      </c>
      <c r="D287" s="104">
        <f t="shared" ref="D287:M287" si="109">+D223</f>
        <v>0</v>
      </c>
      <c r="E287" s="104">
        <f t="shared" si="109"/>
        <v>0</v>
      </c>
      <c r="F287" s="103"/>
      <c r="G287" s="103"/>
      <c r="H287" s="103"/>
      <c r="I287" s="103"/>
      <c r="J287" s="104">
        <f t="shared" si="109"/>
        <v>0</v>
      </c>
      <c r="K287" s="104">
        <f t="shared" si="109"/>
        <v>0</v>
      </c>
      <c r="L287" s="104">
        <f t="shared" si="109"/>
        <v>0</v>
      </c>
      <c r="M287" s="104">
        <f t="shared" si="109"/>
        <v>0</v>
      </c>
      <c r="N287" s="58"/>
      <c r="O287" s="105">
        <f>+C287*'PCG-PTG'!$F$5+D287*'PCG-PTG'!$F$6+E287*'PCG-PTG'!$F$8+SUM(F287:I287)</f>
        <v>0</v>
      </c>
    </row>
    <row r="288" spans="1:15">
      <c r="A288" s="36"/>
      <c r="B288" s="37" t="s">
        <v>670</v>
      </c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58"/>
      <c r="O288" s="106"/>
    </row>
    <row r="289" spans="1:15" s="12" customFormat="1">
      <c r="A289" s="18"/>
      <c r="B289" s="65" t="s">
        <v>671</v>
      </c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0"/>
      <c r="O289" s="107"/>
    </row>
    <row r="290" spans="1:15">
      <c r="A290" s="23"/>
      <c r="B290" s="24" t="s">
        <v>672</v>
      </c>
      <c r="C290" s="102">
        <f>+C291+C292</f>
        <v>15220.243020325999</v>
      </c>
      <c r="D290" s="102">
        <f t="shared" ref="D290:E290" si="110">+D291+D292</f>
        <v>1.3445620039620001</v>
      </c>
      <c r="E290" s="102">
        <f t="shared" si="110"/>
        <v>0.394104217448</v>
      </c>
      <c r="F290" s="103"/>
      <c r="G290" s="103"/>
      <c r="H290" s="103"/>
      <c r="I290" s="103"/>
      <c r="J290" s="102">
        <f t="shared" ref="J290:M290" si="111">+J291+J292</f>
        <v>0</v>
      </c>
      <c r="K290" s="102">
        <f t="shared" si="111"/>
        <v>0</v>
      </c>
      <c r="L290" s="102">
        <f t="shared" si="111"/>
        <v>0</v>
      </c>
      <c r="M290" s="102">
        <f t="shared" si="111"/>
        <v>0</v>
      </c>
      <c r="N290" s="58"/>
      <c r="O290" s="102">
        <f>+O291+O292</f>
        <v>15362.328374060657</v>
      </c>
    </row>
    <row r="291" spans="1:15">
      <c r="A291" s="23"/>
      <c r="B291" s="43" t="s">
        <v>673</v>
      </c>
      <c r="C291" s="104">
        <f>+C227</f>
        <v>382.83032816600002</v>
      </c>
      <c r="D291" s="104">
        <f t="shared" ref="D291:M293" si="112">+D227</f>
        <v>2.677135162E-3</v>
      </c>
      <c r="E291" s="104">
        <f t="shared" si="112"/>
        <v>1.0708540648E-2</v>
      </c>
      <c r="F291" s="103"/>
      <c r="G291" s="103"/>
      <c r="H291" s="103"/>
      <c r="I291" s="103"/>
      <c r="J291" s="104">
        <f t="shared" si="112"/>
        <v>0</v>
      </c>
      <c r="K291" s="104">
        <f t="shared" si="112"/>
        <v>0</v>
      </c>
      <c r="L291" s="104">
        <f t="shared" si="112"/>
        <v>0</v>
      </c>
      <c r="M291" s="104">
        <f t="shared" si="112"/>
        <v>0</v>
      </c>
      <c r="N291" s="58"/>
      <c r="O291" s="105">
        <f>+C291*'PCG-PTG'!$F$5+D291*'PCG-PTG'!$F$6+E291*'PCG-PTG'!$F$8+SUM(F291:I291)</f>
        <v>385.74305122225604</v>
      </c>
    </row>
    <row r="292" spans="1:15">
      <c r="A292" s="23"/>
      <c r="B292" s="43" t="s">
        <v>674</v>
      </c>
      <c r="C292" s="104">
        <f>+C228</f>
        <v>14837.41269216</v>
      </c>
      <c r="D292" s="104">
        <f t="shared" si="112"/>
        <v>1.3418848688</v>
      </c>
      <c r="E292" s="104">
        <f t="shared" si="112"/>
        <v>0.38339567680000003</v>
      </c>
      <c r="F292" s="103"/>
      <c r="G292" s="103"/>
      <c r="H292" s="103"/>
      <c r="I292" s="103"/>
      <c r="J292" s="104">
        <f t="shared" si="112"/>
        <v>0</v>
      </c>
      <c r="K292" s="104">
        <f t="shared" si="112"/>
        <v>0</v>
      </c>
      <c r="L292" s="104">
        <f t="shared" si="112"/>
        <v>0</v>
      </c>
      <c r="M292" s="104">
        <f t="shared" si="112"/>
        <v>0</v>
      </c>
      <c r="N292" s="58"/>
      <c r="O292" s="105">
        <f>+C292*'PCG-PTG'!$F$5+D292*'PCG-PTG'!$F$6+E292*'PCG-PTG'!$F$8+SUM(F292:I292)</f>
        <v>14976.5853228384</v>
      </c>
    </row>
    <row r="293" spans="1:15">
      <c r="A293" s="23"/>
      <c r="B293" s="24" t="s">
        <v>675</v>
      </c>
      <c r="C293" s="104">
        <f>+C229</f>
        <v>0</v>
      </c>
      <c r="D293" s="104">
        <f t="shared" si="112"/>
        <v>0</v>
      </c>
      <c r="E293" s="104">
        <f t="shared" si="112"/>
        <v>0</v>
      </c>
      <c r="F293" s="103"/>
      <c r="G293" s="103"/>
      <c r="H293" s="103"/>
      <c r="I293" s="103"/>
      <c r="J293" s="104">
        <f t="shared" si="112"/>
        <v>0</v>
      </c>
      <c r="K293" s="104">
        <f t="shared" si="112"/>
        <v>0</v>
      </c>
      <c r="L293" s="104">
        <f t="shared" si="112"/>
        <v>0</v>
      </c>
      <c r="M293" s="104">
        <f t="shared" si="112"/>
        <v>0</v>
      </c>
      <c r="N293" s="58"/>
      <c r="O293" s="105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104">
        <f>+C230</f>
        <v>1518.6946988828231</v>
      </c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58"/>
      <c r="O294" s="105">
        <f>+C294*'PCG-PTG'!$F$5+D294*'PCG-PTG'!$F$6+E294*'PCG-PTG'!$F$8+SUM(F294:I294)</f>
        <v>1518.6946988828231</v>
      </c>
    </row>
    <row r="295" spans="1:15" ht="12.95">
      <c r="A295" s="23"/>
      <c r="B295" s="24" t="s">
        <v>677</v>
      </c>
      <c r="C295" s="104">
        <f>+C231</f>
        <v>0</v>
      </c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58"/>
      <c r="O295" s="105">
        <f>+C295*'PCG-PTG'!$F$5+D295*'PCG-PTG'!$F$6+E295*'PCG-PTG'!$F$8+SUM(F295:I295)</f>
        <v>0</v>
      </c>
    </row>
    <row r="296" spans="1:15">
      <c r="A296" s="23"/>
      <c r="B296" s="24" t="s">
        <v>680</v>
      </c>
      <c r="C296" s="104">
        <f>+C234</f>
        <v>0</v>
      </c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58"/>
      <c r="O296" s="105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103"/>
      <c r="D297" s="103"/>
      <c r="E297" s="104">
        <f t="shared" ref="E297" si="113">+E235</f>
        <v>0</v>
      </c>
      <c r="F297" s="103"/>
      <c r="G297" s="103"/>
      <c r="H297" s="103"/>
      <c r="I297" s="103"/>
      <c r="J297" s="103"/>
      <c r="K297" s="103"/>
      <c r="L297" s="103"/>
      <c r="M297" s="103"/>
      <c r="N297" s="58"/>
      <c r="O297" s="105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104">
        <f>+C236</f>
        <v>0</v>
      </c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58"/>
      <c r="O298" s="105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-14298.870222833317</v>
      </c>
      <c r="D303" s="20">
        <f t="shared" ref="D303:M303" si="115">+SUM(D304:D308)</f>
        <v>165.03259781176098</v>
      </c>
      <c r="E303" s="20">
        <f t="shared" si="115"/>
        <v>3.8729860812393646</v>
      </c>
      <c r="F303" s="20">
        <f t="shared" si="115"/>
        <v>913.29776859209835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6.8875578950757168</v>
      </c>
      <c r="K303" s="20">
        <f t="shared" si="115"/>
        <v>172.45545661360737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-7738.3184039834796</v>
      </c>
    </row>
    <row r="304" spans="1:15">
      <c r="A304" s="47" t="s">
        <v>263</v>
      </c>
      <c r="B304" s="48" t="s">
        <v>264</v>
      </c>
      <c r="C304" s="66">
        <f>+C242</f>
        <v>15577.076495311981</v>
      </c>
      <c r="D304" s="66">
        <f t="shared" ref="D304:M304" si="116">+D242</f>
        <v>4.6442589553243465</v>
      </c>
      <c r="E304" s="66">
        <f t="shared" si="116"/>
        <v>0.40349667178669868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15814.042364084538</v>
      </c>
    </row>
    <row r="305" spans="1:15">
      <c r="A305" s="47" t="s">
        <v>342</v>
      </c>
      <c r="B305" s="48" t="s">
        <v>343</v>
      </c>
      <c r="C305" s="66">
        <f>+C253</f>
        <v>558.42727162755477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913.29776859209835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1471.7250402196532</v>
      </c>
    </row>
    <row r="306" spans="1:15">
      <c r="A306" s="47" t="s">
        <v>433</v>
      </c>
      <c r="B306" s="48" t="s">
        <v>434</v>
      </c>
      <c r="C306" s="66">
        <f>+C262</f>
        <v>4.6780371495999997</v>
      </c>
      <c r="D306" s="66">
        <f t="shared" ref="D306:L306" si="118">+D262</f>
        <v>96.317782569689413</v>
      </c>
      <c r="E306" s="66">
        <f t="shared" si="118"/>
        <v>2.8430555095937118</v>
      </c>
      <c r="F306" s="31"/>
      <c r="G306" s="31"/>
      <c r="H306" s="31"/>
      <c r="I306" s="31"/>
      <c r="J306" s="66">
        <f t="shared" si="118"/>
        <v>0.38586095250000002</v>
      </c>
      <c r="K306" s="66">
        <f t="shared" si="118"/>
        <v>14.199683052000003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3454.9856591432376</v>
      </c>
    </row>
    <row r="307" spans="1:15">
      <c r="A307" s="47" t="s">
        <v>539</v>
      </c>
      <c r="B307" s="48" t="s">
        <v>540</v>
      </c>
      <c r="C307" s="66">
        <f>+C273</f>
        <v>-30439.052026922454</v>
      </c>
      <c r="D307" s="66">
        <f t="shared" ref="D307:L307" si="119">+D273</f>
        <v>7.6127908759706768</v>
      </c>
      <c r="E307" s="66">
        <f t="shared" si="119"/>
        <v>0.42354298552295427</v>
      </c>
      <c r="F307" s="31"/>
      <c r="G307" s="31"/>
      <c r="H307" s="31"/>
      <c r="I307" s="31"/>
      <c r="J307" s="66">
        <f t="shared" si="119"/>
        <v>6.501696942575717</v>
      </c>
      <c r="K307" s="66">
        <f t="shared" si="119"/>
        <v>158.25577356160736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-30113.654991231691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56.457765410776553</v>
      </c>
      <c r="E308" s="66">
        <f t="shared" si="120"/>
        <v>0.20289091433599998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1634.5835238007835</v>
      </c>
    </row>
  </sheetData>
  <sheetProtection algorithmName="SHA-512" hashValue="ZaL/02vOjfD55DhJQjqfKcSCcxPr1m7XK30MF8Zth3WGxqtbBBhiaGikawRYniEHr0EOe5qV/Qv7muLxAcPryw==" saltValue="dHytKBeWb84J6xtlz+Bkfw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39" priority="6" operator="equal">
      <formula>0</formula>
    </cfRule>
  </conditionalFormatting>
  <conditionalFormatting sqref="O239">
    <cfRule type="cellIs" dxfId="38" priority="5" operator="equal">
      <formula>0</formula>
    </cfRule>
  </conditionalFormatting>
  <conditionalFormatting sqref="C301:M301">
    <cfRule type="cellIs" dxfId="37" priority="2" operator="equal">
      <formula>0</formula>
    </cfRule>
  </conditionalFormatting>
  <conditionalFormatting sqref="O301">
    <cfRule type="cellIs" dxfId="36" priority="1" operator="equal">
      <formula>0</formula>
    </cfRule>
  </conditionalFormatting>
  <dataValidations count="1">
    <dataValidation allowBlank="1" showInputMessage="1" showErrorMessage="1" sqref="B144:B157 B136 A225:B236 B267:B273 A289:B298 B307" xr:uid="{F1801579-1FE2-4563-80CC-97A85A1D07E1}"/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1E19D-4CEC-4265-A7F2-22682AD0C919}">
  <dimension ref="A2:Z308"/>
  <sheetViews>
    <sheetView showGridLines="0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6" width="12.140625" style="51" bestFit="1" customWidth="1"/>
    <col min="7" max="7" width="12.5703125" style="51" bestFit="1" customWidth="1"/>
    <col min="8" max="8" width="12.140625" style="51" bestFit="1" customWidth="1"/>
    <col min="9" max="9" width="12.5703125" style="51" bestFit="1" customWidth="1"/>
    <col min="10" max="11" width="12.140625" style="51" bestFit="1" customWidth="1"/>
    <col min="12" max="12" width="11.42578125" style="51"/>
    <col min="13" max="13" width="12.140625" style="51" bestFit="1" customWidth="1"/>
    <col min="14" max="14" width="12.5703125" style="51" bestFit="1" customWidth="1"/>
    <col min="15" max="15" width="12.140625" style="51" bestFit="1" customWidth="1"/>
    <col min="16" max="17" width="12.5703125" style="51" bestFit="1" customWidth="1"/>
    <col min="18" max="18" width="12.140625" style="51" bestFit="1" customWidth="1"/>
    <col min="19" max="19" width="12.5703125" style="51" bestFit="1" customWidth="1"/>
    <col min="20" max="20" width="12.140625" style="51" bestFit="1" customWidth="1"/>
    <col min="21" max="21" width="12.5703125" style="51" bestFit="1" customWidth="1"/>
    <col min="22" max="22" width="12.140625" style="51" bestFit="1" customWidth="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-12814.800002151767</v>
      </c>
      <c r="D4" s="20">
        <f t="shared" si="0"/>
        <v>-10340.928895089866</v>
      </c>
      <c r="E4" s="20">
        <f t="shared" si="0"/>
        <v>-7610.5940676958571</v>
      </c>
      <c r="F4" s="20">
        <f t="shared" si="0"/>
        <v>-10426.926081280586</v>
      </c>
      <c r="G4" s="20">
        <f t="shared" si="0"/>
        <v>-18352.086366352738</v>
      </c>
      <c r="H4" s="20">
        <f t="shared" si="0"/>
        <v>-6201.2259108732705</v>
      </c>
      <c r="I4" s="20">
        <f t="shared" si="0"/>
        <v>-16286.314147010155</v>
      </c>
      <c r="J4" s="20">
        <f t="shared" si="0"/>
        <v>-12475.219491772623</v>
      </c>
      <c r="K4" s="20">
        <f t="shared" si="0"/>
        <v>-9483.3265293133627</v>
      </c>
      <c r="L4" s="20">
        <f t="shared" si="0"/>
        <v>-17528.948926726414</v>
      </c>
      <c r="M4" s="20">
        <f t="shared" si="0"/>
        <v>-13197.575243971525</v>
      </c>
      <c r="N4" s="20">
        <f t="shared" si="0"/>
        <v>-10339.905169045887</v>
      </c>
      <c r="O4" s="20">
        <f t="shared" si="0"/>
        <v>-14679.919687362966</v>
      </c>
      <c r="P4" s="20">
        <f t="shared" si="0"/>
        <v>-13955.161533024937</v>
      </c>
      <c r="Q4" s="20">
        <f t="shared" si="0"/>
        <v>-10066.928730651402</v>
      </c>
      <c r="R4" s="20">
        <f t="shared" si="0"/>
        <v>-10189.325318295658</v>
      </c>
      <c r="S4" s="20">
        <f t="shared" si="0"/>
        <v>-9710.0436069816933</v>
      </c>
      <c r="T4" s="20">
        <f t="shared" si="0"/>
        <v>-14103.067098880405</v>
      </c>
      <c r="U4" s="20">
        <f t="shared" si="0"/>
        <v>-9795.2789309599757</v>
      </c>
      <c r="V4" s="20">
        <f>+V5+V46+V95+V157+V208</f>
        <v>-7738.3184039834832</v>
      </c>
      <c r="W4" s="21"/>
      <c r="X4" s="22">
        <f t="shared" ref="X4:X67" si="1">+(V4/C4)-1</f>
        <v>-0.39614208550393903</v>
      </c>
    </row>
    <row r="5" spans="1:26" s="12" customFormat="1">
      <c r="A5" s="18" t="s">
        <v>263</v>
      </c>
      <c r="B5" s="19" t="s">
        <v>264</v>
      </c>
      <c r="C5" s="20">
        <f t="shared" ref="C5:U5" si="2">+C6+C32+C42</f>
        <v>5191.8087098436918</v>
      </c>
      <c r="D5" s="20">
        <f t="shared" si="2"/>
        <v>6138.738461101233</v>
      </c>
      <c r="E5" s="20">
        <f t="shared" si="2"/>
        <v>5402.2394825709644</v>
      </c>
      <c r="F5" s="20">
        <f t="shared" si="2"/>
        <v>5888.070083947845</v>
      </c>
      <c r="G5" s="20">
        <f t="shared" si="2"/>
        <v>5612.9073296765282</v>
      </c>
      <c r="H5" s="20">
        <f t="shared" si="2"/>
        <v>5674.7222616333893</v>
      </c>
      <c r="I5" s="20">
        <f t="shared" si="2"/>
        <v>6274.3180305632468</v>
      </c>
      <c r="J5" s="20">
        <f t="shared" si="2"/>
        <v>7076.2475978840839</v>
      </c>
      <c r="K5" s="20">
        <f t="shared" si="2"/>
        <v>7025.9523502702432</v>
      </c>
      <c r="L5" s="20">
        <f t="shared" si="2"/>
        <v>8582.5640756926132</v>
      </c>
      <c r="M5" s="20">
        <f t="shared" si="2"/>
        <v>9195.7610902751876</v>
      </c>
      <c r="N5" s="20">
        <f t="shared" si="2"/>
        <v>10191.822933405745</v>
      </c>
      <c r="O5" s="20">
        <f t="shared" si="2"/>
        <v>10193.972783411649</v>
      </c>
      <c r="P5" s="20">
        <f t="shared" si="2"/>
        <v>10150.949999440072</v>
      </c>
      <c r="Q5" s="20">
        <f t="shared" si="2"/>
        <v>10179.899432305483</v>
      </c>
      <c r="R5" s="20">
        <f t="shared" si="2"/>
        <v>11416.360187386079</v>
      </c>
      <c r="S5" s="20">
        <f t="shared" si="2"/>
        <v>11548.9648318419</v>
      </c>
      <c r="T5" s="20">
        <f t="shared" si="2"/>
        <v>11246.408946589654</v>
      </c>
      <c r="U5" s="20">
        <f t="shared" si="2"/>
        <v>11413.730303222619</v>
      </c>
      <c r="V5" s="20">
        <f t="shared" ref="V5" si="3">+V6+V32+V42</f>
        <v>15814.042364084538</v>
      </c>
      <c r="W5" s="21"/>
      <c r="X5" s="22">
        <f t="shared" si="1"/>
        <v>2.0459601360314075</v>
      </c>
    </row>
    <row r="6" spans="1:26">
      <c r="A6" s="23" t="s">
        <v>265</v>
      </c>
      <c r="B6" s="24" t="s">
        <v>266</v>
      </c>
      <c r="C6" s="25">
        <f t="shared" ref="C6:U6" si="4">+C7+C11+C19+C25+C29</f>
        <v>5191.8087098436918</v>
      </c>
      <c r="D6" s="25">
        <f t="shared" si="4"/>
        <v>6138.738461101233</v>
      </c>
      <c r="E6" s="25">
        <f t="shared" si="4"/>
        <v>5402.2394825709644</v>
      </c>
      <c r="F6" s="25">
        <f t="shared" si="4"/>
        <v>5888.070083947845</v>
      </c>
      <c r="G6" s="25">
        <f t="shared" si="4"/>
        <v>5612.9073296765282</v>
      </c>
      <c r="H6" s="25">
        <f t="shared" si="4"/>
        <v>5674.7222616333893</v>
      </c>
      <c r="I6" s="25">
        <f t="shared" si="4"/>
        <v>6274.3180305632468</v>
      </c>
      <c r="J6" s="25">
        <f t="shared" si="4"/>
        <v>7076.2475978840839</v>
      </c>
      <c r="K6" s="25">
        <f t="shared" si="4"/>
        <v>7025.9523502702432</v>
      </c>
      <c r="L6" s="25">
        <f t="shared" si="4"/>
        <v>8582.5640756926132</v>
      </c>
      <c r="M6" s="25">
        <f t="shared" si="4"/>
        <v>9195.7610902751876</v>
      </c>
      <c r="N6" s="25">
        <f t="shared" si="4"/>
        <v>10191.822933405745</v>
      </c>
      <c r="O6" s="25">
        <f t="shared" si="4"/>
        <v>10193.972783411649</v>
      </c>
      <c r="P6" s="25">
        <f t="shared" si="4"/>
        <v>10150.949999440072</v>
      </c>
      <c r="Q6" s="25">
        <f t="shared" si="4"/>
        <v>10179.899432305483</v>
      </c>
      <c r="R6" s="25">
        <f t="shared" si="4"/>
        <v>11416.360187386079</v>
      </c>
      <c r="S6" s="25">
        <f t="shared" si="4"/>
        <v>11548.9648318419</v>
      </c>
      <c r="T6" s="25">
        <f t="shared" si="4"/>
        <v>11246.408946589654</v>
      </c>
      <c r="U6" s="25">
        <f t="shared" si="4"/>
        <v>11413.730303222619</v>
      </c>
      <c r="V6" s="25">
        <f t="shared" ref="V6" si="5">+V7+V11+V19+V25+V29</f>
        <v>15814.042364084538</v>
      </c>
      <c r="W6" s="26"/>
      <c r="X6" s="27">
        <f t="shared" si="1"/>
        <v>2.0459601360314075</v>
      </c>
    </row>
    <row r="7" spans="1:26">
      <c r="A7" s="23" t="s">
        <v>267</v>
      </c>
      <c r="B7" s="24" t="s">
        <v>268</v>
      </c>
      <c r="C7" s="25">
        <f t="shared" ref="C7:U7" si="6">+SUM(C8:C10)</f>
        <v>1464.1713492819197</v>
      </c>
      <c r="D7" s="25">
        <f t="shared" si="6"/>
        <v>1846.0376248776761</v>
      </c>
      <c r="E7" s="25">
        <f t="shared" si="6"/>
        <v>1517.9100912818117</v>
      </c>
      <c r="F7" s="25">
        <f t="shared" si="6"/>
        <v>1772.9436917419441</v>
      </c>
      <c r="G7" s="25">
        <f t="shared" si="6"/>
        <v>1643.9057968144941</v>
      </c>
      <c r="H7" s="25">
        <f t="shared" si="6"/>
        <v>1406.3839533429591</v>
      </c>
      <c r="I7" s="25">
        <f t="shared" si="6"/>
        <v>1963.6250885066511</v>
      </c>
      <c r="J7" s="25">
        <f t="shared" si="6"/>
        <v>2168.1870797059778</v>
      </c>
      <c r="K7" s="25">
        <f t="shared" si="6"/>
        <v>1861.2463835262024</v>
      </c>
      <c r="L7" s="25">
        <f t="shared" si="6"/>
        <v>2224.8226481821739</v>
      </c>
      <c r="M7" s="25">
        <f t="shared" si="6"/>
        <v>2365.6284176344152</v>
      </c>
      <c r="N7" s="25">
        <f t="shared" si="6"/>
        <v>3071.0335606687227</v>
      </c>
      <c r="O7" s="25">
        <f t="shared" si="6"/>
        <v>2643.5877448269894</v>
      </c>
      <c r="P7" s="25">
        <f t="shared" si="6"/>
        <v>2493.3159490652702</v>
      </c>
      <c r="Q7" s="25">
        <f t="shared" si="6"/>
        <v>2318.7015661542664</v>
      </c>
      <c r="R7" s="25">
        <f t="shared" si="6"/>
        <v>2904.8097038405072</v>
      </c>
      <c r="S7" s="25">
        <f t="shared" si="6"/>
        <v>2902.0130327719512</v>
      </c>
      <c r="T7" s="25">
        <f t="shared" si="6"/>
        <v>2212.8201316247178</v>
      </c>
      <c r="U7" s="25">
        <f t="shared" si="6"/>
        <v>1973.7895083990418</v>
      </c>
      <c r="V7" s="25">
        <f t="shared" ref="V7" si="7">+SUM(V8:V10)</f>
        <v>3429.3692362583292</v>
      </c>
      <c r="W7" s="26"/>
      <c r="X7" s="27">
        <f t="shared" si="1"/>
        <v>1.3421911909014002</v>
      </c>
    </row>
    <row r="8" spans="1:26">
      <c r="A8" s="23" t="s">
        <v>269</v>
      </c>
      <c r="B8" s="24" t="s">
        <v>270</v>
      </c>
      <c r="C8" s="29">
        <f>+'2000'!$O8</f>
        <v>1335.3945494923098</v>
      </c>
      <c r="D8" s="29">
        <f>+'2001'!$O8</f>
        <v>1714.6917061726663</v>
      </c>
      <c r="E8" s="29">
        <f>+'2002'!$O8</f>
        <v>1214.0391244837299</v>
      </c>
      <c r="F8" s="29">
        <f>+'2003'!$O8</f>
        <v>1772.9436917419441</v>
      </c>
      <c r="G8" s="29">
        <f>+'2004'!$O8</f>
        <v>1643.9057968144941</v>
      </c>
      <c r="H8" s="29">
        <f>+'2005'!$O8</f>
        <v>1406.3839533429591</v>
      </c>
      <c r="I8" s="29">
        <f>+'2006'!$O8</f>
        <v>1963.6250885066511</v>
      </c>
      <c r="J8" s="29">
        <f>+'2007'!$O8</f>
        <v>2168.1870797059778</v>
      </c>
      <c r="K8" s="29">
        <f>+'2008'!$O8</f>
        <v>1861.2463835262024</v>
      </c>
      <c r="L8" s="29">
        <f>+'2009'!$O8</f>
        <v>2224.8226481821739</v>
      </c>
      <c r="M8" s="29">
        <f>+'2010'!$O8</f>
        <v>2365.6284176344152</v>
      </c>
      <c r="N8" s="29">
        <f>+'2011'!$O8</f>
        <v>3071.0335606687227</v>
      </c>
      <c r="O8" s="29">
        <f>+'2012'!$O8</f>
        <v>2643.5877448269894</v>
      </c>
      <c r="P8" s="29">
        <f>+'2013'!$O8</f>
        <v>2493.3159490652702</v>
      </c>
      <c r="Q8" s="29">
        <f>+'2014'!$O8</f>
        <v>2318.7015661542664</v>
      </c>
      <c r="R8" s="29">
        <f>+'2015'!$O8</f>
        <v>2904.8097038405072</v>
      </c>
      <c r="S8" s="29">
        <f>+'2016'!$O8</f>
        <v>2902.0130327719512</v>
      </c>
      <c r="T8" s="29">
        <f>+'2017'!$O8</f>
        <v>2212.8201316247178</v>
      </c>
      <c r="U8" s="29">
        <f>+'2018'!$O8</f>
        <v>1973.7895083990418</v>
      </c>
      <c r="V8" s="29">
        <f>+'2019'!$O8</f>
        <v>3429.3692362583292</v>
      </c>
      <c r="W8" s="26"/>
      <c r="X8" s="30">
        <f t="shared" si="1"/>
        <v>1.5680569368521886</v>
      </c>
    </row>
    <row r="9" spans="1:26">
      <c r="A9" s="23" t="s">
        <v>271</v>
      </c>
      <c r="B9" s="24" t="s">
        <v>272</v>
      </c>
      <c r="C9" s="29">
        <f>+'2000'!$O9</f>
        <v>128.77679978960981</v>
      </c>
      <c r="D9" s="29">
        <f>+'2001'!$O9</f>
        <v>131.34591870500981</v>
      </c>
      <c r="E9" s="29">
        <f>+'2002'!$O9</f>
        <v>303.87096679808172</v>
      </c>
      <c r="F9" s="29">
        <f>+'2003'!$O9</f>
        <v>0</v>
      </c>
      <c r="G9" s="29">
        <f>+'2004'!$O9</f>
        <v>0</v>
      </c>
      <c r="H9" s="29">
        <f>+'2005'!$O9</f>
        <v>0</v>
      </c>
      <c r="I9" s="29">
        <f>+'2006'!$O9</f>
        <v>0</v>
      </c>
      <c r="J9" s="29">
        <f>+'2007'!$O9</f>
        <v>0</v>
      </c>
      <c r="K9" s="29">
        <f>+'2008'!$O9</f>
        <v>0</v>
      </c>
      <c r="L9" s="29">
        <f>+'2009'!$O9</f>
        <v>0</v>
      </c>
      <c r="M9" s="29">
        <f>+'2010'!$O9</f>
        <v>0</v>
      </c>
      <c r="N9" s="29">
        <f>+'2011'!$O9</f>
        <v>0</v>
      </c>
      <c r="O9" s="29">
        <f>+'2012'!$O9</f>
        <v>0</v>
      </c>
      <c r="P9" s="29">
        <f>+'2013'!$O9</f>
        <v>0</v>
      </c>
      <c r="Q9" s="29">
        <f>+'2014'!$O9</f>
        <v>0</v>
      </c>
      <c r="R9" s="29">
        <f>+'2015'!$O9</f>
        <v>0</v>
      </c>
      <c r="S9" s="29">
        <f>+'2016'!$O9</f>
        <v>0</v>
      </c>
      <c r="T9" s="29">
        <f>+'2017'!$O9</f>
        <v>0</v>
      </c>
      <c r="U9" s="29">
        <f>+'2018'!$O9</f>
        <v>0</v>
      </c>
      <c r="V9" s="29">
        <f>+'2019'!$O9</f>
        <v>0</v>
      </c>
      <c r="W9" s="26"/>
      <c r="X9" s="30">
        <f t="shared" si="1"/>
        <v>-1</v>
      </c>
    </row>
    <row r="10" spans="1:26">
      <c r="A10" s="23" t="s">
        <v>273</v>
      </c>
      <c r="B10" s="24" t="s">
        <v>274</v>
      </c>
      <c r="C10" s="29">
        <f>+'2000'!$O10</f>
        <v>0</v>
      </c>
      <c r="D10" s="29">
        <f>+'2001'!$O10</f>
        <v>0</v>
      </c>
      <c r="E10" s="29">
        <f>+'2002'!$O10</f>
        <v>0</v>
      </c>
      <c r="F10" s="29">
        <f>+'2003'!$O10</f>
        <v>0</v>
      </c>
      <c r="G10" s="29">
        <f>+'2004'!$O10</f>
        <v>0</v>
      </c>
      <c r="H10" s="29">
        <f>+'2005'!$O10</f>
        <v>0</v>
      </c>
      <c r="I10" s="29">
        <f>+'2006'!$O10</f>
        <v>0</v>
      </c>
      <c r="J10" s="29">
        <f>+'2007'!$O10</f>
        <v>0</v>
      </c>
      <c r="K10" s="29">
        <f>+'2008'!$O10</f>
        <v>0</v>
      </c>
      <c r="L10" s="29">
        <f>+'2009'!$O10</f>
        <v>0</v>
      </c>
      <c r="M10" s="29">
        <f>+'2010'!$O10</f>
        <v>0</v>
      </c>
      <c r="N10" s="29">
        <f>+'2011'!$O10</f>
        <v>0</v>
      </c>
      <c r="O10" s="29">
        <f>+'2012'!$O10</f>
        <v>0</v>
      </c>
      <c r="P10" s="29">
        <f>+'2013'!$O10</f>
        <v>0</v>
      </c>
      <c r="Q10" s="29">
        <f>+'2014'!$O10</f>
        <v>0</v>
      </c>
      <c r="R10" s="29">
        <f>+'2015'!$O10</f>
        <v>0</v>
      </c>
      <c r="S10" s="29">
        <f>+'2016'!$O10</f>
        <v>0</v>
      </c>
      <c r="T10" s="29">
        <f>+'2017'!$O10</f>
        <v>0</v>
      </c>
      <c r="U10" s="29">
        <f>+'2018'!$O10</f>
        <v>0</v>
      </c>
      <c r="V10" s="29">
        <f>+'2019'!$O10</f>
        <v>0</v>
      </c>
      <c r="W10" s="26"/>
      <c r="X10" s="30" t="e">
        <f t="shared" si="1"/>
        <v>#DIV/0!</v>
      </c>
    </row>
    <row r="11" spans="1:26">
      <c r="A11" s="23" t="s">
        <v>275</v>
      </c>
      <c r="B11" s="24" t="s">
        <v>276</v>
      </c>
      <c r="C11" s="25">
        <f>+'2000'!$O11</f>
        <v>1075.9573157424463</v>
      </c>
      <c r="D11" s="25">
        <f>+'2001'!$O11</f>
        <v>1213.2530057850418</v>
      </c>
      <c r="E11" s="25">
        <f>+'2002'!$O11</f>
        <v>608.55846558775113</v>
      </c>
      <c r="F11" s="25">
        <f>+'2003'!$O11</f>
        <v>910.38130060421963</v>
      </c>
      <c r="G11" s="25">
        <f>+'2004'!$O11</f>
        <v>834.84760830642949</v>
      </c>
      <c r="H11" s="25">
        <f>+'2005'!$O11</f>
        <v>1056.4101487449241</v>
      </c>
      <c r="I11" s="25">
        <f>+'2006'!$O11</f>
        <v>876.65544940509471</v>
      </c>
      <c r="J11" s="25">
        <f>+'2007'!$O11</f>
        <v>1066.0489341944644</v>
      </c>
      <c r="K11" s="25">
        <f>+'2008'!$O11</f>
        <v>1255.8112960004132</v>
      </c>
      <c r="L11" s="25">
        <f>+'2009'!$O11</f>
        <v>1655.5170682610731</v>
      </c>
      <c r="M11" s="25">
        <f>+'2010'!$O11</f>
        <v>1780.4109007860025</v>
      </c>
      <c r="N11" s="25">
        <f>+'2011'!$O11</f>
        <v>2017.7502279258492</v>
      </c>
      <c r="O11" s="25">
        <f>+'2012'!$O11</f>
        <v>2398.1062979039348</v>
      </c>
      <c r="P11" s="25">
        <f>+'2013'!$O11</f>
        <v>2534.1490185728089</v>
      </c>
      <c r="Q11" s="25">
        <f>+'2014'!$O11</f>
        <v>2582.5111401737126</v>
      </c>
      <c r="R11" s="25">
        <f>+'2015'!$O11</f>
        <v>2340.6659612082021</v>
      </c>
      <c r="S11" s="25">
        <f>+'2016'!$O11</f>
        <v>2034.4959295030828</v>
      </c>
      <c r="T11" s="25">
        <f>+'2017'!$O11</f>
        <v>1957.8929595210507</v>
      </c>
      <c r="U11" s="25">
        <f>+'2018'!$O11</f>
        <v>2175.4108893594293</v>
      </c>
      <c r="V11" s="25">
        <f>+'2019'!$O11</f>
        <v>4105.9597860624281</v>
      </c>
      <c r="W11" s="26"/>
      <c r="X11" s="27">
        <f t="shared" si="1"/>
        <v>2.8160991388670276</v>
      </c>
    </row>
    <row r="12" spans="1:26">
      <c r="A12" s="23" t="s">
        <v>277</v>
      </c>
      <c r="B12" s="24" t="s">
        <v>278</v>
      </c>
      <c r="C12" s="29">
        <f>+'2000'!$O12</f>
        <v>0</v>
      </c>
      <c r="D12" s="29">
        <f>+'2001'!$O12</f>
        <v>0</v>
      </c>
      <c r="E12" s="29">
        <f>+'2002'!$O12</f>
        <v>0</v>
      </c>
      <c r="F12" s="29">
        <f>+'2003'!$O12</f>
        <v>0</v>
      </c>
      <c r="G12" s="29">
        <f>+'2004'!$O12</f>
        <v>0</v>
      </c>
      <c r="H12" s="29">
        <f>+'2005'!$O12</f>
        <v>0</v>
      </c>
      <c r="I12" s="29">
        <f>+'2006'!$O12</f>
        <v>0</v>
      </c>
      <c r="J12" s="29">
        <f>+'2007'!$O12</f>
        <v>0</v>
      </c>
      <c r="K12" s="29">
        <f>+'2008'!$O12</f>
        <v>0</v>
      </c>
      <c r="L12" s="29">
        <f>+'2009'!$O12</f>
        <v>0</v>
      </c>
      <c r="M12" s="29">
        <f>+'2010'!$O12</f>
        <v>0</v>
      </c>
      <c r="N12" s="29">
        <f>+'2011'!$O12</f>
        <v>0</v>
      </c>
      <c r="O12" s="29">
        <f>+'2012'!$O12</f>
        <v>0</v>
      </c>
      <c r="P12" s="29">
        <f>+'2013'!$O12</f>
        <v>0</v>
      </c>
      <c r="Q12" s="29">
        <f>+'2014'!$O12</f>
        <v>0</v>
      </c>
      <c r="R12" s="29">
        <f>+'2015'!$O12</f>
        <v>0</v>
      </c>
      <c r="S12" s="29">
        <f>+'2016'!$O12</f>
        <v>0</v>
      </c>
      <c r="T12" s="29">
        <f>+'2017'!$O12</f>
        <v>0</v>
      </c>
      <c r="U12" s="29">
        <f>+'2018'!$O12</f>
        <v>0</v>
      </c>
      <c r="V12" s="29">
        <f>+'2019'!$O12</f>
        <v>0</v>
      </c>
      <c r="W12" s="26"/>
      <c r="X12" s="30" t="e">
        <f t="shared" si="1"/>
        <v>#DIV/0!</v>
      </c>
    </row>
    <row r="13" spans="1:26">
      <c r="A13" s="23" t="s">
        <v>279</v>
      </c>
      <c r="B13" s="24" t="s">
        <v>280</v>
      </c>
      <c r="C13" s="29">
        <f>+'2000'!$O13</f>
        <v>0</v>
      </c>
      <c r="D13" s="29">
        <f>+'2001'!$O13</f>
        <v>0</v>
      </c>
      <c r="E13" s="29">
        <f>+'2002'!$O13</f>
        <v>0</v>
      </c>
      <c r="F13" s="29">
        <f>+'2003'!$O13</f>
        <v>0</v>
      </c>
      <c r="G13" s="29">
        <f>+'2004'!$O13</f>
        <v>0</v>
      </c>
      <c r="H13" s="29">
        <f>+'2005'!$O13</f>
        <v>0</v>
      </c>
      <c r="I13" s="29">
        <f>+'2006'!$O13</f>
        <v>0</v>
      </c>
      <c r="J13" s="29">
        <f>+'2007'!$O13</f>
        <v>0</v>
      </c>
      <c r="K13" s="29">
        <f>+'2008'!$O13</f>
        <v>0</v>
      </c>
      <c r="L13" s="29">
        <f>+'2009'!$O13</f>
        <v>0</v>
      </c>
      <c r="M13" s="29">
        <f>+'2010'!$O13</f>
        <v>0</v>
      </c>
      <c r="N13" s="29">
        <f>+'2011'!$O13</f>
        <v>0</v>
      </c>
      <c r="O13" s="29">
        <f>+'2012'!$O13</f>
        <v>0</v>
      </c>
      <c r="P13" s="29">
        <f>+'2013'!$O13</f>
        <v>0</v>
      </c>
      <c r="Q13" s="29">
        <f>+'2014'!$O13</f>
        <v>0</v>
      </c>
      <c r="R13" s="29">
        <f>+'2015'!$O13</f>
        <v>0</v>
      </c>
      <c r="S13" s="29">
        <f>+'2016'!$O13</f>
        <v>0</v>
      </c>
      <c r="T13" s="29">
        <f>+'2017'!$O13</f>
        <v>0</v>
      </c>
      <c r="U13" s="29">
        <f>+'2018'!$O13</f>
        <v>0</v>
      </c>
      <c r="V13" s="29">
        <f>+'2019'!$O13</f>
        <v>0</v>
      </c>
      <c r="W13" s="26"/>
      <c r="X13" s="30" t="e">
        <f t="shared" si="1"/>
        <v>#DIV/0!</v>
      </c>
    </row>
    <row r="14" spans="1:26">
      <c r="A14" s="23" t="s">
        <v>281</v>
      </c>
      <c r="B14" s="24" t="s">
        <v>282</v>
      </c>
      <c r="C14" s="29">
        <f>+'2000'!$O14</f>
        <v>0</v>
      </c>
      <c r="D14" s="29">
        <f>+'2001'!$O14</f>
        <v>0</v>
      </c>
      <c r="E14" s="29">
        <f>+'2002'!$O14</f>
        <v>0</v>
      </c>
      <c r="F14" s="29">
        <f>+'2003'!$O14</f>
        <v>0</v>
      </c>
      <c r="G14" s="29">
        <f>+'2004'!$O14</f>
        <v>0</v>
      </c>
      <c r="H14" s="29">
        <f>+'2005'!$O14</f>
        <v>0</v>
      </c>
      <c r="I14" s="29">
        <f>+'2006'!$O14</f>
        <v>0</v>
      </c>
      <c r="J14" s="29">
        <f>+'2007'!$O14</f>
        <v>0</v>
      </c>
      <c r="K14" s="29">
        <f>+'2008'!$O14</f>
        <v>0</v>
      </c>
      <c r="L14" s="29">
        <f>+'2009'!$O14</f>
        <v>0</v>
      </c>
      <c r="M14" s="29">
        <f>+'2010'!$O14</f>
        <v>0</v>
      </c>
      <c r="N14" s="29">
        <f>+'2011'!$O14</f>
        <v>0</v>
      </c>
      <c r="O14" s="29">
        <f>+'2012'!$O14</f>
        <v>0</v>
      </c>
      <c r="P14" s="29">
        <f>+'2013'!$O14</f>
        <v>0</v>
      </c>
      <c r="Q14" s="29">
        <f>+'2014'!$O14</f>
        <v>0</v>
      </c>
      <c r="R14" s="29">
        <f>+'2015'!$O14</f>
        <v>0</v>
      </c>
      <c r="S14" s="29">
        <f>+'2016'!$O14</f>
        <v>0</v>
      </c>
      <c r="T14" s="29">
        <f>+'2017'!$O14</f>
        <v>0</v>
      </c>
      <c r="U14" s="29">
        <f>+'2018'!$O14</f>
        <v>0</v>
      </c>
      <c r="V14" s="29">
        <f>+'2019'!$O14</f>
        <v>0</v>
      </c>
      <c r="W14" s="26"/>
      <c r="X14" s="30" t="e">
        <f t="shared" si="1"/>
        <v>#DIV/0!</v>
      </c>
    </row>
    <row r="15" spans="1:26">
      <c r="A15" s="23" t="s">
        <v>283</v>
      </c>
      <c r="B15" s="24" t="s">
        <v>284</v>
      </c>
      <c r="C15" s="29">
        <f>+'2000'!$O15</f>
        <v>0</v>
      </c>
      <c r="D15" s="29">
        <f>+'2001'!$O15</f>
        <v>0</v>
      </c>
      <c r="E15" s="29">
        <f>+'2002'!$O15</f>
        <v>0</v>
      </c>
      <c r="F15" s="29">
        <f>+'2003'!$O15</f>
        <v>0</v>
      </c>
      <c r="G15" s="29">
        <f>+'2004'!$O15</f>
        <v>0</v>
      </c>
      <c r="H15" s="29">
        <f>+'2005'!$O15</f>
        <v>0</v>
      </c>
      <c r="I15" s="29">
        <f>+'2006'!$O15</f>
        <v>0</v>
      </c>
      <c r="J15" s="29">
        <f>+'2007'!$O15</f>
        <v>0</v>
      </c>
      <c r="K15" s="29">
        <f>+'2008'!$O15</f>
        <v>0</v>
      </c>
      <c r="L15" s="29">
        <f>+'2009'!$O15</f>
        <v>0</v>
      </c>
      <c r="M15" s="29">
        <f>+'2010'!$O15</f>
        <v>0</v>
      </c>
      <c r="N15" s="29">
        <f>+'2011'!$O15</f>
        <v>0</v>
      </c>
      <c r="O15" s="29">
        <f>+'2012'!$O15</f>
        <v>0</v>
      </c>
      <c r="P15" s="29">
        <f>+'2013'!$O15</f>
        <v>0</v>
      </c>
      <c r="Q15" s="29">
        <f>+'2014'!$O15</f>
        <v>0</v>
      </c>
      <c r="R15" s="29">
        <f>+'2015'!$O15</f>
        <v>0</v>
      </c>
      <c r="S15" s="29">
        <f>+'2016'!$O15</f>
        <v>0</v>
      </c>
      <c r="T15" s="29">
        <f>+'2017'!$O15</f>
        <v>0</v>
      </c>
      <c r="U15" s="29">
        <f>+'2018'!$O15</f>
        <v>0</v>
      </c>
      <c r="V15" s="29">
        <f>+'2019'!$O15</f>
        <v>0</v>
      </c>
      <c r="W15" s="26"/>
      <c r="X15" s="30" t="e">
        <f t="shared" si="1"/>
        <v>#DIV/0!</v>
      </c>
    </row>
    <row r="16" spans="1:26">
      <c r="A16" s="23" t="s">
        <v>285</v>
      </c>
      <c r="B16" s="24" t="s">
        <v>286</v>
      </c>
      <c r="C16" s="29">
        <f>+'2000'!$O16</f>
        <v>0</v>
      </c>
      <c r="D16" s="29">
        <f>+'2001'!$O16</f>
        <v>0</v>
      </c>
      <c r="E16" s="29">
        <f>+'2002'!$O16</f>
        <v>0</v>
      </c>
      <c r="F16" s="29">
        <f>+'2003'!$O16</f>
        <v>0</v>
      </c>
      <c r="G16" s="29">
        <f>+'2004'!$O16</f>
        <v>0</v>
      </c>
      <c r="H16" s="29">
        <f>+'2005'!$O16</f>
        <v>0</v>
      </c>
      <c r="I16" s="29">
        <f>+'2006'!$O16</f>
        <v>0</v>
      </c>
      <c r="J16" s="29">
        <f>+'2007'!$O16</f>
        <v>0</v>
      </c>
      <c r="K16" s="29">
        <f>+'2008'!$O16</f>
        <v>0</v>
      </c>
      <c r="L16" s="29">
        <f>+'2009'!$O16</f>
        <v>0</v>
      </c>
      <c r="M16" s="29">
        <f>+'2010'!$O16</f>
        <v>0</v>
      </c>
      <c r="N16" s="29">
        <f>+'2011'!$O16</f>
        <v>0</v>
      </c>
      <c r="O16" s="29">
        <f>+'2012'!$O16</f>
        <v>0</v>
      </c>
      <c r="P16" s="29">
        <f>+'2013'!$O16</f>
        <v>0</v>
      </c>
      <c r="Q16" s="29">
        <f>+'2014'!$O16</f>
        <v>0</v>
      </c>
      <c r="R16" s="29">
        <f>+'2015'!$O16</f>
        <v>0</v>
      </c>
      <c r="S16" s="29">
        <f>+'2016'!$O16</f>
        <v>0</v>
      </c>
      <c r="T16" s="29">
        <f>+'2017'!$O16</f>
        <v>0</v>
      </c>
      <c r="U16" s="29">
        <f>+'2018'!$O16</f>
        <v>0</v>
      </c>
      <c r="V16" s="29">
        <f>+'2019'!$O16</f>
        <v>0</v>
      </c>
      <c r="W16" s="26"/>
      <c r="X16" s="30" t="e">
        <f t="shared" si="1"/>
        <v>#DIV/0!</v>
      </c>
    </row>
    <row r="17" spans="1:24">
      <c r="A17" s="23" t="s">
        <v>287</v>
      </c>
      <c r="B17" s="24" t="s">
        <v>288</v>
      </c>
      <c r="C17" s="29">
        <f>+'2000'!$O17</f>
        <v>0</v>
      </c>
      <c r="D17" s="29">
        <f>+'2001'!$O17</f>
        <v>0</v>
      </c>
      <c r="E17" s="29">
        <f>+'2002'!$O17</f>
        <v>0</v>
      </c>
      <c r="F17" s="29">
        <f>+'2003'!$O17</f>
        <v>0</v>
      </c>
      <c r="G17" s="29">
        <f>+'2004'!$O17</f>
        <v>0</v>
      </c>
      <c r="H17" s="29">
        <f>+'2005'!$O17</f>
        <v>0</v>
      </c>
      <c r="I17" s="29">
        <f>+'2006'!$O17</f>
        <v>0</v>
      </c>
      <c r="J17" s="29">
        <f>+'2007'!$O17</f>
        <v>0</v>
      </c>
      <c r="K17" s="29">
        <f>+'2008'!$O17</f>
        <v>0</v>
      </c>
      <c r="L17" s="29">
        <f>+'2009'!$O17</f>
        <v>0</v>
      </c>
      <c r="M17" s="29">
        <f>+'2010'!$O17</f>
        <v>0</v>
      </c>
      <c r="N17" s="29">
        <f>+'2011'!$O17</f>
        <v>0</v>
      </c>
      <c r="O17" s="29">
        <f>+'2012'!$O17</f>
        <v>0</v>
      </c>
      <c r="P17" s="29">
        <f>+'2013'!$O17</f>
        <v>0</v>
      </c>
      <c r="Q17" s="29">
        <f>+'2014'!$O17</f>
        <v>0</v>
      </c>
      <c r="R17" s="29">
        <f>+'2015'!$O17</f>
        <v>0</v>
      </c>
      <c r="S17" s="29">
        <f>+'2016'!$O17</f>
        <v>0</v>
      </c>
      <c r="T17" s="29">
        <f>+'2017'!$O17</f>
        <v>0</v>
      </c>
      <c r="U17" s="29">
        <f>+'2018'!$O17</f>
        <v>0</v>
      </c>
      <c r="V17" s="29">
        <f>+'2019'!$O17</f>
        <v>0</v>
      </c>
      <c r="W17" s="26"/>
      <c r="X17" s="30" t="e">
        <f t="shared" si="1"/>
        <v>#DIV/0!</v>
      </c>
    </row>
    <row r="18" spans="1:24">
      <c r="A18" s="23" t="s">
        <v>289</v>
      </c>
      <c r="B18" s="24" t="s">
        <v>290</v>
      </c>
      <c r="C18" s="29">
        <f>+'2000'!$O18</f>
        <v>0</v>
      </c>
      <c r="D18" s="29">
        <f>+'2001'!$O18</f>
        <v>0</v>
      </c>
      <c r="E18" s="29">
        <f>+'2002'!$O18</f>
        <v>0</v>
      </c>
      <c r="F18" s="29">
        <f>+'2003'!$O18</f>
        <v>0</v>
      </c>
      <c r="G18" s="29">
        <f>+'2004'!$O18</f>
        <v>0</v>
      </c>
      <c r="H18" s="29">
        <f>+'2005'!$O18</f>
        <v>0</v>
      </c>
      <c r="I18" s="29">
        <f>+'2006'!$O18</f>
        <v>0</v>
      </c>
      <c r="J18" s="29">
        <f>+'2007'!$O18</f>
        <v>0</v>
      </c>
      <c r="K18" s="29">
        <f>+'2008'!$O18</f>
        <v>0</v>
      </c>
      <c r="L18" s="29">
        <f>+'2009'!$O18</f>
        <v>0</v>
      </c>
      <c r="M18" s="29">
        <f>+'2010'!$O18</f>
        <v>0</v>
      </c>
      <c r="N18" s="29">
        <f>+'2011'!$O18</f>
        <v>0</v>
      </c>
      <c r="O18" s="29">
        <f>+'2012'!$O18</f>
        <v>0</v>
      </c>
      <c r="P18" s="29">
        <f>+'2013'!$O18</f>
        <v>0</v>
      </c>
      <c r="Q18" s="29">
        <f>+'2014'!$O18</f>
        <v>0</v>
      </c>
      <c r="R18" s="29">
        <f>+'2015'!$O18</f>
        <v>0</v>
      </c>
      <c r="S18" s="29">
        <f>+'2016'!$O18</f>
        <v>0</v>
      </c>
      <c r="T18" s="29">
        <f>+'2017'!$O18</f>
        <v>0</v>
      </c>
      <c r="U18" s="29">
        <f>+'2018'!$O18</f>
        <v>0</v>
      </c>
      <c r="V18" s="29">
        <f>+'2019'!$O18</f>
        <v>0</v>
      </c>
      <c r="W18" s="26"/>
      <c r="X18" s="30" t="e">
        <f t="shared" si="1"/>
        <v>#DIV/0!</v>
      </c>
    </row>
    <row r="19" spans="1:24">
      <c r="A19" s="23" t="s">
        <v>291</v>
      </c>
      <c r="B19" s="24" t="s">
        <v>292</v>
      </c>
      <c r="C19" s="25">
        <f t="shared" ref="C19:U19" si="8">+SUM(C20:C24)</f>
        <v>2218.103473069928</v>
      </c>
      <c r="D19" s="25">
        <f t="shared" si="8"/>
        <v>2658.1885580734547</v>
      </c>
      <c r="E19" s="25">
        <f t="shared" si="8"/>
        <v>2703.4720322873459</v>
      </c>
      <c r="F19" s="25">
        <f t="shared" si="8"/>
        <v>2605.7922813093996</v>
      </c>
      <c r="G19" s="25">
        <f t="shared" si="8"/>
        <v>2638.1531369498248</v>
      </c>
      <c r="H19" s="25">
        <f t="shared" si="8"/>
        <v>2703.0580245968672</v>
      </c>
      <c r="I19" s="25">
        <f t="shared" si="8"/>
        <v>2928.6795901039627</v>
      </c>
      <c r="J19" s="25">
        <f t="shared" si="8"/>
        <v>3220.7345338221312</v>
      </c>
      <c r="K19" s="25">
        <f t="shared" si="8"/>
        <v>3388.6393013754987</v>
      </c>
      <c r="L19" s="25">
        <f t="shared" si="8"/>
        <v>4107.6400454715294</v>
      </c>
      <c r="M19" s="25">
        <f t="shared" si="8"/>
        <v>4418.4651102388871</v>
      </c>
      <c r="N19" s="25">
        <f t="shared" si="8"/>
        <v>4526.0990367489703</v>
      </c>
      <c r="O19" s="25">
        <f t="shared" si="8"/>
        <v>4569.6285005641112</v>
      </c>
      <c r="P19" s="25">
        <f t="shared" si="8"/>
        <v>4488.8236076010153</v>
      </c>
      <c r="Q19" s="25">
        <f t="shared" si="8"/>
        <v>4506.6064078166428</v>
      </c>
      <c r="R19" s="25">
        <f t="shared" si="8"/>
        <v>5507.2616122746203</v>
      </c>
      <c r="S19" s="25">
        <f t="shared" si="8"/>
        <v>5937.8974338599419</v>
      </c>
      <c r="T19" s="25">
        <f t="shared" si="8"/>
        <v>6387.7397927296333</v>
      </c>
      <c r="U19" s="25">
        <f t="shared" si="8"/>
        <v>6518.5521207827296</v>
      </c>
      <c r="V19" s="25">
        <f t="shared" ref="V19" si="9">+SUM(V20:V24)</f>
        <v>7424.941381912291</v>
      </c>
      <c r="W19" s="26"/>
      <c r="X19" s="27">
        <f t="shared" si="1"/>
        <v>2.3474278689244055</v>
      </c>
    </row>
    <row r="20" spans="1:24">
      <c r="A20" s="23" t="s">
        <v>293</v>
      </c>
      <c r="B20" s="24" t="s">
        <v>294</v>
      </c>
      <c r="C20" s="29">
        <f>+'2000'!$O20</f>
        <v>13.580261538583798</v>
      </c>
      <c r="D20" s="29">
        <f>+'2001'!$O20</f>
        <v>16.105279232667598</v>
      </c>
      <c r="E20" s="29">
        <f>+'2002'!$O20</f>
        <v>5.4979256420990135</v>
      </c>
      <c r="F20" s="29">
        <f>+'2003'!$O20</f>
        <v>25.037916259023596</v>
      </c>
      <c r="G20" s="29">
        <f>+'2004'!$O20</f>
        <v>59.503744468636803</v>
      </c>
      <c r="H20" s="29">
        <f>+'2005'!$O20</f>
        <v>76.221701767946101</v>
      </c>
      <c r="I20" s="29">
        <f>+'2006'!$O20</f>
        <v>116.29215052668937</v>
      </c>
      <c r="J20" s="29">
        <f>+'2007'!$O20</f>
        <v>111.23209485013504</v>
      </c>
      <c r="K20" s="29">
        <f>+'2008'!$O20</f>
        <v>135.65849757651841</v>
      </c>
      <c r="L20" s="29">
        <f>+'2009'!$O20</f>
        <v>182.71627372253189</v>
      </c>
      <c r="M20" s="29">
        <f>+'2010'!$O20</f>
        <v>218.37967888562656</v>
      </c>
      <c r="N20" s="29">
        <f>+'2011'!$O20</f>
        <v>252.84096574088267</v>
      </c>
      <c r="O20" s="29">
        <f>+'2012'!$O20</f>
        <v>324.80777660140808</v>
      </c>
      <c r="P20" s="29">
        <f>+'2013'!$O20</f>
        <v>137.59232368437324</v>
      </c>
      <c r="Q20" s="29">
        <f>+'2014'!$O20</f>
        <v>53.809983421122709</v>
      </c>
      <c r="R20" s="29">
        <f>+'2015'!$O20</f>
        <v>77.793033220710086</v>
      </c>
      <c r="S20" s="29">
        <f>+'2016'!$O20</f>
        <v>84.090478650158062</v>
      </c>
      <c r="T20" s="29">
        <f>+'2017'!$O20</f>
        <v>83.527206767800905</v>
      </c>
      <c r="U20" s="29">
        <f>+'2018'!$O20</f>
        <v>72.028341052988836</v>
      </c>
      <c r="V20" s="29">
        <f>+'2019'!$O20</f>
        <v>68.252591996156454</v>
      </c>
      <c r="W20" s="26"/>
      <c r="X20" s="30">
        <f t="shared" si="1"/>
        <v>4.0258672708356471</v>
      </c>
    </row>
    <row r="21" spans="1:24">
      <c r="A21" s="23" t="s">
        <v>295</v>
      </c>
      <c r="B21" s="24" t="s">
        <v>296</v>
      </c>
      <c r="C21" s="29">
        <f>+'2000'!$O21</f>
        <v>2204.5232115313443</v>
      </c>
      <c r="D21" s="29">
        <f>+'2001'!$O21</f>
        <v>2642.083278840787</v>
      </c>
      <c r="E21" s="29">
        <f>+'2002'!$O21</f>
        <v>2697.974106645247</v>
      </c>
      <c r="F21" s="29">
        <f>+'2003'!$O21</f>
        <v>2580.7543650503762</v>
      </c>
      <c r="G21" s="29">
        <f>+'2004'!$O21</f>
        <v>2578.649392481188</v>
      </c>
      <c r="H21" s="29">
        <f>+'2005'!$O21</f>
        <v>2626.8363228289213</v>
      </c>
      <c r="I21" s="29">
        <f>+'2006'!$O21</f>
        <v>2812.3874395772732</v>
      </c>
      <c r="J21" s="29">
        <f>+'2007'!$O21</f>
        <v>3109.5024389719961</v>
      </c>
      <c r="K21" s="29">
        <f>+'2008'!$O21</f>
        <v>3252.9808037989801</v>
      </c>
      <c r="L21" s="29">
        <f>+'2009'!$O21</f>
        <v>3574.0562507359973</v>
      </c>
      <c r="M21" s="29">
        <f>+'2010'!$O21</f>
        <v>3760.8960529282604</v>
      </c>
      <c r="N21" s="29">
        <f>+'2011'!$O21</f>
        <v>3892.6753540280874</v>
      </c>
      <c r="O21" s="29">
        <f>+'2012'!$O21</f>
        <v>3940.0756999797022</v>
      </c>
      <c r="P21" s="29">
        <f>+'2013'!$O21</f>
        <v>3926.6639229656416</v>
      </c>
      <c r="Q21" s="29">
        <f>+'2014'!$O21</f>
        <v>4188.8725346845204</v>
      </c>
      <c r="R21" s="29">
        <f>+'2015'!$O21</f>
        <v>4620.0908726599109</v>
      </c>
      <c r="S21" s="29">
        <f>+'2016'!$O21</f>
        <v>4980.3257088157843</v>
      </c>
      <c r="T21" s="29">
        <f>+'2017'!$O21</f>
        <v>5147.4481807768325</v>
      </c>
      <c r="U21" s="29">
        <f>+'2018'!$O21</f>
        <v>5096.5224583917407</v>
      </c>
      <c r="V21" s="29">
        <f>+'2019'!$O21</f>
        <v>5409.223244716135</v>
      </c>
      <c r="W21" s="26"/>
      <c r="X21" s="30">
        <f t="shared" si="1"/>
        <v>1.4536930327708757</v>
      </c>
    </row>
    <row r="22" spans="1:24">
      <c r="A22" s="23" t="s">
        <v>297</v>
      </c>
      <c r="B22" s="24" t="s">
        <v>298</v>
      </c>
      <c r="C22" s="29">
        <f>+'2000'!$O22</f>
        <v>0</v>
      </c>
      <c r="D22" s="29">
        <f>+'2001'!$O22</f>
        <v>0</v>
      </c>
      <c r="E22" s="29">
        <f>+'2002'!$O22</f>
        <v>0</v>
      </c>
      <c r="F22" s="29">
        <f>+'2003'!$O22</f>
        <v>0</v>
      </c>
      <c r="G22" s="29">
        <f>+'2004'!$O22</f>
        <v>0</v>
      </c>
      <c r="H22" s="29">
        <f>+'2005'!$O22</f>
        <v>0</v>
      </c>
      <c r="I22" s="29">
        <f>+'2006'!$O22</f>
        <v>0</v>
      </c>
      <c r="J22" s="29">
        <f>+'2007'!$O22</f>
        <v>0</v>
      </c>
      <c r="K22" s="29">
        <f>+'2008'!$O22</f>
        <v>0</v>
      </c>
      <c r="L22" s="29">
        <f>+'2009'!$O22</f>
        <v>0</v>
      </c>
      <c r="M22" s="29">
        <f>+'2010'!$O22</f>
        <v>0</v>
      </c>
      <c r="N22" s="29">
        <f>+'2011'!$O22</f>
        <v>0</v>
      </c>
      <c r="O22" s="29">
        <f>+'2012'!$O22</f>
        <v>0</v>
      </c>
      <c r="P22" s="29">
        <f>+'2013'!$O22</f>
        <v>0</v>
      </c>
      <c r="Q22" s="29">
        <f>+'2014'!$O22</f>
        <v>0</v>
      </c>
      <c r="R22" s="29">
        <f>+'2015'!$O22</f>
        <v>0</v>
      </c>
      <c r="S22" s="29">
        <f>+'2016'!$O22</f>
        <v>0</v>
      </c>
      <c r="T22" s="29">
        <f>+'2017'!$O22</f>
        <v>0</v>
      </c>
      <c r="U22" s="29">
        <f>+'2018'!$O22</f>
        <v>0</v>
      </c>
      <c r="V22" s="29">
        <f>+'2019'!$O22</f>
        <v>0</v>
      </c>
      <c r="W22" s="26"/>
      <c r="X22" s="30" t="e">
        <f t="shared" si="1"/>
        <v>#DIV/0!</v>
      </c>
    </row>
    <row r="23" spans="1:24">
      <c r="A23" s="23" t="s">
        <v>299</v>
      </c>
      <c r="B23" s="24" t="s">
        <v>300</v>
      </c>
      <c r="C23" s="29">
        <f>+'2000'!$O23</f>
        <v>0</v>
      </c>
      <c r="D23" s="29">
        <f>+'2001'!$O23</f>
        <v>0</v>
      </c>
      <c r="E23" s="29">
        <f>+'2002'!$O23</f>
        <v>0</v>
      </c>
      <c r="F23" s="29">
        <f>+'2003'!$O23</f>
        <v>0</v>
      </c>
      <c r="G23" s="29">
        <f>+'2004'!$O23</f>
        <v>0</v>
      </c>
      <c r="H23" s="29">
        <f>+'2005'!$O23</f>
        <v>0</v>
      </c>
      <c r="I23" s="29">
        <f>+'2006'!$O23</f>
        <v>0</v>
      </c>
      <c r="J23" s="29">
        <f>+'2007'!$O23</f>
        <v>0</v>
      </c>
      <c r="K23" s="29">
        <f>+'2008'!$O23</f>
        <v>0</v>
      </c>
      <c r="L23" s="29">
        <f>+'2009'!$O23</f>
        <v>350.8675210130001</v>
      </c>
      <c r="M23" s="29">
        <f>+'2010'!$O23</f>
        <v>439.18937842500003</v>
      </c>
      <c r="N23" s="29">
        <f>+'2011'!$O23</f>
        <v>380.58271697999999</v>
      </c>
      <c r="O23" s="29">
        <f>+'2012'!$O23</f>
        <v>304.74502398300001</v>
      </c>
      <c r="P23" s="29">
        <f>+'2013'!$O23</f>
        <v>424.56736095100007</v>
      </c>
      <c r="Q23" s="29">
        <f>+'2014'!$O23</f>
        <v>263.92388971099996</v>
      </c>
      <c r="R23" s="29">
        <f>+'2015'!$O23</f>
        <v>809.37770639400003</v>
      </c>
      <c r="S23" s="29">
        <f>+'2016'!$O23</f>
        <v>873.4812463940001</v>
      </c>
      <c r="T23" s="29">
        <f>+'2017'!$O23</f>
        <v>1156.7644051849998</v>
      </c>
      <c r="U23" s="29">
        <f>+'2018'!$O23</f>
        <v>1350.001321338</v>
      </c>
      <c r="V23" s="29">
        <f>+'2019'!$O23</f>
        <v>1947.4655452</v>
      </c>
      <c r="W23" s="26"/>
      <c r="X23" s="30" t="e">
        <f t="shared" si="1"/>
        <v>#DIV/0!</v>
      </c>
    </row>
    <row r="24" spans="1:24">
      <c r="A24" s="23" t="s">
        <v>301</v>
      </c>
      <c r="B24" s="24" t="s">
        <v>302</v>
      </c>
      <c r="C24" s="29">
        <f>+'2000'!$O24</f>
        <v>0</v>
      </c>
      <c r="D24" s="29">
        <f>+'2001'!$O24</f>
        <v>0</v>
      </c>
      <c r="E24" s="29">
        <f>+'2002'!$O24</f>
        <v>0</v>
      </c>
      <c r="F24" s="29">
        <f>+'2003'!$O24</f>
        <v>0</v>
      </c>
      <c r="G24" s="29">
        <f>+'2004'!$O24</f>
        <v>0</v>
      </c>
      <c r="H24" s="29">
        <f>+'2005'!$O24</f>
        <v>0</v>
      </c>
      <c r="I24" s="29">
        <f>+'2006'!$O24</f>
        <v>0</v>
      </c>
      <c r="J24" s="29">
        <f>+'2007'!$O24</f>
        <v>0</v>
      </c>
      <c r="K24" s="29">
        <f>+'2008'!$O24</f>
        <v>0</v>
      </c>
      <c r="L24" s="29">
        <f>+'2009'!$O24</f>
        <v>0</v>
      </c>
      <c r="M24" s="29">
        <f>+'2010'!$O24</f>
        <v>0</v>
      </c>
      <c r="N24" s="29">
        <f>+'2011'!$O24</f>
        <v>0</v>
      </c>
      <c r="O24" s="29">
        <f>+'2012'!$O24</f>
        <v>0</v>
      </c>
      <c r="P24" s="29">
        <f>+'2013'!$O24</f>
        <v>0</v>
      </c>
      <c r="Q24" s="29">
        <f>+'2014'!$O24</f>
        <v>0</v>
      </c>
      <c r="R24" s="29">
        <f>+'2015'!$O24</f>
        <v>0</v>
      </c>
      <c r="S24" s="29">
        <f>+'2016'!$O24</f>
        <v>0</v>
      </c>
      <c r="T24" s="29">
        <f>+'2017'!$O24</f>
        <v>0</v>
      </c>
      <c r="U24" s="29">
        <f>+'2018'!$O24</f>
        <v>0</v>
      </c>
      <c r="V24" s="29">
        <f>+'2019'!$O24</f>
        <v>0</v>
      </c>
      <c r="W24" s="26"/>
      <c r="X24" s="30" t="e">
        <f t="shared" si="1"/>
        <v>#DIV/0!</v>
      </c>
    </row>
    <row r="25" spans="1:24">
      <c r="A25" s="23" t="s">
        <v>303</v>
      </c>
      <c r="B25" s="24" t="s">
        <v>304</v>
      </c>
      <c r="C25" s="25">
        <f t="shared" ref="C25:U25" si="10">+SUM(C26:C28)</f>
        <v>433.57657174939743</v>
      </c>
      <c r="D25" s="25">
        <f t="shared" si="10"/>
        <v>421.25927236506072</v>
      </c>
      <c r="E25" s="25">
        <f t="shared" si="10"/>
        <v>572.29889341405601</v>
      </c>
      <c r="F25" s="25">
        <f t="shared" si="10"/>
        <v>598.9528102922817</v>
      </c>
      <c r="G25" s="25">
        <f t="shared" si="10"/>
        <v>496.00078760577941</v>
      </c>
      <c r="H25" s="25">
        <f t="shared" si="10"/>
        <v>508.87013494863805</v>
      </c>
      <c r="I25" s="25">
        <f t="shared" si="10"/>
        <v>505.35790254753869</v>
      </c>
      <c r="J25" s="25">
        <f t="shared" si="10"/>
        <v>621.27705016151049</v>
      </c>
      <c r="K25" s="25">
        <f t="shared" si="10"/>
        <v>520.25536936812955</v>
      </c>
      <c r="L25" s="25">
        <f t="shared" si="10"/>
        <v>594.58431377783711</v>
      </c>
      <c r="M25" s="25">
        <f t="shared" si="10"/>
        <v>631.25666161588333</v>
      </c>
      <c r="N25" s="25">
        <f t="shared" si="10"/>
        <v>576.94010806220228</v>
      </c>
      <c r="O25" s="25">
        <f t="shared" si="10"/>
        <v>582.6502401166149</v>
      </c>
      <c r="P25" s="25">
        <f t="shared" si="10"/>
        <v>634.66142420097844</v>
      </c>
      <c r="Q25" s="25">
        <f t="shared" si="10"/>
        <v>772.08031816086043</v>
      </c>
      <c r="R25" s="25">
        <f t="shared" si="10"/>
        <v>663.62291006275018</v>
      </c>
      <c r="S25" s="25">
        <f t="shared" si="10"/>
        <v>674.55843570692571</v>
      </c>
      <c r="T25" s="25">
        <f t="shared" si="10"/>
        <v>687.95606271425197</v>
      </c>
      <c r="U25" s="25">
        <f t="shared" si="10"/>
        <v>745.97778468141712</v>
      </c>
      <c r="V25" s="25">
        <f t="shared" ref="V25" si="11">+SUM(V26:V28)</f>
        <v>853.77195985149012</v>
      </c>
      <c r="W25" s="26"/>
      <c r="X25" s="27">
        <f t="shared" si="1"/>
        <v>0.96913766905505461</v>
      </c>
    </row>
    <row r="26" spans="1:24">
      <c r="A26" s="23" t="s">
        <v>305</v>
      </c>
      <c r="B26" s="24" t="s">
        <v>306</v>
      </c>
      <c r="C26" s="29">
        <f>+'2000'!$O26</f>
        <v>117.83894732467979</v>
      </c>
      <c r="D26" s="29">
        <f>+'2001'!$O26</f>
        <v>119.2757291106964</v>
      </c>
      <c r="E26" s="29">
        <f>+'2002'!$O26</f>
        <v>179.2589312014606</v>
      </c>
      <c r="F26" s="29">
        <f>+'2003'!$O26</f>
        <v>102.18471540551344</v>
      </c>
      <c r="G26" s="29">
        <f>+'2004'!$O26</f>
        <v>81.479414183189178</v>
      </c>
      <c r="H26" s="29">
        <f>+'2005'!$O26</f>
        <v>99.137753670395199</v>
      </c>
      <c r="I26" s="29">
        <f>+'2006'!$O26</f>
        <v>108.89752063138658</v>
      </c>
      <c r="J26" s="29">
        <f>+'2007'!$O26</f>
        <v>231.35218725625072</v>
      </c>
      <c r="K26" s="29">
        <f>+'2008'!$O26</f>
        <v>109.74561309663481</v>
      </c>
      <c r="L26" s="29">
        <f>+'2009'!$O26</f>
        <v>184.91398536826796</v>
      </c>
      <c r="M26" s="29">
        <f>+'2010'!$O26</f>
        <v>186.31434274448191</v>
      </c>
      <c r="N26" s="29">
        <f>+'2011'!$O26</f>
        <v>143.4967248010957</v>
      </c>
      <c r="O26" s="29">
        <f>+'2012'!$O26</f>
        <v>141.24506697310503</v>
      </c>
      <c r="P26" s="29">
        <f>+'2013'!$O26</f>
        <v>178.00577776617735</v>
      </c>
      <c r="Q26" s="29">
        <f>+'2014'!$O26</f>
        <v>288.4805967548283</v>
      </c>
      <c r="R26" s="29">
        <f>+'2015'!$O26</f>
        <v>158.84952009499494</v>
      </c>
      <c r="S26" s="29">
        <f>+'2016'!$O26</f>
        <v>166.02479732382861</v>
      </c>
      <c r="T26" s="29">
        <f>+'2017'!$O26</f>
        <v>176.55764166081343</v>
      </c>
      <c r="U26" s="29">
        <f>+'2018'!$O26</f>
        <v>224.81216765074865</v>
      </c>
      <c r="V26" s="29">
        <f>+'2019'!$O26</f>
        <v>310.97610154716284</v>
      </c>
      <c r="W26" s="26"/>
      <c r="X26" s="30">
        <f t="shared" si="1"/>
        <v>1.6389925284238607</v>
      </c>
    </row>
    <row r="27" spans="1:24">
      <c r="A27" s="23" t="s">
        <v>307</v>
      </c>
      <c r="B27" s="24" t="s">
        <v>308</v>
      </c>
      <c r="C27" s="29">
        <f>+'2000'!$O27</f>
        <v>315.73762442471764</v>
      </c>
      <c r="D27" s="29">
        <f>+'2001'!$O27</f>
        <v>301.98354325436429</v>
      </c>
      <c r="E27" s="29">
        <f>+'2002'!$O27</f>
        <v>323.21009426549534</v>
      </c>
      <c r="F27" s="29">
        <f>+'2003'!$O27</f>
        <v>384.72770803478522</v>
      </c>
      <c r="G27" s="29">
        <f>+'2004'!$O27</f>
        <v>322.13421267190472</v>
      </c>
      <c r="H27" s="29">
        <f>+'2005'!$O27</f>
        <v>333.48127407603045</v>
      </c>
      <c r="I27" s="29">
        <f>+'2006'!$O27</f>
        <v>343.57823846012246</v>
      </c>
      <c r="J27" s="29">
        <f>+'2007'!$O27</f>
        <v>350.2810519882118</v>
      </c>
      <c r="K27" s="29">
        <f>+'2008'!$O27</f>
        <v>355.87130697733318</v>
      </c>
      <c r="L27" s="29">
        <f>+'2009'!$O27</f>
        <v>368.45738250385517</v>
      </c>
      <c r="M27" s="29">
        <f>+'2010'!$O27</f>
        <v>398.41228677216367</v>
      </c>
      <c r="N27" s="29">
        <f>+'2011'!$O27</f>
        <v>390.61854335420156</v>
      </c>
      <c r="O27" s="29">
        <f>+'2012'!$O27</f>
        <v>393.87895751731969</v>
      </c>
      <c r="P27" s="29">
        <f>+'2013'!$O27</f>
        <v>404.800056764386</v>
      </c>
      <c r="Q27" s="29">
        <f>+'2014'!$O27</f>
        <v>419.2573670625473</v>
      </c>
      <c r="R27" s="29">
        <f>+'2015'!$O27</f>
        <v>432.80651747734527</v>
      </c>
      <c r="S27" s="29">
        <f>+'2016'!$O27</f>
        <v>451.7274179742945</v>
      </c>
      <c r="T27" s="29">
        <f>+'2017'!$O27</f>
        <v>465.61000515137238</v>
      </c>
      <c r="U27" s="29">
        <f>+'2018'!$O27</f>
        <v>478.54280372030701</v>
      </c>
      <c r="V27" s="29">
        <f>+'2019'!$O27</f>
        <v>487.57968180120122</v>
      </c>
      <c r="W27" s="26"/>
      <c r="X27" s="30">
        <f t="shared" si="1"/>
        <v>0.54425587602866266</v>
      </c>
    </row>
    <row r="28" spans="1:24">
      <c r="A28" s="23" t="s">
        <v>309</v>
      </c>
      <c r="B28" s="24" t="s">
        <v>310</v>
      </c>
      <c r="C28" s="29">
        <f>+'2000'!$O28</f>
        <v>0</v>
      </c>
      <c r="D28" s="29">
        <f>+'2001'!$O28</f>
        <v>0</v>
      </c>
      <c r="E28" s="29">
        <f>+'2002'!$O28</f>
        <v>69.829867947100112</v>
      </c>
      <c r="F28" s="29">
        <f>+'2003'!$O28</f>
        <v>112.04038685198304</v>
      </c>
      <c r="G28" s="29">
        <f>+'2004'!$O28</f>
        <v>92.387160750685482</v>
      </c>
      <c r="H28" s="29">
        <f>+'2005'!$O28</f>
        <v>76.251107202212395</v>
      </c>
      <c r="I28" s="29">
        <f>+'2006'!$O28</f>
        <v>52.88214345602961</v>
      </c>
      <c r="J28" s="29">
        <f>+'2007'!$O28</f>
        <v>39.643810917048</v>
      </c>
      <c r="K28" s="29">
        <f>+'2008'!$O28</f>
        <v>54.638449294161596</v>
      </c>
      <c r="L28" s="29">
        <f>+'2009'!$O28</f>
        <v>41.212945905714001</v>
      </c>
      <c r="M28" s="29">
        <f>+'2010'!$O28</f>
        <v>46.530032099237857</v>
      </c>
      <c r="N28" s="29">
        <f>+'2011'!$O28</f>
        <v>42.824839906905019</v>
      </c>
      <c r="O28" s="29">
        <f>+'2012'!$O28</f>
        <v>47.526215626190165</v>
      </c>
      <c r="P28" s="29">
        <f>+'2013'!$O28</f>
        <v>51.855589670415185</v>
      </c>
      <c r="Q28" s="29">
        <f>+'2014'!$O28</f>
        <v>64.342354343484814</v>
      </c>
      <c r="R28" s="29">
        <f>+'2015'!$O28</f>
        <v>71.966872490409926</v>
      </c>
      <c r="S28" s="29">
        <f>+'2016'!$O28</f>
        <v>56.80622040880256</v>
      </c>
      <c r="T28" s="29">
        <f>+'2017'!$O28</f>
        <v>45.788415902066163</v>
      </c>
      <c r="U28" s="29">
        <f>+'2018'!$O28</f>
        <v>42.622813310361494</v>
      </c>
      <c r="V28" s="29">
        <f>+'2019'!$O28</f>
        <v>55.216176503126107</v>
      </c>
      <c r="W28" s="26"/>
      <c r="X28" s="30" t="e">
        <f t="shared" si="1"/>
        <v>#DIV/0!</v>
      </c>
    </row>
    <row r="29" spans="1:24">
      <c r="A29" s="23" t="s">
        <v>311</v>
      </c>
      <c r="B29" s="24" t="s">
        <v>290</v>
      </c>
      <c r="C29" s="25">
        <f t="shared" ref="C29:U29" si="12">+SUM(C30:C31)</f>
        <v>0</v>
      </c>
      <c r="D29" s="25">
        <f t="shared" si="12"/>
        <v>0</v>
      </c>
      <c r="E29" s="25">
        <f t="shared" si="12"/>
        <v>0</v>
      </c>
      <c r="F29" s="25">
        <f t="shared" si="12"/>
        <v>0</v>
      </c>
      <c r="G29" s="25">
        <f t="shared" si="12"/>
        <v>0</v>
      </c>
      <c r="H29" s="25">
        <f t="shared" si="12"/>
        <v>0</v>
      </c>
      <c r="I29" s="25">
        <f t="shared" si="12"/>
        <v>0</v>
      </c>
      <c r="J29" s="25">
        <f t="shared" si="12"/>
        <v>0</v>
      </c>
      <c r="K29" s="25">
        <f t="shared" si="12"/>
        <v>0</v>
      </c>
      <c r="L29" s="25">
        <f t="shared" si="12"/>
        <v>0</v>
      </c>
      <c r="M29" s="25">
        <f t="shared" si="12"/>
        <v>0</v>
      </c>
      <c r="N29" s="25">
        <f t="shared" si="12"/>
        <v>0</v>
      </c>
      <c r="O29" s="25">
        <f t="shared" si="12"/>
        <v>0</v>
      </c>
      <c r="P29" s="25">
        <f t="shared" si="12"/>
        <v>0</v>
      </c>
      <c r="Q29" s="25">
        <f t="shared" si="12"/>
        <v>0</v>
      </c>
      <c r="R29" s="25">
        <f t="shared" si="12"/>
        <v>0</v>
      </c>
      <c r="S29" s="25">
        <f t="shared" si="12"/>
        <v>0</v>
      </c>
      <c r="T29" s="25">
        <f t="shared" si="12"/>
        <v>0</v>
      </c>
      <c r="U29" s="25">
        <f t="shared" si="12"/>
        <v>0</v>
      </c>
      <c r="V29" s="25">
        <f t="shared" ref="V29" si="13">+SUM(V30:V31)</f>
        <v>0</v>
      </c>
      <c r="W29" s="26"/>
      <c r="X29" s="27" t="e">
        <f t="shared" si="1"/>
        <v>#DIV/0!</v>
      </c>
    </row>
    <row r="30" spans="1:24">
      <c r="A30" s="23" t="s">
        <v>312</v>
      </c>
      <c r="B30" s="24" t="s">
        <v>313</v>
      </c>
      <c r="C30" s="29">
        <f>+'2000'!$O30</f>
        <v>0</v>
      </c>
      <c r="D30" s="29">
        <f>+'2001'!$O30</f>
        <v>0</v>
      </c>
      <c r="E30" s="29">
        <f>+'2002'!$O30</f>
        <v>0</v>
      </c>
      <c r="F30" s="29">
        <f>+'2003'!$O30</f>
        <v>0</v>
      </c>
      <c r="G30" s="29">
        <f>+'2004'!$O30</f>
        <v>0</v>
      </c>
      <c r="H30" s="29">
        <f>+'2005'!$O30</f>
        <v>0</v>
      </c>
      <c r="I30" s="29">
        <f>+'2006'!$O30</f>
        <v>0</v>
      </c>
      <c r="J30" s="29">
        <f>+'2007'!$O30</f>
        <v>0</v>
      </c>
      <c r="K30" s="29">
        <f>+'2008'!$O30</f>
        <v>0</v>
      </c>
      <c r="L30" s="29">
        <f>+'2009'!$O30</f>
        <v>0</v>
      </c>
      <c r="M30" s="29">
        <f>+'2010'!$O30</f>
        <v>0</v>
      </c>
      <c r="N30" s="29">
        <f>+'2011'!$O30</f>
        <v>0</v>
      </c>
      <c r="O30" s="29">
        <f>+'2012'!$O30</f>
        <v>0</v>
      </c>
      <c r="P30" s="29">
        <f>+'2013'!$O30</f>
        <v>0</v>
      </c>
      <c r="Q30" s="29">
        <f>+'2014'!$O30</f>
        <v>0</v>
      </c>
      <c r="R30" s="29">
        <f>+'2015'!$O30</f>
        <v>0</v>
      </c>
      <c r="S30" s="29">
        <f>+'2016'!$O30</f>
        <v>0</v>
      </c>
      <c r="T30" s="29">
        <f>+'2017'!$O30</f>
        <v>0</v>
      </c>
      <c r="U30" s="29">
        <f>+'2018'!$O30</f>
        <v>0</v>
      </c>
      <c r="V30" s="29">
        <f>+'2019'!$O30</f>
        <v>0</v>
      </c>
      <c r="W30" s="26"/>
      <c r="X30" s="30" t="e">
        <f t="shared" si="1"/>
        <v>#DIV/0!</v>
      </c>
    </row>
    <row r="31" spans="1:24">
      <c r="A31" s="23" t="s">
        <v>314</v>
      </c>
      <c r="B31" s="24" t="s">
        <v>315</v>
      </c>
      <c r="C31" s="29">
        <f>+'2000'!$O31</f>
        <v>0</v>
      </c>
      <c r="D31" s="29">
        <f>+'2001'!$O31</f>
        <v>0</v>
      </c>
      <c r="E31" s="29">
        <f>+'2002'!$O31</f>
        <v>0</v>
      </c>
      <c r="F31" s="29">
        <f>+'2003'!$O31</f>
        <v>0</v>
      </c>
      <c r="G31" s="29">
        <f>+'2004'!$O31</f>
        <v>0</v>
      </c>
      <c r="H31" s="29">
        <f>+'2005'!$O31</f>
        <v>0</v>
      </c>
      <c r="I31" s="29">
        <f>+'2006'!$O31</f>
        <v>0</v>
      </c>
      <c r="J31" s="29">
        <f>+'2007'!$O31</f>
        <v>0</v>
      </c>
      <c r="K31" s="29">
        <f>+'2008'!$O31</f>
        <v>0</v>
      </c>
      <c r="L31" s="29">
        <f>+'2009'!$O31</f>
        <v>0</v>
      </c>
      <c r="M31" s="29">
        <f>+'2010'!$O31</f>
        <v>0</v>
      </c>
      <c r="N31" s="29">
        <f>+'2011'!$O31</f>
        <v>0</v>
      </c>
      <c r="O31" s="29">
        <f>+'2012'!$O31</f>
        <v>0</v>
      </c>
      <c r="P31" s="29">
        <f>+'2013'!$O31</f>
        <v>0</v>
      </c>
      <c r="Q31" s="29">
        <f>+'2014'!$O31</f>
        <v>0</v>
      </c>
      <c r="R31" s="29">
        <f>+'2015'!$O31</f>
        <v>0</v>
      </c>
      <c r="S31" s="29">
        <f>+'2016'!$O31</f>
        <v>0</v>
      </c>
      <c r="T31" s="29">
        <f>+'2017'!$O31</f>
        <v>0</v>
      </c>
      <c r="U31" s="29">
        <f>+'2018'!$O31</f>
        <v>0</v>
      </c>
      <c r="V31" s="29">
        <f>+'2019'!$O31</f>
        <v>0</v>
      </c>
      <c r="W31" s="26"/>
      <c r="X31" s="30" t="e">
        <f t="shared" si="1"/>
        <v>#DIV/0!</v>
      </c>
    </row>
    <row r="32" spans="1:24">
      <c r="A32" s="23" t="s">
        <v>316</v>
      </c>
      <c r="B32" s="24" t="s">
        <v>317</v>
      </c>
      <c r="C32" s="25">
        <f t="shared" ref="C32:U32" si="14">+C33+C37</f>
        <v>0</v>
      </c>
      <c r="D32" s="25">
        <f t="shared" si="14"/>
        <v>0</v>
      </c>
      <c r="E32" s="25">
        <f t="shared" si="14"/>
        <v>0</v>
      </c>
      <c r="F32" s="25">
        <f t="shared" si="14"/>
        <v>0</v>
      </c>
      <c r="G32" s="25">
        <f t="shared" si="14"/>
        <v>0</v>
      </c>
      <c r="H32" s="25">
        <f t="shared" si="14"/>
        <v>0</v>
      </c>
      <c r="I32" s="25">
        <f t="shared" si="14"/>
        <v>0</v>
      </c>
      <c r="J32" s="25">
        <f t="shared" si="14"/>
        <v>0</v>
      </c>
      <c r="K32" s="25">
        <f t="shared" si="14"/>
        <v>0</v>
      </c>
      <c r="L32" s="25">
        <f t="shared" si="14"/>
        <v>0</v>
      </c>
      <c r="M32" s="25">
        <f t="shared" si="14"/>
        <v>0</v>
      </c>
      <c r="N32" s="25">
        <f t="shared" si="14"/>
        <v>0</v>
      </c>
      <c r="O32" s="25">
        <f t="shared" si="14"/>
        <v>0</v>
      </c>
      <c r="P32" s="25">
        <f t="shared" si="14"/>
        <v>0</v>
      </c>
      <c r="Q32" s="25">
        <f t="shared" si="14"/>
        <v>0</v>
      </c>
      <c r="R32" s="25">
        <f t="shared" si="14"/>
        <v>0</v>
      </c>
      <c r="S32" s="25">
        <f t="shared" si="14"/>
        <v>0</v>
      </c>
      <c r="T32" s="25">
        <f t="shared" si="14"/>
        <v>0</v>
      </c>
      <c r="U32" s="25">
        <f t="shared" si="14"/>
        <v>0</v>
      </c>
      <c r="V32" s="25">
        <f t="shared" ref="V32" si="15">+V33+V37</f>
        <v>0</v>
      </c>
      <c r="W32" s="26"/>
      <c r="X32" s="27" t="e">
        <f t="shared" si="1"/>
        <v>#DIV/0!</v>
      </c>
    </row>
    <row r="33" spans="1:24">
      <c r="A33" s="23" t="s">
        <v>318</v>
      </c>
      <c r="B33" s="24" t="s">
        <v>319</v>
      </c>
      <c r="C33" s="25">
        <f t="shared" ref="C33:U33" si="16">+SUM(C34:C36)</f>
        <v>0</v>
      </c>
      <c r="D33" s="25">
        <f t="shared" si="16"/>
        <v>0</v>
      </c>
      <c r="E33" s="25">
        <f t="shared" si="16"/>
        <v>0</v>
      </c>
      <c r="F33" s="25">
        <f t="shared" si="16"/>
        <v>0</v>
      </c>
      <c r="G33" s="25">
        <f t="shared" si="16"/>
        <v>0</v>
      </c>
      <c r="H33" s="25">
        <f t="shared" si="16"/>
        <v>0</v>
      </c>
      <c r="I33" s="25">
        <f t="shared" si="16"/>
        <v>0</v>
      </c>
      <c r="J33" s="25">
        <f t="shared" si="16"/>
        <v>0</v>
      </c>
      <c r="K33" s="25">
        <f t="shared" si="16"/>
        <v>0</v>
      </c>
      <c r="L33" s="25">
        <f t="shared" si="16"/>
        <v>0</v>
      </c>
      <c r="M33" s="25">
        <f t="shared" si="16"/>
        <v>0</v>
      </c>
      <c r="N33" s="25">
        <f t="shared" si="16"/>
        <v>0</v>
      </c>
      <c r="O33" s="25">
        <f t="shared" si="16"/>
        <v>0</v>
      </c>
      <c r="P33" s="25">
        <f t="shared" si="16"/>
        <v>0</v>
      </c>
      <c r="Q33" s="25">
        <f t="shared" si="16"/>
        <v>0</v>
      </c>
      <c r="R33" s="25">
        <f t="shared" si="16"/>
        <v>0</v>
      </c>
      <c r="S33" s="25">
        <f t="shared" si="16"/>
        <v>0</v>
      </c>
      <c r="T33" s="25">
        <f t="shared" si="16"/>
        <v>0</v>
      </c>
      <c r="U33" s="25">
        <f t="shared" si="16"/>
        <v>0</v>
      </c>
      <c r="V33" s="25">
        <f t="shared" ref="V33" si="17">+SUM(V34:V36)</f>
        <v>0</v>
      </c>
      <c r="W33" s="26"/>
      <c r="X33" s="27" t="e">
        <f t="shared" si="1"/>
        <v>#DIV/0!</v>
      </c>
    </row>
    <row r="34" spans="1:24">
      <c r="A34" s="23" t="s">
        <v>320</v>
      </c>
      <c r="B34" s="24" t="s">
        <v>321</v>
      </c>
      <c r="C34" s="29">
        <f>+'2000'!$O34</f>
        <v>0</v>
      </c>
      <c r="D34" s="29">
        <f>+'2001'!$O34</f>
        <v>0</v>
      </c>
      <c r="E34" s="29">
        <f>+'2002'!$O34</f>
        <v>0</v>
      </c>
      <c r="F34" s="29">
        <f>+'2003'!$O34</f>
        <v>0</v>
      </c>
      <c r="G34" s="29">
        <f>+'2004'!$O34</f>
        <v>0</v>
      </c>
      <c r="H34" s="29">
        <f>+'2005'!$O34</f>
        <v>0</v>
      </c>
      <c r="I34" s="29">
        <f>+'2006'!$O34</f>
        <v>0</v>
      </c>
      <c r="J34" s="29">
        <f>+'2007'!$O34</f>
        <v>0</v>
      </c>
      <c r="K34" s="29">
        <f>+'2008'!$O34</f>
        <v>0</v>
      </c>
      <c r="L34" s="29">
        <f>+'2009'!$O34</f>
        <v>0</v>
      </c>
      <c r="M34" s="29">
        <f>+'2010'!$O34</f>
        <v>0</v>
      </c>
      <c r="N34" s="29">
        <f>+'2011'!$O34</f>
        <v>0</v>
      </c>
      <c r="O34" s="29">
        <f>+'2012'!$O34</f>
        <v>0</v>
      </c>
      <c r="P34" s="29">
        <f>+'2013'!$O34</f>
        <v>0</v>
      </c>
      <c r="Q34" s="29">
        <f>+'2014'!$O34</f>
        <v>0</v>
      </c>
      <c r="R34" s="29">
        <f>+'2015'!$O34</f>
        <v>0</v>
      </c>
      <c r="S34" s="29">
        <f>+'2016'!$O34</f>
        <v>0</v>
      </c>
      <c r="T34" s="29">
        <f>+'2017'!$O34</f>
        <v>0</v>
      </c>
      <c r="U34" s="29">
        <f>+'2018'!$O34</f>
        <v>0</v>
      </c>
      <c r="V34" s="29">
        <f>+'2019'!$O34</f>
        <v>0</v>
      </c>
      <c r="W34" s="26"/>
      <c r="X34" s="30" t="e">
        <f t="shared" si="1"/>
        <v>#DIV/0!</v>
      </c>
    </row>
    <row r="35" spans="1:24">
      <c r="A35" s="23" t="s">
        <v>322</v>
      </c>
      <c r="B35" s="33" t="s">
        <v>323</v>
      </c>
      <c r="C35" s="29">
        <f>+'2000'!$O35</f>
        <v>0</v>
      </c>
      <c r="D35" s="29">
        <f>+'2001'!$O35</f>
        <v>0</v>
      </c>
      <c r="E35" s="29">
        <f>+'2002'!$O35</f>
        <v>0</v>
      </c>
      <c r="F35" s="29">
        <f>+'2003'!$O35</f>
        <v>0</v>
      </c>
      <c r="G35" s="29">
        <f>+'2004'!$O35</f>
        <v>0</v>
      </c>
      <c r="H35" s="29">
        <f>+'2005'!$O35</f>
        <v>0</v>
      </c>
      <c r="I35" s="29">
        <f>+'2006'!$O35</f>
        <v>0</v>
      </c>
      <c r="J35" s="29">
        <f>+'2007'!$O35</f>
        <v>0</v>
      </c>
      <c r="K35" s="29">
        <f>+'2008'!$O35</f>
        <v>0</v>
      </c>
      <c r="L35" s="29">
        <f>+'2009'!$O35</f>
        <v>0</v>
      </c>
      <c r="M35" s="29">
        <f>+'2010'!$O35</f>
        <v>0</v>
      </c>
      <c r="N35" s="29">
        <f>+'2011'!$O35</f>
        <v>0</v>
      </c>
      <c r="O35" s="29">
        <f>+'2012'!$O35</f>
        <v>0</v>
      </c>
      <c r="P35" s="29">
        <f>+'2013'!$O35</f>
        <v>0</v>
      </c>
      <c r="Q35" s="29">
        <f>+'2014'!$O35</f>
        <v>0</v>
      </c>
      <c r="R35" s="29">
        <f>+'2015'!$O35</f>
        <v>0</v>
      </c>
      <c r="S35" s="29">
        <f>+'2016'!$O35</f>
        <v>0</v>
      </c>
      <c r="T35" s="29">
        <f>+'2017'!$O35</f>
        <v>0</v>
      </c>
      <c r="U35" s="29">
        <f>+'2018'!$O35</f>
        <v>0</v>
      </c>
      <c r="V35" s="29">
        <f>+'2019'!$O35</f>
        <v>0</v>
      </c>
      <c r="W35" s="26"/>
      <c r="X35" s="30" t="e">
        <f t="shared" si="1"/>
        <v>#DIV/0!</v>
      </c>
    </row>
    <row r="36" spans="1:24">
      <c r="A36" s="23" t="s">
        <v>324</v>
      </c>
      <c r="B36" s="33" t="s">
        <v>290</v>
      </c>
      <c r="C36" s="29">
        <f>+'2000'!$O36</f>
        <v>0</v>
      </c>
      <c r="D36" s="29">
        <f>+'2001'!$O36</f>
        <v>0</v>
      </c>
      <c r="E36" s="29">
        <f>+'2002'!$O36</f>
        <v>0</v>
      </c>
      <c r="F36" s="29">
        <f>+'2003'!$O36</f>
        <v>0</v>
      </c>
      <c r="G36" s="29">
        <f>+'2004'!$O36</f>
        <v>0</v>
      </c>
      <c r="H36" s="29">
        <f>+'2005'!$O36</f>
        <v>0</v>
      </c>
      <c r="I36" s="29">
        <f>+'2006'!$O36</f>
        <v>0</v>
      </c>
      <c r="J36" s="29">
        <f>+'2007'!$O36</f>
        <v>0</v>
      </c>
      <c r="K36" s="29">
        <f>+'2008'!$O36</f>
        <v>0</v>
      </c>
      <c r="L36" s="29">
        <f>+'2009'!$O36</f>
        <v>0</v>
      </c>
      <c r="M36" s="29">
        <f>+'2010'!$O36</f>
        <v>0</v>
      </c>
      <c r="N36" s="29">
        <f>+'2011'!$O36</f>
        <v>0</v>
      </c>
      <c r="O36" s="29">
        <f>+'2012'!$O36</f>
        <v>0</v>
      </c>
      <c r="P36" s="29">
        <f>+'2013'!$O36</f>
        <v>0</v>
      </c>
      <c r="Q36" s="29">
        <f>+'2014'!$O36</f>
        <v>0</v>
      </c>
      <c r="R36" s="29">
        <f>+'2015'!$O36</f>
        <v>0</v>
      </c>
      <c r="S36" s="29">
        <f>+'2016'!$O36</f>
        <v>0</v>
      </c>
      <c r="T36" s="29">
        <f>+'2017'!$O36</f>
        <v>0</v>
      </c>
      <c r="U36" s="29">
        <f>+'2018'!$O36</f>
        <v>0</v>
      </c>
      <c r="V36" s="29">
        <f>+'2019'!$O36</f>
        <v>0</v>
      </c>
      <c r="W36" s="26"/>
      <c r="X36" s="30" t="e">
        <f t="shared" si="1"/>
        <v>#DIV/0!</v>
      </c>
    </row>
    <row r="37" spans="1:24">
      <c r="A37" s="23" t="s">
        <v>325</v>
      </c>
      <c r="B37" s="33" t="s">
        <v>326</v>
      </c>
      <c r="C37" s="25">
        <f t="shared" ref="C37:U37" si="18">+SUM(C38:C41)</f>
        <v>0</v>
      </c>
      <c r="D37" s="25">
        <f t="shared" si="18"/>
        <v>0</v>
      </c>
      <c r="E37" s="25">
        <f t="shared" si="18"/>
        <v>0</v>
      </c>
      <c r="F37" s="25">
        <f t="shared" si="18"/>
        <v>0</v>
      </c>
      <c r="G37" s="25">
        <f t="shared" si="18"/>
        <v>0</v>
      </c>
      <c r="H37" s="25">
        <f t="shared" si="18"/>
        <v>0</v>
      </c>
      <c r="I37" s="25">
        <f t="shared" si="18"/>
        <v>0</v>
      </c>
      <c r="J37" s="25">
        <f t="shared" si="18"/>
        <v>0</v>
      </c>
      <c r="K37" s="25">
        <f t="shared" si="18"/>
        <v>0</v>
      </c>
      <c r="L37" s="25">
        <f t="shared" si="18"/>
        <v>0</v>
      </c>
      <c r="M37" s="25">
        <f t="shared" si="18"/>
        <v>0</v>
      </c>
      <c r="N37" s="25">
        <f t="shared" si="18"/>
        <v>0</v>
      </c>
      <c r="O37" s="25">
        <f t="shared" si="18"/>
        <v>0</v>
      </c>
      <c r="P37" s="25">
        <f t="shared" si="18"/>
        <v>0</v>
      </c>
      <c r="Q37" s="25">
        <f t="shared" si="18"/>
        <v>0</v>
      </c>
      <c r="R37" s="25">
        <f t="shared" si="18"/>
        <v>0</v>
      </c>
      <c r="S37" s="25">
        <f t="shared" si="18"/>
        <v>0</v>
      </c>
      <c r="T37" s="25">
        <f t="shared" si="18"/>
        <v>0</v>
      </c>
      <c r="U37" s="25">
        <f t="shared" si="18"/>
        <v>0</v>
      </c>
      <c r="V37" s="25">
        <f t="shared" ref="V37" si="19">+SUM(V38:V41)</f>
        <v>0</v>
      </c>
      <c r="W37" s="26"/>
      <c r="X37" s="27" t="e">
        <f t="shared" si="1"/>
        <v>#DIV/0!</v>
      </c>
    </row>
    <row r="38" spans="1:24">
      <c r="A38" s="23" t="s">
        <v>327</v>
      </c>
      <c r="B38" s="24" t="s">
        <v>328</v>
      </c>
      <c r="C38" s="29">
        <f>+'2000'!$O38</f>
        <v>0</v>
      </c>
      <c r="D38" s="29">
        <f>+'2001'!$O38</f>
        <v>0</v>
      </c>
      <c r="E38" s="29">
        <f>+'2002'!$O38</f>
        <v>0</v>
      </c>
      <c r="F38" s="29">
        <f>+'2003'!$O38</f>
        <v>0</v>
      </c>
      <c r="G38" s="29">
        <f>+'2004'!$O38</f>
        <v>0</v>
      </c>
      <c r="H38" s="29">
        <f>+'2005'!$O38</f>
        <v>0</v>
      </c>
      <c r="I38" s="29">
        <f>+'2006'!$O38</f>
        <v>0</v>
      </c>
      <c r="J38" s="29">
        <f>+'2007'!$O38</f>
        <v>0</v>
      </c>
      <c r="K38" s="29">
        <f>+'2008'!$O38</f>
        <v>0</v>
      </c>
      <c r="L38" s="29">
        <f>+'2009'!$O38</f>
        <v>0</v>
      </c>
      <c r="M38" s="29">
        <f>+'2010'!$O38</f>
        <v>0</v>
      </c>
      <c r="N38" s="29">
        <f>+'2011'!$O38</f>
        <v>0</v>
      </c>
      <c r="O38" s="29">
        <f>+'2012'!$O38</f>
        <v>0</v>
      </c>
      <c r="P38" s="29">
        <f>+'2013'!$O38</f>
        <v>0</v>
      </c>
      <c r="Q38" s="29">
        <f>+'2014'!$O38</f>
        <v>0</v>
      </c>
      <c r="R38" s="29">
        <f>+'2015'!$O38</f>
        <v>0</v>
      </c>
      <c r="S38" s="29">
        <f>+'2016'!$O38</f>
        <v>0</v>
      </c>
      <c r="T38" s="29">
        <f>+'2017'!$O38</f>
        <v>0</v>
      </c>
      <c r="U38" s="29">
        <f>+'2018'!$O38</f>
        <v>0</v>
      </c>
      <c r="V38" s="29">
        <f>+'2019'!$O38</f>
        <v>0</v>
      </c>
      <c r="W38" s="26"/>
      <c r="X38" s="30" t="e">
        <f t="shared" si="1"/>
        <v>#DIV/0!</v>
      </c>
    </row>
    <row r="39" spans="1:24">
      <c r="A39" s="23" t="s">
        <v>329</v>
      </c>
      <c r="B39" s="24" t="s">
        <v>330</v>
      </c>
      <c r="C39" s="29">
        <f>+'2000'!$O39</f>
        <v>0</v>
      </c>
      <c r="D39" s="29">
        <f>+'2001'!$O39</f>
        <v>0</v>
      </c>
      <c r="E39" s="29">
        <f>+'2002'!$O39</f>
        <v>0</v>
      </c>
      <c r="F39" s="29">
        <f>+'2003'!$O39</f>
        <v>0</v>
      </c>
      <c r="G39" s="29">
        <f>+'2004'!$O39</f>
        <v>0</v>
      </c>
      <c r="H39" s="29">
        <f>+'2005'!$O39</f>
        <v>0</v>
      </c>
      <c r="I39" s="29">
        <f>+'2006'!$O39</f>
        <v>0</v>
      </c>
      <c r="J39" s="29">
        <f>+'2007'!$O39</f>
        <v>0</v>
      </c>
      <c r="K39" s="29">
        <f>+'2008'!$O39</f>
        <v>0</v>
      </c>
      <c r="L39" s="29">
        <f>+'2009'!$O39</f>
        <v>0</v>
      </c>
      <c r="M39" s="29">
        <f>+'2010'!$O39</f>
        <v>0</v>
      </c>
      <c r="N39" s="29">
        <f>+'2011'!$O39</f>
        <v>0</v>
      </c>
      <c r="O39" s="29">
        <f>+'2012'!$O39</f>
        <v>0</v>
      </c>
      <c r="P39" s="29">
        <f>+'2013'!$O39</f>
        <v>0</v>
      </c>
      <c r="Q39" s="29">
        <f>+'2014'!$O39</f>
        <v>0</v>
      </c>
      <c r="R39" s="29">
        <f>+'2015'!$O39</f>
        <v>0</v>
      </c>
      <c r="S39" s="29">
        <f>+'2016'!$O39</f>
        <v>0</v>
      </c>
      <c r="T39" s="29">
        <f>+'2017'!$O39</f>
        <v>0</v>
      </c>
      <c r="U39" s="29">
        <f>+'2018'!$O39</f>
        <v>0</v>
      </c>
      <c r="V39" s="29">
        <f>+'2019'!$O39</f>
        <v>0</v>
      </c>
      <c r="W39" s="26"/>
      <c r="X39" s="30" t="e">
        <f t="shared" si="1"/>
        <v>#DIV/0!</v>
      </c>
    </row>
    <row r="40" spans="1:24">
      <c r="A40" s="23" t="s">
        <v>331</v>
      </c>
      <c r="B40" s="24" t="s">
        <v>332</v>
      </c>
      <c r="C40" s="29">
        <f>+'2000'!$O40</f>
        <v>0</v>
      </c>
      <c r="D40" s="29">
        <f>+'2001'!$O40</f>
        <v>0</v>
      </c>
      <c r="E40" s="29">
        <f>+'2002'!$O40</f>
        <v>0</v>
      </c>
      <c r="F40" s="29">
        <f>+'2003'!$O40</f>
        <v>0</v>
      </c>
      <c r="G40" s="29">
        <f>+'2004'!$O40</f>
        <v>0</v>
      </c>
      <c r="H40" s="29">
        <f>+'2005'!$O40</f>
        <v>0</v>
      </c>
      <c r="I40" s="29">
        <f>+'2006'!$O40</f>
        <v>0</v>
      </c>
      <c r="J40" s="29">
        <f>+'2007'!$O40</f>
        <v>0</v>
      </c>
      <c r="K40" s="29">
        <f>+'2008'!$O40</f>
        <v>0</v>
      </c>
      <c r="L40" s="29">
        <f>+'2009'!$O40</f>
        <v>0</v>
      </c>
      <c r="M40" s="29">
        <f>+'2010'!$O40</f>
        <v>0</v>
      </c>
      <c r="N40" s="29">
        <f>+'2011'!$O40</f>
        <v>0</v>
      </c>
      <c r="O40" s="29">
        <f>+'2012'!$O40</f>
        <v>0</v>
      </c>
      <c r="P40" s="29">
        <f>+'2013'!$O40</f>
        <v>0</v>
      </c>
      <c r="Q40" s="29">
        <f>+'2014'!$O40</f>
        <v>0</v>
      </c>
      <c r="R40" s="29">
        <f>+'2015'!$O40</f>
        <v>0</v>
      </c>
      <c r="S40" s="29">
        <f>+'2016'!$O40</f>
        <v>0</v>
      </c>
      <c r="T40" s="29">
        <f>+'2017'!$O40</f>
        <v>0</v>
      </c>
      <c r="U40" s="29">
        <f>+'2018'!$O40</f>
        <v>0</v>
      </c>
      <c r="V40" s="29">
        <f>+'2019'!$O40</f>
        <v>0</v>
      </c>
      <c r="W40" s="26"/>
      <c r="X40" s="30" t="e">
        <f t="shared" si="1"/>
        <v>#DIV/0!</v>
      </c>
    </row>
    <row r="41" spans="1:24">
      <c r="A41" s="23" t="s">
        <v>333</v>
      </c>
      <c r="B41" s="24" t="s">
        <v>290</v>
      </c>
      <c r="C41" s="29">
        <f>+'2000'!$O41</f>
        <v>0</v>
      </c>
      <c r="D41" s="29">
        <f>+'2001'!$O41</f>
        <v>0</v>
      </c>
      <c r="E41" s="29">
        <f>+'2002'!$O41</f>
        <v>0</v>
      </c>
      <c r="F41" s="29">
        <f>+'2003'!$O41</f>
        <v>0</v>
      </c>
      <c r="G41" s="29">
        <f>+'2004'!$O41</f>
        <v>0</v>
      </c>
      <c r="H41" s="29">
        <f>+'2005'!$O41</f>
        <v>0</v>
      </c>
      <c r="I41" s="29">
        <f>+'2006'!$O41</f>
        <v>0</v>
      </c>
      <c r="J41" s="29">
        <f>+'2007'!$O41</f>
        <v>0</v>
      </c>
      <c r="K41" s="29">
        <f>+'2008'!$O41</f>
        <v>0</v>
      </c>
      <c r="L41" s="29">
        <f>+'2009'!$O41</f>
        <v>0</v>
      </c>
      <c r="M41" s="29">
        <f>+'2010'!$O41</f>
        <v>0</v>
      </c>
      <c r="N41" s="29">
        <f>+'2011'!$O41</f>
        <v>0</v>
      </c>
      <c r="O41" s="29">
        <f>+'2012'!$O41</f>
        <v>0</v>
      </c>
      <c r="P41" s="29">
        <f>+'2013'!$O41</f>
        <v>0</v>
      </c>
      <c r="Q41" s="29">
        <f>+'2014'!$O41</f>
        <v>0</v>
      </c>
      <c r="R41" s="29">
        <f>+'2015'!$O41</f>
        <v>0</v>
      </c>
      <c r="S41" s="29">
        <f>+'2016'!$O41</f>
        <v>0</v>
      </c>
      <c r="T41" s="29">
        <f>+'2017'!$O41</f>
        <v>0</v>
      </c>
      <c r="U41" s="29">
        <f>+'2018'!$O41</f>
        <v>0</v>
      </c>
      <c r="V41" s="29">
        <f>+'2019'!$O41</f>
        <v>0</v>
      </c>
      <c r="W41" s="26"/>
      <c r="X41" s="30" t="e">
        <f t="shared" si="1"/>
        <v>#DIV/0!</v>
      </c>
    </row>
    <row r="42" spans="1:24" ht="12.95">
      <c r="A42" s="23" t="s">
        <v>334</v>
      </c>
      <c r="B42" s="24" t="s">
        <v>335</v>
      </c>
      <c r="C42" s="29">
        <f>+'2000'!$O42</f>
        <v>0</v>
      </c>
      <c r="D42" s="29">
        <f>+'2001'!$O42</f>
        <v>0</v>
      </c>
      <c r="E42" s="29">
        <f>+'2002'!$O42</f>
        <v>0</v>
      </c>
      <c r="F42" s="29">
        <f>+'2003'!$O42</f>
        <v>0</v>
      </c>
      <c r="G42" s="29">
        <f>+'2004'!$O42</f>
        <v>0</v>
      </c>
      <c r="H42" s="29">
        <f>+'2005'!$O42</f>
        <v>0</v>
      </c>
      <c r="I42" s="29">
        <f>+'2006'!$O42</f>
        <v>0</v>
      </c>
      <c r="J42" s="29">
        <f>+'2007'!$O42</f>
        <v>0</v>
      </c>
      <c r="K42" s="29">
        <f>+'2008'!$O42</f>
        <v>0</v>
      </c>
      <c r="L42" s="29">
        <f>+'2009'!$O42</f>
        <v>0</v>
      </c>
      <c r="M42" s="29">
        <f>+'2010'!$O42</f>
        <v>0</v>
      </c>
      <c r="N42" s="29">
        <f>+'2011'!$O42</f>
        <v>0</v>
      </c>
      <c r="O42" s="29">
        <f>+'2012'!$O42</f>
        <v>0</v>
      </c>
      <c r="P42" s="29">
        <f>+'2013'!$O42</f>
        <v>0</v>
      </c>
      <c r="Q42" s="29">
        <f>+'2014'!$O42</f>
        <v>0</v>
      </c>
      <c r="R42" s="29">
        <f>+'2015'!$O42</f>
        <v>0</v>
      </c>
      <c r="S42" s="29">
        <f>+'2016'!$O42</f>
        <v>0</v>
      </c>
      <c r="T42" s="29">
        <f>+'2017'!$O42</f>
        <v>0</v>
      </c>
      <c r="U42" s="29">
        <f>+'2018'!$O42</f>
        <v>0</v>
      </c>
      <c r="V42" s="29">
        <f>+'2019'!$O42</f>
        <v>0</v>
      </c>
      <c r="W42" s="26"/>
      <c r="X42" s="30" t="e">
        <f t="shared" si="1"/>
        <v>#DIV/0!</v>
      </c>
    </row>
    <row r="43" spans="1:24" ht="12.95">
      <c r="A43" s="23" t="s">
        <v>336</v>
      </c>
      <c r="B43" s="24" t="s">
        <v>337</v>
      </c>
      <c r="C43" s="29">
        <f>+'2000'!$O43</f>
        <v>0</v>
      </c>
      <c r="D43" s="29">
        <f>+'2001'!$O43</f>
        <v>0</v>
      </c>
      <c r="E43" s="29">
        <f>+'2002'!$O43</f>
        <v>0</v>
      </c>
      <c r="F43" s="29">
        <f>+'2003'!$O43</f>
        <v>0</v>
      </c>
      <c r="G43" s="29">
        <f>+'2004'!$O43</f>
        <v>0</v>
      </c>
      <c r="H43" s="29">
        <f>+'2005'!$O43</f>
        <v>0</v>
      </c>
      <c r="I43" s="29">
        <f>+'2006'!$O43</f>
        <v>0</v>
      </c>
      <c r="J43" s="29">
        <f>+'2007'!$O43</f>
        <v>0</v>
      </c>
      <c r="K43" s="29">
        <f>+'2008'!$O43</f>
        <v>0</v>
      </c>
      <c r="L43" s="29">
        <f>+'2009'!$O43</f>
        <v>0</v>
      </c>
      <c r="M43" s="29">
        <f>+'2010'!$O43</f>
        <v>0</v>
      </c>
      <c r="N43" s="29">
        <f>+'2011'!$O43</f>
        <v>0</v>
      </c>
      <c r="O43" s="29">
        <f>+'2012'!$O43</f>
        <v>0</v>
      </c>
      <c r="P43" s="29">
        <f>+'2013'!$O43</f>
        <v>0</v>
      </c>
      <c r="Q43" s="29">
        <f>+'2014'!$O43</f>
        <v>0</v>
      </c>
      <c r="R43" s="29">
        <f>+'2015'!$O43</f>
        <v>0</v>
      </c>
      <c r="S43" s="29">
        <f>+'2016'!$O43</f>
        <v>0</v>
      </c>
      <c r="T43" s="29">
        <f>+'2017'!$O43</f>
        <v>0</v>
      </c>
      <c r="U43" s="29">
        <f>+'2018'!$O43</f>
        <v>0</v>
      </c>
      <c r="V43" s="29">
        <f>+'2019'!$O43</f>
        <v>0</v>
      </c>
      <c r="W43" s="26"/>
      <c r="X43" s="30" t="e">
        <f t="shared" si="1"/>
        <v>#DIV/0!</v>
      </c>
    </row>
    <row r="44" spans="1:24">
      <c r="A44" s="23" t="s">
        <v>338</v>
      </c>
      <c r="B44" s="24" t="s">
        <v>339</v>
      </c>
      <c r="C44" s="29">
        <f>+'2000'!$O44</f>
        <v>0</v>
      </c>
      <c r="D44" s="29">
        <f>+'2001'!$O44</f>
        <v>0</v>
      </c>
      <c r="E44" s="29">
        <f>+'2002'!$O44</f>
        <v>0</v>
      </c>
      <c r="F44" s="29">
        <f>+'2003'!$O44</f>
        <v>0</v>
      </c>
      <c r="G44" s="29">
        <f>+'2004'!$O44</f>
        <v>0</v>
      </c>
      <c r="H44" s="29">
        <f>+'2005'!$O44</f>
        <v>0</v>
      </c>
      <c r="I44" s="29">
        <f>+'2006'!$O44</f>
        <v>0</v>
      </c>
      <c r="J44" s="29">
        <f>+'2007'!$O44</f>
        <v>0</v>
      </c>
      <c r="K44" s="29">
        <f>+'2008'!$O44</f>
        <v>0</v>
      </c>
      <c r="L44" s="29">
        <f>+'2009'!$O44</f>
        <v>0</v>
      </c>
      <c r="M44" s="29">
        <f>+'2010'!$O44</f>
        <v>0</v>
      </c>
      <c r="N44" s="29">
        <f>+'2011'!$O44</f>
        <v>0</v>
      </c>
      <c r="O44" s="29">
        <f>+'2012'!$O44</f>
        <v>0</v>
      </c>
      <c r="P44" s="29">
        <f>+'2013'!$O44</f>
        <v>0</v>
      </c>
      <c r="Q44" s="29">
        <f>+'2014'!$O44</f>
        <v>0</v>
      </c>
      <c r="R44" s="29">
        <f>+'2015'!$O44</f>
        <v>0</v>
      </c>
      <c r="S44" s="29">
        <f>+'2016'!$O44</f>
        <v>0</v>
      </c>
      <c r="T44" s="29">
        <f>+'2017'!$O44</f>
        <v>0</v>
      </c>
      <c r="U44" s="29">
        <f>+'2018'!$O44</f>
        <v>0</v>
      </c>
      <c r="V44" s="29">
        <f>+'2019'!$O44</f>
        <v>0</v>
      </c>
      <c r="W44" s="26"/>
      <c r="X44" s="30" t="e">
        <f t="shared" si="1"/>
        <v>#DIV/0!</v>
      </c>
    </row>
    <row r="45" spans="1:24">
      <c r="A45" s="23" t="s">
        <v>340</v>
      </c>
      <c r="B45" s="24" t="s">
        <v>341</v>
      </c>
      <c r="C45" s="29">
        <f>+'2000'!$O45</f>
        <v>0</v>
      </c>
      <c r="D45" s="29">
        <f>+'2001'!$O45</f>
        <v>0</v>
      </c>
      <c r="E45" s="29">
        <f>+'2002'!$O45</f>
        <v>0</v>
      </c>
      <c r="F45" s="29">
        <f>+'2003'!$O45</f>
        <v>0</v>
      </c>
      <c r="G45" s="29">
        <f>+'2004'!$O45</f>
        <v>0</v>
      </c>
      <c r="H45" s="29">
        <f>+'2005'!$O45</f>
        <v>0</v>
      </c>
      <c r="I45" s="29">
        <f>+'2006'!$O45</f>
        <v>0</v>
      </c>
      <c r="J45" s="29">
        <f>+'2007'!$O45</f>
        <v>0</v>
      </c>
      <c r="K45" s="29">
        <f>+'2008'!$O45</f>
        <v>0</v>
      </c>
      <c r="L45" s="29">
        <f>+'2009'!$O45</f>
        <v>0</v>
      </c>
      <c r="M45" s="29">
        <f>+'2010'!$O45</f>
        <v>0</v>
      </c>
      <c r="N45" s="29">
        <f>+'2011'!$O45</f>
        <v>0</v>
      </c>
      <c r="O45" s="29">
        <f>+'2012'!$O45</f>
        <v>0</v>
      </c>
      <c r="P45" s="29">
        <f>+'2013'!$O45</f>
        <v>0</v>
      </c>
      <c r="Q45" s="29">
        <f>+'2014'!$O45</f>
        <v>0</v>
      </c>
      <c r="R45" s="29">
        <f>+'2015'!$O45</f>
        <v>0</v>
      </c>
      <c r="S45" s="29">
        <f>+'2016'!$O45</f>
        <v>0</v>
      </c>
      <c r="T45" s="29">
        <f>+'2017'!$O45</f>
        <v>0</v>
      </c>
      <c r="U45" s="29">
        <f>+'2018'!$O45</f>
        <v>0</v>
      </c>
      <c r="V45" s="29">
        <f>+'2019'!$O45</f>
        <v>0</v>
      </c>
      <c r="W45" s="26"/>
      <c r="X45" s="30" t="e">
        <f t="shared" si="1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20">+C47+C53+C64+C72+C76+C82+C89+C94</f>
        <v>312.34650444514023</v>
      </c>
      <c r="D46" s="20">
        <f t="shared" si="20"/>
        <v>303.24584552728976</v>
      </c>
      <c r="E46" s="20">
        <f t="shared" si="20"/>
        <v>206.91806884052605</v>
      </c>
      <c r="F46" s="20">
        <f t="shared" si="20"/>
        <v>212.16781761436852</v>
      </c>
      <c r="G46" s="20">
        <f t="shared" si="20"/>
        <v>227.78255519526479</v>
      </c>
      <c r="H46" s="20">
        <f t="shared" si="20"/>
        <v>206.1703395120214</v>
      </c>
      <c r="I46" s="20">
        <f t="shared" si="20"/>
        <v>189.84279622339525</v>
      </c>
      <c r="J46" s="20">
        <f t="shared" si="20"/>
        <v>211.49621008982857</v>
      </c>
      <c r="K46" s="20">
        <f t="shared" si="20"/>
        <v>210.00694176407856</v>
      </c>
      <c r="L46" s="20">
        <f t="shared" si="20"/>
        <v>259.06296102695001</v>
      </c>
      <c r="M46" s="20">
        <f t="shared" si="20"/>
        <v>582.06880135328095</v>
      </c>
      <c r="N46" s="20">
        <f t="shared" si="20"/>
        <v>712.86671601343323</v>
      </c>
      <c r="O46" s="20">
        <f t="shared" si="20"/>
        <v>830.15268789800234</v>
      </c>
      <c r="P46" s="20">
        <f t="shared" si="20"/>
        <v>952.59274499721414</v>
      </c>
      <c r="Q46" s="20">
        <f t="shared" si="20"/>
        <v>1081.8703422842143</v>
      </c>
      <c r="R46" s="20">
        <f t="shared" si="20"/>
        <v>1165.8990279537934</v>
      </c>
      <c r="S46" s="20">
        <f t="shared" si="20"/>
        <v>1294.4509422615299</v>
      </c>
      <c r="T46" s="20">
        <f t="shared" si="20"/>
        <v>1417.1201732165564</v>
      </c>
      <c r="U46" s="20">
        <f t="shared" si="20"/>
        <v>1446.5806210289879</v>
      </c>
      <c r="V46" s="20">
        <f t="shared" ref="V46" si="21">+V47+V53+V64+V72+V76+V82+V89+V94</f>
        <v>1471.7250402196532</v>
      </c>
      <c r="W46" s="21"/>
      <c r="X46" s="22">
        <f t="shared" si="1"/>
        <v>3.7118345147933081</v>
      </c>
    </row>
    <row r="47" spans="1:24">
      <c r="A47" s="23" t="s">
        <v>344</v>
      </c>
      <c r="B47" s="24" t="s">
        <v>345</v>
      </c>
      <c r="C47" s="25">
        <f t="shared" ref="C47:U47" si="22">+SUM(C48:C52)</f>
        <v>312.30919674</v>
      </c>
      <c r="D47" s="25">
        <f t="shared" si="22"/>
        <v>303.22196859600001</v>
      </c>
      <c r="E47" s="25">
        <f t="shared" si="22"/>
        <v>206.47674359999999</v>
      </c>
      <c r="F47" s="25">
        <f t="shared" si="22"/>
        <v>209.21923800000002</v>
      </c>
      <c r="G47" s="25">
        <f t="shared" si="22"/>
        <v>224.82471779999997</v>
      </c>
      <c r="H47" s="25">
        <f t="shared" si="22"/>
        <v>201.73980239999997</v>
      </c>
      <c r="I47" s="25">
        <f t="shared" si="22"/>
        <v>184.79324700000001</v>
      </c>
      <c r="J47" s="25">
        <f t="shared" si="22"/>
        <v>204.92342639999998</v>
      </c>
      <c r="K47" s="25">
        <f t="shared" si="22"/>
        <v>206.5745412</v>
      </c>
      <c r="L47" s="25">
        <f t="shared" si="22"/>
        <v>254.3736384</v>
      </c>
      <c r="M47" s="25">
        <f t="shared" si="22"/>
        <v>577.56089339999994</v>
      </c>
      <c r="N47" s="25">
        <f t="shared" si="22"/>
        <v>710.08080299999995</v>
      </c>
      <c r="O47" s="25">
        <f t="shared" si="22"/>
        <v>772.37215200000003</v>
      </c>
      <c r="P47" s="25">
        <f t="shared" si="22"/>
        <v>791.20235159999993</v>
      </c>
      <c r="Q47" s="25">
        <f t="shared" si="22"/>
        <v>792.4409478</v>
      </c>
      <c r="R47" s="25">
        <f t="shared" si="22"/>
        <v>740.94374879999998</v>
      </c>
      <c r="S47" s="25">
        <f t="shared" si="22"/>
        <v>734.10519960000011</v>
      </c>
      <c r="T47" s="25">
        <f t="shared" si="22"/>
        <v>766.72173959999998</v>
      </c>
      <c r="U47" s="25">
        <f t="shared" si="22"/>
        <v>642.79553399999998</v>
      </c>
      <c r="V47" s="25">
        <f t="shared" ref="V47" si="23">+SUM(V48:V52)</f>
        <v>555.43470660000003</v>
      </c>
      <c r="W47" s="26"/>
      <c r="X47" s="27">
        <f t="shared" si="1"/>
        <v>0.77847694655756183</v>
      </c>
    </row>
    <row r="48" spans="1:24">
      <c r="A48" s="23" t="s">
        <v>346</v>
      </c>
      <c r="B48" s="24" t="s">
        <v>347</v>
      </c>
      <c r="C48" s="29">
        <f>+'2000'!$O48</f>
        <v>312.30919674</v>
      </c>
      <c r="D48" s="29">
        <f>+'2001'!$O48</f>
        <v>303.22196859600001</v>
      </c>
      <c r="E48" s="29">
        <f>+'2002'!$O48</f>
        <v>206.47674359999999</v>
      </c>
      <c r="F48" s="29">
        <f>+'2003'!$O48</f>
        <v>209.21923800000002</v>
      </c>
      <c r="G48" s="29">
        <f>+'2004'!$O48</f>
        <v>224.82471779999997</v>
      </c>
      <c r="H48" s="29">
        <f>+'2005'!$O48</f>
        <v>201.73980239999997</v>
      </c>
      <c r="I48" s="29">
        <f>+'2006'!$O48</f>
        <v>184.79324700000001</v>
      </c>
      <c r="J48" s="29">
        <f>+'2007'!$O48</f>
        <v>204.92342639999998</v>
      </c>
      <c r="K48" s="29">
        <f>+'2008'!$O48</f>
        <v>206.5745412</v>
      </c>
      <c r="L48" s="29">
        <f>+'2009'!$O48</f>
        <v>254.3736384</v>
      </c>
      <c r="M48" s="29">
        <f>+'2010'!$O48</f>
        <v>577.56089339999994</v>
      </c>
      <c r="N48" s="29">
        <f>+'2011'!$O48</f>
        <v>710.08080299999995</v>
      </c>
      <c r="O48" s="29">
        <f>+'2012'!$O48</f>
        <v>772.37215200000003</v>
      </c>
      <c r="P48" s="29">
        <f>+'2013'!$O48</f>
        <v>791.20235159999993</v>
      </c>
      <c r="Q48" s="29">
        <f>+'2014'!$O48</f>
        <v>792.4409478</v>
      </c>
      <c r="R48" s="29">
        <f>+'2015'!$O48</f>
        <v>740.94374879999998</v>
      </c>
      <c r="S48" s="29">
        <f>+'2016'!$O48</f>
        <v>734.10519960000011</v>
      </c>
      <c r="T48" s="29">
        <f>+'2017'!$O48</f>
        <v>766.72173959999998</v>
      </c>
      <c r="U48" s="29">
        <f>+'2018'!$O48</f>
        <v>642.79553399999998</v>
      </c>
      <c r="V48" s="29">
        <f>+'2019'!$O48</f>
        <v>555.43470660000003</v>
      </c>
      <c r="W48" s="26"/>
      <c r="X48" s="30">
        <f t="shared" si="1"/>
        <v>0.77847694655756183</v>
      </c>
    </row>
    <row r="49" spans="1:24">
      <c r="A49" s="23" t="s">
        <v>348</v>
      </c>
      <c r="B49" s="24" t="s">
        <v>349</v>
      </c>
      <c r="C49" s="29">
        <f>+'2000'!$O49</f>
        <v>0</v>
      </c>
      <c r="D49" s="29">
        <f>+'2001'!$O49</f>
        <v>0</v>
      </c>
      <c r="E49" s="29">
        <f>+'2002'!$O49</f>
        <v>0</v>
      </c>
      <c r="F49" s="29">
        <f>+'2003'!$O49</f>
        <v>0</v>
      </c>
      <c r="G49" s="29">
        <f>+'2004'!$O49</f>
        <v>0</v>
      </c>
      <c r="H49" s="29">
        <f>+'2005'!$O49</f>
        <v>0</v>
      </c>
      <c r="I49" s="29">
        <f>+'2006'!$O49</f>
        <v>0</v>
      </c>
      <c r="J49" s="29">
        <f>+'2007'!$O49</f>
        <v>0</v>
      </c>
      <c r="K49" s="29">
        <f>+'2008'!$O49</f>
        <v>0</v>
      </c>
      <c r="L49" s="29">
        <f>+'2009'!$O49</f>
        <v>0</v>
      </c>
      <c r="M49" s="29">
        <f>+'2010'!$O49</f>
        <v>0</v>
      </c>
      <c r="N49" s="29">
        <f>+'2011'!$O49</f>
        <v>0</v>
      </c>
      <c r="O49" s="29">
        <f>+'2012'!$O49</f>
        <v>0</v>
      </c>
      <c r="P49" s="29">
        <f>+'2013'!$O49</f>
        <v>0</v>
      </c>
      <c r="Q49" s="29">
        <f>+'2014'!$O49</f>
        <v>0</v>
      </c>
      <c r="R49" s="29">
        <f>+'2015'!$O49</f>
        <v>0</v>
      </c>
      <c r="S49" s="29">
        <f>+'2016'!$O49</f>
        <v>0</v>
      </c>
      <c r="T49" s="29">
        <f>+'2017'!$O49</f>
        <v>0</v>
      </c>
      <c r="U49" s="29">
        <f>+'2018'!$O49</f>
        <v>0</v>
      </c>
      <c r="V49" s="29">
        <f>+'2019'!$O49</f>
        <v>0</v>
      </c>
      <c r="W49" s="26"/>
      <c r="X49" s="30" t="e">
        <f t="shared" si="1"/>
        <v>#DIV/0!</v>
      </c>
    </row>
    <row r="50" spans="1:24">
      <c r="A50" s="23" t="s">
        <v>350</v>
      </c>
      <c r="B50" s="24" t="s">
        <v>351</v>
      </c>
      <c r="C50" s="29">
        <f>+'2000'!$O50</f>
        <v>0</v>
      </c>
      <c r="D50" s="29">
        <f>+'2001'!$O50</f>
        <v>0</v>
      </c>
      <c r="E50" s="29">
        <f>+'2002'!$O50</f>
        <v>0</v>
      </c>
      <c r="F50" s="29">
        <f>+'2003'!$O50</f>
        <v>0</v>
      </c>
      <c r="G50" s="29">
        <f>+'2004'!$O50</f>
        <v>0</v>
      </c>
      <c r="H50" s="29">
        <f>+'2005'!$O50</f>
        <v>0</v>
      </c>
      <c r="I50" s="29">
        <f>+'2006'!$O50</f>
        <v>0</v>
      </c>
      <c r="J50" s="29">
        <f>+'2007'!$O50</f>
        <v>0</v>
      </c>
      <c r="K50" s="29">
        <f>+'2008'!$O50</f>
        <v>0</v>
      </c>
      <c r="L50" s="29">
        <f>+'2009'!$O50</f>
        <v>0</v>
      </c>
      <c r="M50" s="29">
        <f>+'2010'!$O50</f>
        <v>0</v>
      </c>
      <c r="N50" s="29">
        <f>+'2011'!$O50</f>
        <v>0</v>
      </c>
      <c r="O50" s="29">
        <f>+'2012'!$O50</f>
        <v>0</v>
      </c>
      <c r="P50" s="29">
        <f>+'2013'!$O50</f>
        <v>0</v>
      </c>
      <c r="Q50" s="29">
        <f>+'2014'!$O50</f>
        <v>0</v>
      </c>
      <c r="R50" s="29">
        <f>+'2015'!$O50</f>
        <v>0</v>
      </c>
      <c r="S50" s="29">
        <f>+'2016'!$O50</f>
        <v>0</v>
      </c>
      <c r="T50" s="29">
        <f>+'2017'!$O50</f>
        <v>0</v>
      </c>
      <c r="U50" s="29">
        <f>+'2018'!$O50</f>
        <v>0</v>
      </c>
      <c r="V50" s="29">
        <f>+'2019'!$O50</f>
        <v>0</v>
      </c>
      <c r="W50" s="26"/>
      <c r="X50" s="30" t="e">
        <f t="shared" si="1"/>
        <v>#DIV/0!</v>
      </c>
    </row>
    <row r="51" spans="1:24">
      <c r="A51" s="23" t="s">
        <v>352</v>
      </c>
      <c r="B51" s="24" t="s">
        <v>353</v>
      </c>
      <c r="C51" s="29">
        <f>+'2000'!$O51</f>
        <v>0</v>
      </c>
      <c r="D51" s="29">
        <f>+'2001'!$O51</f>
        <v>0</v>
      </c>
      <c r="E51" s="29">
        <f>+'2002'!$O51</f>
        <v>0</v>
      </c>
      <c r="F51" s="29">
        <f>+'2003'!$O51</f>
        <v>0</v>
      </c>
      <c r="G51" s="29">
        <f>+'2004'!$O51</f>
        <v>0</v>
      </c>
      <c r="H51" s="29">
        <f>+'2005'!$O51</f>
        <v>0</v>
      </c>
      <c r="I51" s="29">
        <f>+'2006'!$O51</f>
        <v>0</v>
      </c>
      <c r="J51" s="29">
        <f>+'2007'!$O51</f>
        <v>0</v>
      </c>
      <c r="K51" s="29">
        <f>+'2008'!$O51</f>
        <v>0</v>
      </c>
      <c r="L51" s="29">
        <f>+'2009'!$O51</f>
        <v>0</v>
      </c>
      <c r="M51" s="29">
        <f>+'2010'!$O51</f>
        <v>0</v>
      </c>
      <c r="N51" s="29">
        <f>+'2011'!$O51</f>
        <v>0</v>
      </c>
      <c r="O51" s="29">
        <f>+'2012'!$O51</f>
        <v>0</v>
      </c>
      <c r="P51" s="29">
        <f>+'2013'!$O51</f>
        <v>0</v>
      </c>
      <c r="Q51" s="29">
        <f>+'2014'!$O51</f>
        <v>0</v>
      </c>
      <c r="R51" s="29">
        <f>+'2015'!$O51</f>
        <v>0</v>
      </c>
      <c r="S51" s="29">
        <f>+'2016'!$O51</f>
        <v>0</v>
      </c>
      <c r="T51" s="29">
        <f>+'2017'!$O51</f>
        <v>0</v>
      </c>
      <c r="U51" s="29">
        <f>+'2018'!$O51</f>
        <v>0</v>
      </c>
      <c r="V51" s="29">
        <f>+'2019'!$O51</f>
        <v>0</v>
      </c>
      <c r="W51" s="26"/>
      <c r="X51" s="30" t="e">
        <f t="shared" si="1"/>
        <v>#DIV/0!</v>
      </c>
    </row>
    <row r="52" spans="1:24">
      <c r="A52" s="23" t="s">
        <v>354</v>
      </c>
      <c r="B52" s="24" t="s">
        <v>290</v>
      </c>
      <c r="C52" s="29">
        <f>+'2000'!$O52</f>
        <v>0</v>
      </c>
      <c r="D52" s="29">
        <f>+'2001'!$O52</f>
        <v>0</v>
      </c>
      <c r="E52" s="29">
        <f>+'2002'!$O52</f>
        <v>0</v>
      </c>
      <c r="F52" s="29">
        <f>+'2003'!$O52</f>
        <v>0</v>
      </c>
      <c r="G52" s="29">
        <f>+'2004'!$O52</f>
        <v>0</v>
      </c>
      <c r="H52" s="29">
        <f>+'2005'!$O52</f>
        <v>0</v>
      </c>
      <c r="I52" s="29">
        <f>+'2006'!$O52</f>
        <v>0</v>
      </c>
      <c r="J52" s="29">
        <f>+'2007'!$O52</f>
        <v>0</v>
      </c>
      <c r="K52" s="29">
        <f>+'2008'!$O52</f>
        <v>0</v>
      </c>
      <c r="L52" s="29">
        <f>+'2009'!$O52</f>
        <v>0</v>
      </c>
      <c r="M52" s="29">
        <f>+'2010'!$O52</f>
        <v>0</v>
      </c>
      <c r="N52" s="29">
        <f>+'2011'!$O52</f>
        <v>0</v>
      </c>
      <c r="O52" s="29">
        <f>+'2012'!$O52</f>
        <v>0</v>
      </c>
      <c r="P52" s="29">
        <f>+'2013'!$O52</f>
        <v>0</v>
      </c>
      <c r="Q52" s="29">
        <f>+'2014'!$O52</f>
        <v>0</v>
      </c>
      <c r="R52" s="29">
        <f>+'2015'!$O52</f>
        <v>0</v>
      </c>
      <c r="S52" s="29">
        <f>+'2016'!$O52</f>
        <v>0</v>
      </c>
      <c r="T52" s="29">
        <f>+'2017'!$O52</f>
        <v>0</v>
      </c>
      <c r="U52" s="29">
        <f>+'2018'!$O52</f>
        <v>0</v>
      </c>
      <c r="V52" s="29">
        <f>+'2019'!$O52</f>
        <v>0</v>
      </c>
      <c r="W52" s="26"/>
      <c r="X52" s="30" t="e">
        <f t="shared" si="1"/>
        <v>#DIV/0!</v>
      </c>
    </row>
    <row r="53" spans="1:24">
      <c r="A53" s="23" t="s">
        <v>355</v>
      </c>
      <c r="B53" s="24" t="s">
        <v>356</v>
      </c>
      <c r="C53" s="25">
        <f t="shared" ref="C53:U53" si="24">+SUM(C54:C63)</f>
        <v>0</v>
      </c>
      <c r="D53" s="25">
        <f t="shared" si="24"/>
        <v>0</v>
      </c>
      <c r="E53" s="25">
        <f t="shared" si="24"/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25">
        <f t="shared" si="24"/>
        <v>0</v>
      </c>
      <c r="M53" s="25">
        <f t="shared" si="24"/>
        <v>0</v>
      </c>
      <c r="N53" s="25">
        <f t="shared" si="24"/>
        <v>0</v>
      </c>
      <c r="O53" s="25">
        <f t="shared" si="24"/>
        <v>0</v>
      </c>
      <c r="P53" s="25">
        <f t="shared" si="24"/>
        <v>0</v>
      </c>
      <c r="Q53" s="25">
        <f t="shared" si="24"/>
        <v>0</v>
      </c>
      <c r="R53" s="25">
        <f t="shared" si="24"/>
        <v>0</v>
      </c>
      <c r="S53" s="25">
        <f t="shared" si="24"/>
        <v>0</v>
      </c>
      <c r="T53" s="25">
        <f t="shared" si="24"/>
        <v>0</v>
      </c>
      <c r="U53" s="25">
        <f t="shared" si="24"/>
        <v>0</v>
      </c>
      <c r="V53" s="25">
        <f t="shared" ref="V53" si="25">+SUM(V54:V63)</f>
        <v>0</v>
      </c>
      <c r="W53" s="26"/>
      <c r="X53" s="27" t="e">
        <f t="shared" si="1"/>
        <v>#DIV/0!</v>
      </c>
    </row>
    <row r="54" spans="1:24">
      <c r="A54" s="23" t="s">
        <v>357</v>
      </c>
      <c r="B54" s="24" t="s">
        <v>358</v>
      </c>
      <c r="C54" s="29">
        <f>+'2000'!$O54</f>
        <v>0</v>
      </c>
      <c r="D54" s="29">
        <f>+'2001'!$O54</f>
        <v>0</v>
      </c>
      <c r="E54" s="29">
        <f>+'2002'!$O54</f>
        <v>0</v>
      </c>
      <c r="F54" s="29">
        <f>+'2003'!$O54</f>
        <v>0</v>
      </c>
      <c r="G54" s="29">
        <f>+'2004'!$O54</f>
        <v>0</v>
      </c>
      <c r="H54" s="29">
        <f>+'2005'!$O54</f>
        <v>0</v>
      </c>
      <c r="I54" s="29">
        <f>+'2006'!$O54</f>
        <v>0</v>
      </c>
      <c r="J54" s="29">
        <f>+'2007'!$O54</f>
        <v>0</v>
      </c>
      <c r="K54" s="29">
        <f>+'2008'!$O54</f>
        <v>0</v>
      </c>
      <c r="L54" s="29">
        <f>+'2009'!$O54</f>
        <v>0</v>
      </c>
      <c r="M54" s="29">
        <f>+'2010'!$O54</f>
        <v>0</v>
      </c>
      <c r="N54" s="29">
        <f>+'2011'!$O54</f>
        <v>0</v>
      </c>
      <c r="O54" s="29">
        <f>+'2012'!$O54</f>
        <v>0</v>
      </c>
      <c r="P54" s="29">
        <f>+'2013'!$O54</f>
        <v>0</v>
      </c>
      <c r="Q54" s="29">
        <f>+'2014'!$O54</f>
        <v>0</v>
      </c>
      <c r="R54" s="29">
        <f>+'2015'!$O54</f>
        <v>0</v>
      </c>
      <c r="S54" s="29">
        <f>+'2016'!$O54</f>
        <v>0</v>
      </c>
      <c r="T54" s="29">
        <f>+'2017'!$O54</f>
        <v>0</v>
      </c>
      <c r="U54" s="29">
        <f>+'2018'!$O54</f>
        <v>0</v>
      </c>
      <c r="V54" s="29">
        <f>+'2019'!$O54</f>
        <v>0</v>
      </c>
      <c r="W54" s="26"/>
      <c r="X54" s="30" t="e">
        <f t="shared" si="1"/>
        <v>#DIV/0!</v>
      </c>
    </row>
    <row r="55" spans="1:24">
      <c r="A55" s="23" t="s">
        <v>359</v>
      </c>
      <c r="B55" s="24" t="s">
        <v>360</v>
      </c>
      <c r="C55" s="29">
        <f>+'2000'!$O55</f>
        <v>0</v>
      </c>
      <c r="D55" s="29">
        <f>+'2001'!$O55</f>
        <v>0</v>
      </c>
      <c r="E55" s="29">
        <f>+'2002'!$O55</f>
        <v>0</v>
      </c>
      <c r="F55" s="29">
        <f>+'2003'!$O55</f>
        <v>0</v>
      </c>
      <c r="G55" s="29">
        <f>+'2004'!$O55</f>
        <v>0</v>
      </c>
      <c r="H55" s="29">
        <f>+'2005'!$O55</f>
        <v>0</v>
      </c>
      <c r="I55" s="29">
        <f>+'2006'!$O55</f>
        <v>0</v>
      </c>
      <c r="J55" s="29">
        <f>+'2007'!$O55</f>
        <v>0</v>
      </c>
      <c r="K55" s="29">
        <f>+'2008'!$O55</f>
        <v>0</v>
      </c>
      <c r="L55" s="29">
        <f>+'2009'!$O55</f>
        <v>0</v>
      </c>
      <c r="M55" s="29">
        <f>+'2010'!$O55</f>
        <v>0</v>
      </c>
      <c r="N55" s="29">
        <f>+'2011'!$O55</f>
        <v>0</v>
      </c>
      <c r="O55" s="29">
        <f>+'2012'!$O55</f>
        <v>0</v>
      </c>
      <c r="P55" s="29">
        <f>+'2013'!$O55</f>
        <v>0</v>
      </c>
      <c r="Q55" s="29">
        <f>+'2014'!$O55</f>
        <v>0</v>
      </c>
      <c r="R55" s="29">
        <f>+'2015'!$O55</f>
        <v>0</v>
      </c>
      <c r="S55" s="29">
        <f>+'2016'!$O55</f>
        <v>0</v>
      </c>
      <c r="T55" s="29">
        <f>+'2017'!$O55</f>
        <v>0</v>
      </c>
      <c r="U55" s="29">
        <f>+'2018'!$O55</f>
        <v>0</v>
      </c>
      <c r="V55" s="29">
        <f>+'2019'!$O55</f>
        <v>0</v>
      </c>
      <c r="W55" s="26"/>
      <c r="X55" s="30" t="e">
        <f t="shared" si="1"/>
        <v>#DIV/0!</v>
      </c>
    </row>
    <row r="56" spans="1:24">
      <c r="A56" s="23" t="s">
        <v>361</v>
      </c>
      <c r="B56" s="24" t="s">
        <v>362</v>
      </c>
      <c r="C56" s="29">
        <f>+'2000'!$O56</f>
        <v>0</v>
      </c>
      <c r="D56" s="29">
        <f>+'2001'!$O56</f>
        <v>0</v>
      </c>
      <c r="E56" s="29">
        <f>+'2002'!$O56</f>
        <v>0</v>
      </c>
      <c r="F56" s="29">
        <f>+'2003'!$O56</f>
        <v>0</v>
      </c>
      <c r="G56" s="29">
        <f>+'2004'!$O56</f>
        <v>0</v>
      </c>
      <c r="H56" s="29">
        <f>+'2005'!$O56</f>
        <v>0</v>
      </c>
      <c r="I56" s="29">
        <f>+'2006'!$O56</f>
        <v>0</v>
      </c>
      <c r="J56" s="29">
        <f>+'2007'!$O56</f>
        <v>0</v>
      </c>
      <c r="K56" s="29">
        <f>+'2008'!$O56</f>
        <v>0</v>
      </c>
      <c r="L56" s="29">
        <f>+'2009'!$O56</f>
        <v>0</v>
      </c>
      <c r="M56" s="29">
        <f>+'2010'!$O56</f>
        <v>0</v>
      </c>
      <c r="N56" s="29">
        <f>+'2011'!$O56</f>
        <v>0</v>
      </c>
      <c r="O56" s="29">
        <f>+'2012'!$O56</f>
        <v>0</v>
      </c>
      <c r="P56" s="29">
        <f>+'2013'!$O56</f>
        <v>0</v>
      </c>
      <c r="Q56" s="29">
        <f>+'2014'!$O56</f>
        <v>0</v>
      </c>
      <c r="R56" s="29">
        <f>+'2015'!$O56</f>
        <v>0</v>
      </c>
      <c r="S56" s="29">
        <f>+'2016'!$O56</f>
        <v>0</v>
      </c>
      <c r="T56" s="29">
        <f>+'2017'!$O56</f>
        <v>0</v>
      </c>
      <c r="U56" s="29">
        <f>+'2018'!$O56</f>
        <v>0</v>
      </c>
      <c r="V56" s="29">
        <f>+'2019'!$O56</f>
        <v>0</v>
      </c>
      <c r="W56" s="26"/>
      <c r="X56" s="30" t="e">
        <f t="shared" si="1"/>
        <v>#DIV/0!</v>
      </c>
    </row>
    <row r="57" spans="1:24">
      <c r="A57" s="23" t="s">
        <v>363</v>
      </c>
      <c r="B57" s="24" t="s">
        <v>364</v>
      </c>
      <c r="C57" s="29">
        <f>+'2000'!$O57</f>
        <v>0</v>
      </c>
      <c r="D57" s="29">
        <f>+'2001'!$O57</f>
        <v>0</v>
      </c>
      <c r="E57" s="29">
        <f>+'2002'!$O57</f>
        <v>0</v>
      </c>
      <c r="F57" s="29">
        <f>+'2003'!$O57</f>
        <v>0</v>
      </c>
      <c r="G57" s="29">
        <f>+'2004'!$O57</f>
        <v>0</v>
      </c>
      <c r="H57" s="29">
        <f>+'2005'!$O57</f>
        <v>0</v>
      </c>
      <c r="I57" s="29">
        <f>+'2006'!$O57</f>
        <v>0</v>
      </c>
      <c r="J57" s="29">
        <f>+'2007'!$O57</f>
        <v>0</v>
      </c>
      <c r="K57" s="29">
        <f>+'2008'!$O57</f>
        <v>0</v>
      </c>
      <c r="L57" s="29">
        <f>+'2009'!$O57</f>
        <v>0</v>
      </c>
      <c r="M57" s="29">
        <f>+'2010'!$O57</f>
        <v>0</v>
      </c>
      <c r="N57" s="29">
        <f>+'2011'!$O57</f>
        <v>0</v>
      </c>
      <c r="O57" s="29">
        <f>+'2012'!$O57</f>
        <v>0</v>
      </c>
      <c r="P57" s="29">
        <f>+'2013'!$O57</f>
        <v>0</v>
      </c>
      <c r="Q57" s="29">
        <f>+'2014'!$O57</f>
        <v>0</v>
      </c>
      <c r="R57" s="29">
        <f>+'2015'!$O57</f>
        <v>0</v>
      </c>
      <c r="S57" s="29">
        <f>+'2016'!$O57</f>
        <v>0</v>
      </c>
      <c r="T57" s="29">
        <f>+'2017'!$O57</f>
        <v>0</v>
      </c>
      <c r="U57" s="29">
        <f>+'2018'!$O57</f>
        <v>0</v>
      </c>
      <c r="V57" s="29">
        <f>+'2019'!$O57</f>
        <v>0</v>
      </c>
      <c r="W57" s="26"/>
      <c r="X57" s="30" t="e">
        <f t="shared" si="1"/>
        <v>#DIV/0!</v>
      </c>
    </row>
    <row r="58" spans="1:24">
      <c r="A58" s="23" t="s">
        <v>365</v>
      </c>
      <c r="B58" s="24" t="s">
        <v>366</v>
      </c>
      <c r="C58" s="29">
        <f>+'2000'!$O58</f>
        <v>0</v>
      </c>
      <c r="D58" s="29">
        <f>+'2001'!$O58</f>
        <v>0</v>
      </c>
      <c r="E58" s="29">
        <f>+'2002'!$O58</f>
        <v>0</v>
      </c>
      <c r="F58" s="29">
        <f>+'2003'!$O58</f>
        <v>0</v>
      </c>
      <c r="G58" s="29">
        <f>+'2004'!$O58</f>
        <v>0</v>
      </c>
      <c r="H58" s="29">
        <f>+'2005'!$O58</f>
        <v>0</v>
      </c>
      <c r="I58" s="29">
        <f>+'2006'!$O58</f>
        <v>0</v>
      </c>
      <c r="J58" s="29">
        <f>+'2007'!$O58</f>
        <v>0</v>
      </c>
      <c r="K58" s="29">
        <f>+'2008'!$O58</f>
        <v>0</v>
      </c>
      <c r="L58" s="29">
        <f>+'2009'!$O58</f>
        <v>0</v>
      </c>
      <c r="M58" s="29">
        <f>+'2010'!$O58</f>
        <v>0</v>
      </c>
      <c r="N58" s="29">
        <f>+'2011'!$O58</f>
        <v>0</v>
      </c>
      <c r="O58" s="29">
        <f>+'2012'!$O58</f>
        <v>0</v>
      </c>
      <c r="P58" s="29">
        <f>+'2013'!$O58</f>
        <v>0</v>
      </c>
      <c r="Q58" s="29">
        <f>+'2014'!$O58</f>
        <v>0</v>
      </c>
      <c r="R58" s="29">
        <f>+'2015'!$O58</f>
        <v>0</v>
      </c>
      <c r="S58" s="29">
        <f>+'2016'!$O58</f>
        <v>0</v>
      </c>
      <c r="T58" s="29">
        <f>+'2017'!$O58</f>
        <v>0</v>
      </c>
      <c r="U58" s="29">
        <f>+'2018'!$O58</f>
        <v>0</v>
      </c>
      <c r="V58" s="29">
        <f>+'2019'!$O58</f>
        <v>0</v>
      </c>
      <c r="W58" s="26"/>
      <c r="X58" s="30" t="e">
        <f t="shared" si="1"/>
        <v>#DIV/0!</v>
      </c>
    </row>
    <row r="59" spans="1:24">
      <c r="A59" s="23" t="s">
        <v>367</v>
      </c>
      <c r="B59" s="24" t="s">
        <v>368</v>
      </c>
      <c r="C59" s="29">
        <f>+'2000'!$O59</f>
        <v>0</v>
      </c>
      <c r="D59" s="29">
        <f>+'2001'!$O59</f>
        <v>0</v>
      </c>
      <c r="E59" s="29">
        <f>+'2002'!$O59</f>
        <v>0</v>
      </c>
      <c r="F59" s="29">
        <f>+'2003'!$O59</f>
        <v>0</v>
      </c>
      <c r="G59" s="29">
        <f>+'2004'!$O59</f>
        <v>0</v>
      </c>
      <c r="H59" s="29">
        <f>+'2005'!$O59</f>
        <v>0</v>
      </c>
      <c r="I59" s="29">
        <f>+'2006'!$O59</f>
        <v>0</v>
      </c>
      <c r="J59" s="29">
        <f>+'2007'!$O59</f>
        <v>0</v>
      </c>
      <c r="K59" s="29">
        <f>+'2008'!$O59</f>
        <v>0</v>
      </c>
      <c r="L59" s="29">
        <f>+'2009'!$O59</f>
        <v>0</v>
      </c>
      <c r="M59" s="29">
        <f>+'2010'!$O59</f>
        <v>0</v>
      </c>
      <c r="N59" s="29">
        <f>+'2011'!$O59</f>
        <v>0</v>
      </c>
      <c r="O59" s="29">
        <f>+'2012'!$O59</f>
        <v>0</v>
      </c>
      <c r="P59" s="29">
        <f>+'2013'!$O59</f>
        <v>0</v>
      </c>
      <c r="Q59" s="29">
        <f>+'2014'!$O59</f>
        <v>0</v>
      </c>
      <c r="R59" s="29">
        <f>+'2015'!$O59</f>
        <v>0</v>
      </c>
      <c r="S59" s="29">
        <f>+'2016'!$O59</f>
        <v>0</v>
      </c>
      <c r="T59" s="29">
        <f>+'2017'!$O59</f>
        <v>0</v>
      </c>
      <c r="U59" s="29">
        <f>+'2018'!$O59</f>
        <v>0</v>
      </c>
      <c r="V59" s="29">
        <f>+'2019'!$O59</f>
        <v>0</v>
      </c>
      <c r="W59" s="26"/>
      <c r="X59" s="30" t="e">
        <f t="shared" si="1"/>
        <v>#DIV/0!</v>
      </c>
    </row>
    <row r="60" spans="1:24">
      <c r="A60" s="23" t="s">
        <v>369</v>
      </c>
      <c r="B60" s="24" t="s">
        <v>370</v>
      </c>
      <c r="C60" s="29">
        <f>+'2000'!$O60</f>
        <v>0</v>
      </c>
      <c r="D60" s="29">
        <f>+'2001'!$O60</f>
        <v>0</v>
      </c>
      <c r="E60" s="29">
        <f>+'2002'!$O60</f>
        <v>0</v>
      </c>
      <c r="F60" s="29">
        <f>+'2003'!$O60</f>
        <v>0</v>
      </c>
      <c r="G60" s="29">
        <f>+'2004'!$O60</f>
        <v>0</v>
      </c>
      <c r="H60" s="29">
        <f>+'2005'!$O60</f>
        <v>0</v>
      </c>
      <c r="I60" s="29">
        <f>+'2006'!$O60</f>
        <v>0</v>
      </c>
      <c r="J60" s="29">
        <f>+'2007'!$O60</f>
        <v>0</v>
      </c>
      <c r="K60" s="29">
        <f>+'2008'!$O60</f>
        <v>0</v>
      </c>
      <c r="L60" s="29">
        <f>+'2009'!$O60</f>
        <v>0</v>
      </c>
      <c r="M60" s="29">
        <f>+'2010'!$O60</f>
        <v>0</v>
      </c>
      <c r="N60" s="29">
        <f>+'2011'!$O60</f>
        <v>0</v>
      </c>
      <c r="O60" s="29">
        <f>+'2012'!$O60</f>
        <v>0</v>
      </c>
      <c r="P60" s="29">
        <f>+'2013'!$O60</f>
        <v>0</v>
      </c>
      <c r="Q60" s="29">
        <f>+'2014'!$O60</f>
        <v>0</v>
      </c>
      <c r="R60" s="29">
        <f>+'2015'!$O60</f>
        <v>0</v>
      </c>
      <c r="S60" s="29">
        <f>+'2016'!$O60</f>
        <v>0</v>
      </c>
      <c r="T60" s="29">
        <f>+'2017'!$O60</f>
        <v>0</v>
      </c>
      <c r="U60" s="29">
        <f>+'2018'!$O60</f>
        <v>0</v>
      </c>
      <c r="V60" s="29">
        <f>+'2019'!$O60</f>
        <v>0</v>
      </c>
      <c r="W60" s="26"/>
      <c r="X60" s="30" t="e">
        <f t="shared" si="1"/>
        <v>#DIV/0!</v>
      </c>
    </row>
    <row r="61" spans="1:24">
      <c r="A61" s="23" t="s">
        <v>371</v>
      </c>
      <c r="B61" s="24" t="s">
        <v>372</v>
      </c>
      <c r="C61" s="29">
        <f>+'2000'!$O61</f>
        <v>0</v>
      </c>
      <c r="D61" s="29">
        <f>+'2001'!$O61</f>
        <v>0</v>
      </c>
      <c r="E61" s="29">
        <f>+'2002'!$O61</f>
        <v>0</v>
      </c>
      <c r="F61" s="29">
        <f>+'2003'!$O61</f>
        <v>0</v>
      </c>
      <c r="G61" s="29">
        <f>+'2004'!$O61</f>
        <v>0</v>
      </c>
      <c r="H61" s="29">
        <f>+'2005'!$O61</f>
        <v>0</v>
      </c>
      <c r="I61" s="29">
        <f>+'2006'!$O61</f>
        <v>0</v>
      </c>
      <c r="J61" s="29">
        <f>+'2007'!$O61</f>
        <v>0</v>
      </c>
      <c r="K61" s="29">
        <f>+'2008'!$O61</f>
        <v>0</v>
      </c>
      <c r="L61" s="29">
        <f>+'2009'!$O61</f>
        <v>0</v>
      </c>
      <c r="M61" s="29">
        <f>+'2010'!$O61</f>
        <v>0</v>
      </c>
      <c r="N61" s="29">
        <f>+'2011'!$O61</f>
        <v>0</v>
      </c>
      <c r="O61" s="29">
        <f>+'2012'!$O61</f>
        <v>0</v>
      </c>
      <c r="P61" s="29">
        <f>+'2013'!$O61</f>
        <v>0</v>
      </c>
      <c r="Q61" s="29">
        <f>+'2014'!$O61</f>
        <v>0</v>
      </c>
      <c r="R61" s="29">
        <f>+'2015'!$O61</f>
        <v>0</v>
      </c>
      <c r="S61" s="29">
        <f>+'2016'!$O61</f>
        <v>0</v>
      </c>
      <c r="T61" s="29">
        <f>+'2017'!$O61</f>
        <v>0</v>
      </c>
      <c r="U61" s="29">
        <f>+'2018'!$O61</f>
        <v>0</v>
      </c>
      <c r="V61" s="29">
        <f>+'2019'!$O61</f>
        <v>0</v>
      </c>
      <c r="W61" s="26"/>
      <c r="X61" s="30" t="e">
        <f t="shared" si="1"/>
        <v>#DIV/0!</v>
      </c>
    </row>
    <row r="62" spans="1:24">
      <c r="A62" s="23" t="s">
        <v>373</v>
      </c>
      <c r="B62" s="24" t="s">
        <v>374</v>
      </c>
      <c r="C62" s="29">
        <f>+'2000'!$O62</f>
        <v>0</v>
      </c>
      <c r="D62" s="29">
        <f>+'2001'!$O62</f>
        <v>0</v>
      </c>
      <c r="E62" s="29">
        <f>+'2002'!$O62</f>
        <v>0</v>
      </c>
      <c r="F62" s="29">
        <f>+'2003'!$O62</f>
        <v>0</v>
      </c>
      <c r="G62" s="29">
        <f>+'2004'!$O62</f>
        <v>0</v>
      </c>
      <c r="H62" s="29">
        <f>+'2005'!$O62</f>
        <v>0</v>
      </c>
      <c r="I62" s="29">
        <f>+'2006'!$O62</f>
        <v>0</v>
      </c>
      <c r="J62" s="29">
        <f>+'2007'!$O62</f>
        <v>0</v>
      </c>
      <c r="K62" s="29">
        <f>+'2008'!$O62</f>
        <v>0</v>
      </c>
      <c r="L62" s="29">
        <f>+'2009'!$O62</f>
        <v>0</v>
      </c>
      <c r="M62" s="29">
        <f>+'2010'!$O62</f>
        <v>0</v>
      </c>
      <c r="N62" s="29">
        <f>+'2011'!$O62</f>
        <v>0</v>
      </c>
      <c r="O62" s="29">
        <f>+'2012'!$O62</f>
        <v>0</v>
      </c>
      <c r="P62" s="29">
        <f>+'2013'!$O62</f>
        <v>0</v>
      </c>
      <c r="Q62" s="29">
        <f>+'2014'!$O62</f>
        <v>0</v>
      </c>
      <c r="R62" s="29">
        <f>+'2015'!$O62</f>
        <v>0</v>
      </c>
      <c r="S62" s="29">
        <f>+'2016'!$O62</f>
        <v>0</v>
      </c>
      <c r="T62" s="29">
        <f>+'2017'!$O62</f>
        <v>0</v>
      </c>
      <c r="U62" s="29">
        <f>+'2018'!$O62</f>
        <v>0</v>
      </c>
      <c r="V62" s="29">
        <f>+'2019'!$O62</f>
        <v>0</v>
      </c>
      <c r="W62" s="26"/>
      <c r="X62" s="30" t="e">
        <f t="shared" si="1"/>
        <v>#DIV/0!</v>
      </c>
    </row>
    <row r="63" spans="1:24">
      <c r="A63" s="23" t="s">
        <v>375</v>
      </c>
      <c r="B63" s="24" t="s">
        <v>290</v>
      </c>
      <c r="C63" s="29">
        <f>+'2000'!$O63</f>
        <v>0</v>
      </c>
      <c r="D63" s="29">
        <f>+'2001'!$O63</f>
        <v>0</v>
      </c>
      <c r="E63" s="29">
        <f>+'2002'!$O63</f>
        <v>0</v>
      </c>
      <c r="F63" s="29">
        <f>+'2003'!$O63</f>
        <v>0</v>
      </c>
      <c r="G63" s="29">
        <f>+'2004'!$O63</f>
        <v>0</v>
      </c>
      <c r="H63" s="29">
        <f>+'2005'!$O63</f>
        <v>0</v>
      </c>
      <c r="I63" s="29">
        <f>+'2006'!$O63</f>
        <v>0</v>
      </c>
      <c r="J63" s="29">
        <f>+'2007'!$O63</f>
        <v>0</v>
      </c>
      <c r="K63" s="29">
        <f>+'2008'!$O63</f>
        <v>0</v>
      </c>
      <c r="L63" s="29">
        <f>+'2009'!$O63</f>
        <v>0</v>
      </c>
      <c r="M63" s="29">
        <f>+'2010'!$O63</f>
        <v>0</v>
      </c>
      <c r="N63" s="29">
        <f>+'2011'!$O63</f>
        <v>0</v>
      </c>
      <c r="O63" s="29">
        <f>+'2012'!$O63</f>
        <v>0</v>
      </c>
      <c r="P63" s="29">
        <f>+'2013'!$O63</f>
        <v>0</v>
      </c>
      <c r="Q63" s="29">
        <f>+'2014'!$O63</f>
        <v>0</v>
      </c>
      <c r="R63" s="29">
        <f>+'2015'!$O63</f>
        <v>0</v>
      </c>
      <c r="S63" s="29">
        <f>+'2016'!$O63</f>
        <v>0</v>
      </c>
      <c r="T63" s="29">
        <f>+'2017'!$O63</f>
        <v>0</v>
      </c>
      <c r="U63" s="29">
        <f>+'2018'!$O63</f>
        <v>0</v>
      </c>
      <c r="V63" s="29">
        <f>+'2019'!$O63</f>
        <v>0</v>
      </c>
      <c r="W63" s="26"/>
      <c r="X63" s="30" t="e">
        <f t="shared" si="1"/>
        <v>#DIV/0!</v>
      </c>
    </row>
    <row r="64" spans="1:24">
      <c r="A64" s="23" t="s">
        <v>376</v>
      </c>
      <c r="B64" s="24" t="s">
        <v>377</v>
      </c>
      <c r="C64" s="25">
        <f t="shared" ref="C64:U64" si="26">+SUM(C65:C71)</f>
        <v>0</v>
      </c>
      <c r="D64" s="25">
        <f t="shared" si="26"/>
        <v>0</v>
      </c>
      <c r="E64" s="25">
        <f t="shared" si="26"/>
        <v>0</v>
      </c>
      <c r="F64" s="25">
        <f t="shared" si="26"/>
        <v>0</v>
      </c>
      <c r="G64" s="25">
        <f t="shared" si="26"/>
        <v>0</v>
      </c>
      <c r="H64" s="25">
        <f t="shared" si="26"/>
        <v>0</v>
      </c>
      <c r="I64" s="25">
        <f t="shared" si="26"/>
        <v>0</v>
      </c>
      <c r="J64" s="25">
        <f t="shared" si="26"/>
        <v>0</v>
      </c>
      <c r="K64" s="25">
        <f t="shared" si="26"/>
        <v>0</v>
      </c>
      <c r="L64" s="25">
        <f t="shared" si="26"/>
        <v>0</v>
      </c>
      <c r="M64" s="25">
        <f t="shared" si="26"/>
        <v>0</v>
      </c>
      <c r="N64" s="25">
        <f t="shared" si="26"/>
        <v>0</v>
      </c>
      <c r="O64" s="25">
        <f t="shared" si="26"/>
        <v>0</v>
      </c>
      <c r="P64" s="25">
        <f t="shared" si="26"/>
        <v>0</v>
      </c>
      <c r="Q64" s="25">
        <f t="shared" si="26"/>
        <v>0</v>
      </c>
      <c r="R64" s="25">
        <f t="shared" si="26"/>
        <v>0</v>
      </c>
      <c r="S64" s="25">
        <f t="shared" si="26"/>
        <v>0</v>
      </c>
      <c r="T64" s="25">
        <f t="shared" si="26"/>
        <v>0</v>
      </c>
      <c r="U64" s="25">
        <f t="shared" si="26"/>
        <v>0</v>
      </c>
      <c r="V64" s="25">
        <f t="shared" ref="V64" si="27">+SUM(V65:V71)</f>
        <v>0</v>
      </c>
      <c r="W64" s="26"/>
      <c r="X64" s="27" t="e">
        <f t="shared" si="1"/>
        <v>#DIV/0!</v>
      </c>
    </row>
    <row r="65" spans="1:24">
      <c r="A65" s="23" t="s">
        <v>378</v>
      </c>
      <c r="B65" s="24" t="s">
        <v>379</v>
      </c>
      <c r="C65" s="29">
        <f>+'2000'!$O65</f>
        <v>0</v>
      </c>
      <c r="D65" s="29">
        <f>+'2001'!$O65</f>
        <v>0</v>
      </c>
      <c r="E65" s="29">
        <f>+'2002'!$O65</f>
        <v>0</v>
      </c>
      <c r="F65" s="29">
        <f>+'2003'!$O65</f>
        <v>0</v>
      </c>
      <c r="G65" s="29">
        <f>+'2004'!$O65</f>
        <v>0</v>
      </c>
      <c r="H65" s="29">
        <f>+'2005'!$O65</f>
        <v>0</v>
      </c>
      <c r="I65" s="29">
        <f>+'2006'!$O65</f>
        <v>0</v>
      </c>
      <c r="J65" s="29">
        <f>+'2007'!$O65</f>
        <v>0</v>
      </c>
      <c r="K65" s="29">
        <f>+'2008'!$O65</f>
        <v>0</v>
      </c>
      <c r="L65" s="29">
        <f>+'2009'!$O65</f>
        <v>0</v>
      </c>
      <c r="M65" s="29">
        <f>+'2010'!$O65</f>
        <v>0</v>
      </c>
      <c r="N65" s="29">
        <f>+'2011'!$O65</f>
        <v>0</v>
      </c>
      <c r="O65" s="29">
        <f>+'2012'!$O65</f>
        <v>0</v>
      </c>
      <c r="P65" s="29">
        <f>+'2013'!$O65</f>
        <v>0</v>
      </c>
      <c r="Q65" s="29">
        <f>+'2014'!$O65</f>
        <v>0</v>
      </c>
      <c r="R65" s="29">
        <f>+'2015'!$O65</f>
        <v>0</v>
      </c>
      <c r="S65" s="29">
        <f>+'2016'!$O65</f>
        <v>0</v>
      </c>
      <c r="T65" s="29">
        <f>+'2017'!$O65</f>
        <v>0</v>
      </c>
      <c r="U65" s="29">
        <f>+'2018'!$O65</f>
        <v>0</v>
      </c>
      <c r="V65" s="29">
        <f>+'2019'!$O65</f>
        <v>0</v>
      </c>
      <c r="W65" s="26"/>
      <c r="X65" s="30" t="e">
        <f t="shared" si="1"/>
        <v>#DIV/0!</v>
      </c>
    </row>
    <row r="66" spans="1:24">
      <c r="A66" s="23" t="s">
        <v>380</v>
      </c>
      <c r="B66" s="24" t="s">
        <v>381</v>
      </c>
      <c r="C66" s="29">
        <f>+'2000'!$O66</f>
        <v>0</v>
      </c>
      <c r="D66" s="29">
        <f>+'2001'!$O66</f>
        <v>0</v>
      </c>
      <c r="E66" s="29">
        <f>+'2002'!$O66</f>
        <v>0</v>
      </c>
      <c r="F66" s="29">
        <f>+'2003'!$O66</f>
        <v>0</v>
      </c>
      <c r="G66" s="29">
        <f>+'2004'!$O66</f>
        <v>0</v>
      </c>
      <c r="H66" s="29">
        <f>+'2005'!$O66</f>
        <v>0</v>
      </c>
      <c r="I66" s="29">
        <f>+'2006'!$O66</f>
        <v>0</v>
      </c>
      <c r="J66" s="29">
        <f>+'2007'!$O66</f>
        <v>0</v>
      </c>
      <c r="K66" s="29">
        <f>+'2008'!$O66</f>
        <v>0</v>
      </c>
      <c r="L66" s="29">
        <f>+'2009'!$O66</f>
        <v>0</v>
      </c>
      <c r="M66" s="29">
        <f>+'2010'!$O66</f>
        <v>0</v>
      </c>
      <c r="N66" s="29">
        <f>+'2011'!$O66</f>
        <v>0</v>
      </c>
      <c r="O66" s="29">
        <f>+'2012'!$O66</f>
        <v>0</v>
      </c>
      <c r="P66" s="29">
        <f>+'2013'!$O66</f>
        <v>0</v>
      </c>
      <c r="Q66" s="29">
        <f>+'2014'!$O66</f>
        <v>0</v>
      </c>
      <c r="R66" s="29">
        <f>+'2015'!$O66</f>
        <v>0</v>
      </c>
      <c r="S66" s="29">
        <f>+'2016'!$O66</f>
        <v>0</v>
      </c>
      <c r="T66" s="29">
        <f>+'2017'!$O66</f>
        <v>0</v>
      </c>
      <c r="U66" s="29">
        <f>+'2018'!$O66</f>
        <v>0</v>
      </c>
      <c r="V66" s="29">
        <f>+'2019'!$O66</f>
        <v>0</v>
      </c>
      <c r="W66" s="26"/>
      <c r="X66" s="30" t="e">
        <f t="shared" si="1"/>
        <v>#DIV/0!</v>
      </c>
    </row>
    <row r="67" spans="1:24">
      <c r="A67" s="23" t="s">
        <v>382</v>
      </c>
      <c r="B67" s="24" t="s">
        <v>383</v>
      </c>
      <c r="C67" s="29">
        <f>+'2000'!$O67</f>
        <v>0</v>
      </c>
      <c r="D67" s="29">
        <f>+'2001'!$O67</f>
        <v>0</v>
      </c>
      <c r="E67" s="29">
        <f>+'2002'!$O67</f>
        <v>0</v>
      </c>
      <c r="F67" s="29">
        <f>+'2003'!$O67</f>
        <v>0</v>
      </c>
      <c r="G67" s="29">
        <f>+'2004'!$O67</f>
        <v>0</v>
      </c>
      <c r="H67" s="29">
        <f>+'2005'!$O67</f>
        <v>0</v>
      </c>
      <c r="I67" s="29">
        <f>+'2006'!$O67</f>
        <v>0</v>
      </c>
      <c r="J67" s="29">
        <f>+'2007'!$O67</f>
        <v>0</v>
      </c>
      <c r="K67" s="29">
        <f>+'2008'!$O67</f>
        <v>0</v>
      </c>
      <c r="L67" s="29">
        <f>+'2009'!$O67</f>
        <v>0</v>
      </c>
      <c r="M67" s="29">
        <f>+'2010'!$O67</f>
        <v>0</v>
      </c>
      <c r="N67" s="29">
        <f>+'2011'!$O67</f>
        <v>0</v>
      </c>
      <c r="O67" s="29">
        <f>+'2012'!$O67</f>
        <v>0</v>
      </c>
      <c r="P67" s="29">
        <f>+'2013'!$O67</f>
        <v>0</v>
      </c>
      <c r="Q67" s="29">
        <f>+'2014'!$O67</f>
        <v>0</v>
      </c>
      <c r="R67" s="29">
        <f>+'2015'!$O67</f>
        <v>0</v>
      </c>
      <c r="S67" s="29">
        <f>+'2016'!$O67</f>
        <v>0</v>
      </c>
      <c r="T67" s="29">
        <f>+'2017'!$O67</f>
        <v>0</v>
      </c>
      <c r="U67" s="29">
        <f>+'2018'!$O67</f>
        <v>0</v>
      </c>
      <c r="V67" s="29">
        <f>+'2019'!$O67</f>
        <v>0</v>
      </c>
      <c r="W67" s="26"/>
      <c r="X67" s="30" t="e">
        <f t="shared" si="1"/>
        <v>#DIV/0!</v>
      </c>
    </row>
    <row r="68" spans="1:24">
      <c r="A68" s="23" t="s">
        <v>384</v>
      </c>
      <c r="B68" s="24" t="s">
        <v>385</v>
      </c>
      <c r="C68" s="29">
        <f>+'2000'!$O68</f>
        <v>0</v>
      </c>
      <c r="D68" s="29">
        <f>+'2001'!$O68</f>
        <v>0</v>
      </c>
      <c r="E68" s="29">
        <f>+'2002'!$O68</f>
        <v>0</v>
      </c>
      <c r="F68" s="29">
        <f>+'2003'!$O68</f>
        <v>0</v>
      </c>
      <c r="G68" s="29">
        <f>+'2004'!$O68</f>
        <v>0</v>
      </c>
      <c r="H68" s="29">
        <f>+'2005'!$O68</f>
        <v>0</v>
      </c>
      <c r="I68" s="29">
        <f>+'2006'!$O68</f>
        <v>0</v>
      </c>
      <c r="J68" s="29">
        <f>+'2007'!$O68</f>
        <v>0</v>
      </c>
      <c r="K68" s="29">
        <f>+'2008'!$O68</f>
        <v>0</v>
      </c>
      <c r="L68" s="29">
        <f>+'2009'!$O68</f>
        <v>0</v>
      </c>
      <c r="M68" s="29">
        <f>+'2010'!$O68</f>
        <v>0</v>
      </c>
      <c r="N68" s="29">
        <f>+'2011'!$O68</f>
        <v>0</v>
      </c>
      <c r="O68" s="29">
        <f>+'2012'!$O68</f>
        <v>0</v>
      </c>
      <c r="P68" s="29">
        <f>+'2013'!$O68</f>
        <v>0</v>
      </c>
      <c r="Q68" s="29">
        <f>+'2014'!$O68</f>
        <v>0</v>
      </c>
      <c r="R68" s="29">
        <f>+'2015'!$O68</f>
        <v>0</v>
      </c>
      <c r="S68" s="29">
        <f>+'2016'!$O68</f>
        <v>0</v>
      </c>
      <c r="T68" s="29">
        <f>+'2017'!$O68</f>
        <v>0</v>
      </c>
      <c r="U68" s="29">
        <f>+'2018'!$O68</f>
        <v>0</v>
      </c>
      <c r="V68" s="29">
        <f>+'2019'!$O68</f>
        <v>0</v>
      </c>
      <c r="W68" s="26"/>
      <c r="X68" s="30" t="e">
        <f t="shared" ref="X68:X131" si="28">+(V68/C68)-1</f>
        <v>#DIV/0!</v>
      </c>
    </row>
    <row r="69" spans="1:24">
      <c r="A69" s="23" t="s">
        <v>386</v>
      </c>
      <c r="B69" s="24" t="s">
        <v>387</v>
      </c>
      <c r="C69" s="29">
        <f>+'2000'!$O69</f>
        <v>0</v>
      </c>
      <c r="D69" s="29">
        <f>+'2001'!$O69</f>
        <v>0</v>
      </c>
      <c r="E69" s="29">
        <f>+'2002'!$O69</f>
        <v>0</v>
      </c>
      <c r="F69" s="29">
        <f>+'2003'!$O69</f>
        <v>0</v>
      </c>
      <c r="G69" s="29">
        <f>+'2004'!$O69</f>
        <v>0</v>
      </c>
      <c r="H69" s="29">
        <f>+'2005'!$O69</f>
        <v>0</v>
      </c>
      <c r="I69" s="29">
        <f>+'2006'!$O69</f>
        <v>0</v>
      </c>
      <c r="J69" s="29">
        <f>+'2007'!$O69</f>
        <v>0</v>
      </c>
      <c r="K69" s="29">
        <f>+'2008'!$O69</f>
        <v>0</v>
      </c>
      <c r="L69" s="29">
        <f>+'2009'!$O69</f>
        <v>0</v>
      </c>
      <c r="M69" s="29">
        <f>+'2010'!$O69</f>
        <v>0</v>
      </c>
      <c r="N69" s="29">
        <f>+'2011'!$O69</f>
        <v>0</v>
      </c>
      <c r="O69" s="29">
        <f>+'2012'!$O69</f>
        <v>0</v>
      </c>
      <c r="P69" s="29">
        <f>+'2013'!$O69</f>
        <v>0</v>
      </c>
      <c r="Q69" s="29">
        <f>+'2014'!$O69</f>
        <v>0</v>
      </c>
      <c r="R69" s="29">
        <f>+'2015'!$O69</f>
        <v>0</v>
      </c>
      <c r="S69" s="29">
        <f>+'2016'!$O69</f>
        <v>0</v>
      </c>
      <c r="T69" s="29">
        <f>+'2017'!$O69</f>
        <v>0</v>
      </c>
      <c r="U69" s="29">
        <f>+'2018'!$O69</f>
        <v>0</v>
      </c>
      <c r="V69" s="29">
        <f>+'2019'!$O69</f>
        <v>0</v>
      </c>
      <c r="W69" s="26"/>
      <c r="X69" s="30" t="e">
        <f t="shared" si="28"/>
        <v>#DIV/0!</v>
      </c>
    </row>
    <row r="70" spans="1:24">
      <c r="A70" s="23" t="s">
        <v>388</v>
      </c>
      <c r="B70" s="24" t="s">
        <v>389</v>
      </c>
      <c r="C70" s="29">
        <f>+'2000'!$O70</f>
        <v>0</v>
      </c>
      <c r="D70" s="29">
        <f>+'2001'!$O70</f>
        <v>0</v>
      </c>
      <c r="E70" s="29">
        <f>+'2002'!$O70</f>
        <v>0</v>
      </c>
      <c r="F70" s="29">
        <f>+'2003'!$O70</f>
        <v>0</v>
      </c>
      <c r="G70" s="29">
        <f>+'2004'!$O70</f>
        <v>0</v>
      </c>
      <c r="H70" s="29">
        <f>+'2005'!$O70</f>
        <v>0</v>
      </c>
      <c r="I70" s="29">
        <f>+'2006'!$O70</f>
        <v>0</v>
      </c>
      <c r="J70" s="29">
        <f>+'2007'!$O70</f>
        <v>0</v>
      </c>
      <c r="K70" s="29">
        <f>+'2008'!$O70</f>
        <v>0</v>
      </c>
      <c r="L70" s="29">
        <f>+'2009'!$O70</f>
        <v>0</v>
      </c>
      <c r="M70" s="29">
        <f>+'2010'!$O70</f>
        <v>0</v>
      </c>
      <c r="N70" s="29">
        <f>+'2011'!$O70</f>
        <v>0</v>
      </c>
      <c r="O70" s="29">
        <f>+'2012'!$O70</f>
        <v>0</v>
      </c>
      <c r="P70" s="29">
        <f>+'2013'!$O70</f>
        <v>0</v>
      </c>
      <c r="Q70" s="29">
        <f>+'2014'!$O70</f>
        <v>0</v>
      </c>
      <c r="R70" s="29">
        <f>+'2015'!$O70</f>
        <v>0</v>
      </c>
      <c r="S70" s="29">
        <f>+'2016'!$O70</f>
        <v>0</v>
      </c>
      <c r="T70" s="29">
        <f>+'2017'!$O70</f>
        <v>0</v>
      </c>
      <c r="U70" s="29">
        <f>+'2018'!$O70</f>
        <v>0</v>
      </c>
      <c r="V70" s="29">
        <f>+'2019'!$O70</f>
        <v>0</v>
      </c>
      <c r="W70" s="26"/>
      <c r="X70" s="30" t="e">
        <f t="shared" si="28"/>
        <v>#DIV/0!</v>
      </c>
    </row>
    <row r="71" spans="1:24">
      <c r="A71" s="23" t="s">
        <v>390</v>
      </c>
      <c r="B71" s="24" t="s">
        <v>290</v>
      </c>
      <c r="C71" s="29">
        <f>+'2000'!$O71</f>
        <v>0</v>
      </c>
      <c r="D71" s="29">
        <f>+'2001'!$O71</f>
        <v>0</v>
      </c>
      <c r="E71" s="29">
        <f>+'2002'!$O71</f>
        <v>0</v>
      </c>
      <c r="F71" s="29">
        <f>+'2003'!$O71</f>
        <v>0</v>
      </c>
      <c r="G71" s="29">
        <f>+'2004'!$O71</f>
        <v>0</v>
      </c>
      <c r="H71" s="29">
        <f>+'2005'!$O71</f>
        <v>0</v>
      </c>
      <c r="I71" s="29">
        <f>+'2006'!$O71</f>
        <v>0</v>
      </c>
      <c r="J71" s="29">
        <f>+'2007'!$O71</f>
        <v>0</v>
      </c>
      <c r="K71" s="29">
        <f>+'2008'!$O71</f>
        <v>0</v>
      </c>
      <c r="L71" s="29">
        <f>+'2009'!$O71</f>
        <v>0</v>
      </c>
      <c r="M71" s="29">
        <f>+'2010'!$O71</f>
        <v>0</v>
      </c>
      <c r="N71" s="29">
        <f>+'2011'!$O71</f>
        <v>0</v>
      </c>
      <c r="O71" s="29">
        <f>+'2012'!$O71</f>
        <v>0</v>
      </c>
      <c r="P71" s="29">
        <f>+'2013'!$O71</f>
        <v>0</v>
      </c>
      <c r="Q71" s="29">
        <f>+'2014'!$O71</f>
        <v>0</v>
      </c>
      <c r="R71" s="29">
        <f>+'2015'!$O71</f>
        <v>0</v>
      </c>
      <c r="S71" s="29">
        <f>+'2016'!$O71</f>
        <v>0</v>
      </c>
      <c r="T71" s="29">
        <f>+'2017'!$O71</f>
        <v>0</v>
      </c>
      <c r="U71" s="29">
        <f>+'2018'!$O71</f>
        <v>0</v>
      </c>
      <c r="V71" s="29">
        <f>+'2019'!$O71</f>
        <v>0</v>
      </c>
      <c r="W71" s="26"/>
      <c r="X71" s="30" t="e">
        <f t="shared" si="28"/>
        <v>#DIV/0!</v>
      </c>
    </row>
    <row r="72" spans="1:24">
      <c r="A72" s="23" t="s">
        <v>391</v>
      </c>
      <c r="B72" s="24" t="s">
        <v>392</v>
      </c>
      <c r="C72" s="25">
        <f t="shared" ref="C72:U72" si="29">+SUM(C73:C75)</f>
        <v>3.7307705140196906E-2</v>
      </c>
      <c r="D72" s="25">
        <f t="shared" si="29"/>
        <v>2.3876931289726025E-2</v>
      </c>
      <c r="E72" s="25">
        <f t="shared" si="29"/>
        <v>0.44132524052604954</v>
      </c>
      <c r="F72" s="25">
        <f t="shared" si="29"/>
        <v>2.9485796143684921</v>
      </c>
      <c r="G72" s="25">
        <f t="shared" si="29"/>
        <v>2.9578373952648103</v>
      </c>
      <c r="H72" s="25">
        <f t="shared" si="29"/>
        <v>4.4305371120214279</v>
      </c>
      <c r="I72" s="25">
        <f t="shared" si="29"/>
        <v>5.0495492233952382</v>
      </c>
      <c r="J72" s="25">
        <f t="shared" si="29"/>
        <v>6.5727836898285714</v>
      </c>
      <c r="K72" s="25">
        <f t="shared" si="29"/>
        <v>3.4324005640785722</v>
      </c>
      <c r="L72" s="25">
        <f t="shared" si="29"/>
        <v>4.689322626950001</v>
      </c>
      <c r="M72" s="25">
        <f t="shared" si="29"/>
        <v>4.5079079532809523</v>
      </c>
      <c r="N72" s="25">
        <f t="shared" si="29"/>
        <v>2.7859130134333334</v>
      </c>
      <c r="O72" s="25">
        <f t="shared" si="29"/>
        <v>2.5784334580023813</v>
      </c>
      <c r="P72" s="25">
        <f t="shared" si="29"/>
        <v>2.4647650532142857</v>
      </c>
      <c r="Q72" s="25">
        <f t="shared" si="29"/>
        <v>3.2275744798142862</v>
      </c>
      <c r="R72" s="25">
        <f t="shared" si="29"/>
        <v>3.1997872443333333</v>
      </c>
      <c r="S72" s="25">
        <f t="shared" si="29"/>
        <v>2.7616361547976194</v>
      </c>
      <c r="T72" s="25">
        <f t="shared" si="29"/>
        <v>2.9541452209904762</v>
      </c>
      <c r="U72" s="25">
        <f t="shared" si="29"/>
        <v>3.0051329775071429</v>
      </c>
      <c r="V72" s="25">
        <f t="shared" ref="V72" si="30">+SUM(V73:V75)</f>
        <v>2.9925650275547619</v>
      </c>
      <c r="W72" s="26"/>
      <c r="X72" s="27">
        <f t="shared" si="28"/>
        <v>79.213055622401313</v>
      </c>
    </row>
    <row r="73" spans="1:24">
      <c r="A73" s="23" t="s">
        <v>393</v>
      </c>
      <c r="B73" s="24" t="s">
        <v>394</v>
      </c>
      <c r="C73" s="29">
        <f>+'2000'!$O73</f>
        <v>3.7307705140196906E-2</v>
      </c>
      <c r="D73" s="29">
        <f>+'2001'!$O73</f>
        <v>2.3876931289726025E-2</v>
      </c>
      <c r="E73" s="29">
        <f>+'2002'!$O73</f>
        <v>0.44132524052604954</v>
      </c>
      <c r="F73" s="29">
        <f>+'2003'!$O73</f>
        <v>2.9485796143684921</v>
      </c>
      <c r="G73" s="29">
        <f>+'2004'!$O73</f>
        <v>2.9578373952648103</v>
      </c>
      <c r="H73" s="29">
        <f>+'2005'!$O73</f>
        <v>4.4305371120214279</v>
      </c>
      <c r="I73" s="29">
        <f>+'2006'!$O73</f>
        <v>5.0495492233952382</v>
      </c>
      <c r="J73" s="29">
        <f>+'2007'!$O73</f>
        <v>6.5727836898285714</v>
      </c>
      <c r="K73" s="29">
        <f>+'2008'!$O73</f>
        <v>3.4324005640785722</v>
      </c>
      <c r="L73" s="29">
        <f>+'2009'!$O73</f>
        <v>4.689322626950001</v>
      </c>
      <c r="M73" s="29">
        <f>+'2010'!$O73</f>
        <v>4.5079079532809523</v>
      </c>
      <c r="N73" s="29">
        <f>+'2011'!$O73</f>
        <v>2.7859130134333334</v>
      </c>
      <c r="O73" s="29">
        <f>+'2012'!$O73</f>
        <v>2.5784334580023813</v>
      </c>
      <c r="P73" s="29">
        <f>+'2013'!$O73</f>
        <v>2.4647650532142857</v>
      </c>
      <c r="Q73" s="29">
        <f>+'2014'!$O73</f>
        <v>3.2275744798142862</v>
      </c>
      <c r="R73" s="29">
        <f>+'2015'!$O73</f>
        <v>3.1997872443333333</v>
      </c>
      <c r="S73" s="29">
        <f>+'2016'!$O73</f>
        <v>2.7616361547976194</v>
      </c>
      <c r="T73" s="29">
        <f>+'2017'!$O73</f>
        <v>2.9541452209904762</v>
      </c>
      <c r="U73" s="29">
        <f>+'2018'!$O73</f>
        <v>3.0051329775071429</v>
      </c>
      <c r="V73" s="29">
        <f>+'2019'!$O73</f>
        <v>2.9925650275547619</v>
      </c>
      <c r="W73" s="26"/>
      <c r="X73" s="30">
        <f t="shared" si="28"/>
        <v>79.213055622401313</v>
      </c>
    </row>
    <row r="74" spans="1:24">
      <c r="A74" s="23" t="s">
        <v>395</v>
      </c>
      <c r="B74" s="24" t="s">
        <v>396</v>
      </c>
      <c r="C74" s="29">
        <f>+'2000'!$O74</f>
        <v>0</v>
      </c>
      <c r="D74" s="29">
        <f>+'2001'!$O74</f>
        <v>0</v>
      </c>
      <c r="E74" s="29">
        <f>+'2002'!$O74</f>
        <v>0</v>
      </c>
      <c r="F74" s="29">
        <f>+'2003'!$O74</f>
        <v>0</v>
      </c>
      <c r="G74" s="29">
        <f>+'2004'!$O74</f>
        <v>0</v>
      </c>
      <c r="H74" s="29">
        <f>+'2005'!$O74</f>
        <v>0</v>
      </c>
      <c r="I74" s="29">
        <f>+'2006'!$O74</f>
        <v>0</v>
      </c>
      <c r="J74" s="29">
        <f>+'2007'!$O74</f>
        <v>0</v>
      </c>
      <c r="K74" s="29">
        <f>+'2008'!$O74</f>
        <v>0</v>
      </c>
      <c r="L74" s="29">
        <f>+'2009'!$O74</f>
        <v>0</v>
      </c>
      <c r="M74" s="29">
        <f>+'2010'!$O74</f>
        <v>0</v>
      </c>
      <c r="N74" s="29">
        <f>+'2011'!$O74</f>
        <v>0</v>
      </c>
      <c r="O74" s="29">
        <f>+'2012'!$O74</f>
        <v>0</v>
      </c>
      <c r="P74" s="29">
        <f>+'2013'!$O74</f>
        <v>0</v>
      </c>
      <c r="Q74" s="29">
        <f>+'2014'!$O74</f>
        <v>0</v>
      </c>
      <c r="R74" s="29">
        <f>+'2015'!$O74</f>
        <v>0</v>
      </c>
      <c r="S74" s="29">
        <f>+'2016'!$O74</f>
        <v>0</v>
      </c>
      <c r="T74" s="29">
        <f>+'2017'!$O74</f>
        <v>0</v>
      </c>
      <c r="U74" s="29">
        <f>+'2018'!$O74</f>
        <v>0</v>
      </c>
      <c r="V74" s="29">
        <f>+'2019'!$O74</f>
        <v>0</v>
      </c>
      <c r="W74" s="26"/>
      <c r="X74" s="30" t="e">
        <f t="shared" si="28"/>
        <v>#DIV/0!</v>
      </c>
    </row>
    <row r="75" spans="1:24">
      <c r="A75" s="23" t="s">
        <v>397</v>
      </c>
      <c r="B75" s="24" t="s">
        <v>290</v>
      </c>
      <c r="C75" s="29">
        <f>+'2000'!$O75</f>
        <v>0</v>
      </c>
      <c r="D75" s="29">
        <f>+'2001'!$O75</f>
        <v>0</v>
      </c>
      <c r="E75" s="29">
        <f>+'2002'!$O75</f>
        <v>0</v>
      </c>
      <c r="F75" s="29">
        <f>+'2003'!$O75</f>
        <v>0</v>
      </c>
      <c r="G75" s="29">
        <f>+'2004'!$O75</f>
        <v>0</v>
      </c>
      <c r="H75" s="29">
        <f>+'2005'!$O75</f>
        <v>0</v>
      </c>
      <c r="I75" s="29">
        <f>+'2006'!$O75</f>
        <v>0</v>
      </c>
      <c r="J75" s="29">
        <f>+'2007'!$O75</f>
        <v>0</v>
      </c>
      <c r="K75" s="29">
        <f>+'2008'!$O75</f>
        <v>0</v>
      </c>
      <c r="L75" s="29">
        <f>+'2009'!$O75</f>
        <v>0</v>
      </c>
      <c r="M75" s="29">
        <f>+'2010'!$O75</f>
        <v>0</v>
      </c>
      <c r="N75" s="29">
        <f>+'2011'!$O75</f>
        <v>0</v>
      </c>
      <c r="O75" s="29">
        <f>+'2012'!$O75</f>
        <v>0</v>
      </c>
      <c r="P75" s="29">
        <f>+'2013'!$O75</f>
        <v>0</v>
      </c>
      <c r="Q75" s="29">
        <f>+'2014'!$O75</f>
        <v>0</v>
      </c>
      <c r="R75" s="29">
        <f>+'2015'!$O75</f>
        <v>0</v>
      </c>
      <c r="S75" s="29">
        <f>+'2016'!$O75</f>
        <v>0</v>
      </c>
      <c r="T75" s="29">
        <f>+'2017'!$O75</f>
        <v>0</v>
      </c>
      <c r="U75" s="29">
        <f>+'2018'!$O75</f>
        <v>0</v>
      </c>
      <c r="V75" s="29">
        <f>+'2019'!$O75</f>
        <v>0</v>
      </c>
      <c r="W75" s="26"/>
      <c r="X75" s="30" t="e">
        <f t="shared" si="28"/>
        <v>#DIV/0!</v>
      </c>
    </row>
    <row r="76" spans="1:24">
      <c r="A76" s="23" t="s">
        <v>398</v>
      </c>
      <c r="B76" s="24" t="s">
        <v>399</v>
      </c>
      <c r="C76" s="29">
        <f>+'2000'!$O76</f>
        <v>0</v>
      </c>
      <c r="D76" s="29">
        <f>+'2001'!$O76</f>
        <v>0</v>
      </c>
      <c r="E76" s="29">
        <f>+'2002'!$O76</f>
        <v>0</v>
      </c>
      <c r="F76" s="29">
        <f>+'2003'!$O76</f>
        <v>0</v>
      </c>
      <c r="G76" s="29">
        <f>+'2004'!$O76</f>
        <v>0</v>
      </c>
      <c r="H76" s="29">
        <f>+'2005'!$O76</f>
        <v>0</v>
      </c>
      <c r="I76" s="29">
        <f>+'2006'!$O76</f>
        <v>0</v>
      </c>
      <c r="J76" s="29">
        <f>+'2007'!$O76</f>
        <v>0</v>
      </c>
      <c r="K76" s="29">
        <f>+'2008'!$O76</f>
        <v>0</v>
      </c>
      <c r="L76" s="29">
        <f>+'2009'!$O76</f>
        <v>0</v>
      </c>
      <c r="M76" s="29">
        <f>+'2010'!$O76</f>
        <v>0</v>
      </c>
      <c r="N76" s="29">
        <f>+'2011'!$O76</f>
        <v>0</v>
      </c>
      <c r="O76" s="29">
        <f>+'2012'!$O76</f>
        <v>0</v>
      </c>
      <c r="P76" s="29">
        <f>+'2013'!$O76</f>
        <v>0</v>
      </c>
      <c r="Q76" s="29">
        <f>+'2014'!$O76</f>
        <v>0</v>
      </c>
      <c r="R76" s="29">
        <f>+'2015'!$O76</f>
        <v>0</v>
      </c>
      <c r="S76" s="29">
        <f>+'2016'!$O76</f>
        <v>0</v>
      </c>
      <c r="T76" s="29">
        <f>+'2017'!$O76</f>
        <v>0</v>
      </c>
      <c r="U76" s="29">
        <f>+'2018'!$O76</f>
        <v>0</v>
      </c>
      <c r="V76" s="29">
        <f>+'2019'!$O76</f>
        <v>0</v>
      </c>
      <c r="W76" s="26"/>
      <c r="X76" s="30" t="e">
        <f t="shared" si="28"/>
        <v>#DIV/0!</v>
      </c>
    </row>
    <row r="77" spans="1:24">
      <c r="A77" s="23" t="s">
        <v>400</v>
      </c>
      <c r="B77" s="24" t="s">
        <v>401</v>
      </c>
      <c r="C77" s="29">
        <f>+'2000'!$O77</f>
        <v>0</v>
      </c>
      <c r="D77" s="29">
        <f>+'2001'!$O77</f>
        <v>0</v>
      </c>
      <c r="E77" s="29">
        <f>+'2002'!$O77</f>
        <v>0</v>
      </c>
      <c r="F77" s="29">
        <f>+'2003'!$O77</f>
        <v>0</v>
      </c>
      <c r="G77" s="29">
        <f>+'2004'!$O77</f>
        <v>0</v>
      </c>
      <c r="H77" s="29">
        <f>+'2005'!$O77</f>
        <v>0</v>
      </c>
      <c r="I77" s="29">
        <f>+'2006'!$O77</f>
        <v>0</v>
      </c>
      <c r="J77" s="29">
        <f>+'2007'!$O77</f>
        <v>0</v>
      </c>
      <c r="K77" s="29">
        <f>+'2008'!$O77</f>
        <v>0</v>
      </c>
      <c r="L77" s="29">
        <f>+'2009'!$O77</f>
        <v>0</v>
      </c>
      <c r="M77" s="29">
        <f>+'2010'!$O77</f>
        <v>0</v>
      </c>
      <c r="N77" s="29">
        <f>+'2011'!$O77</f>
        <v>0</v>
      </c>
      <c r="O77" s="29">
        <f>+'2012'!$O77</f>
        <v>0</v>
      </c>
      <c r="P77" s="29">
        <f>+'2013'!$O77</f>
        <v>0</v>
      </c>
      <c r="Q77" s="29">
        <f>+'2014'!$O77</f>
        <v>0</v>
      </c>
      <c r="R77" s="29">
        <f>+'2015'!$O77</f>
        <v>0</v>
      </c>
      <c r="S77" s="29">
        <f>+'2016'!$O77</f>
        <v>0</v>
      </c>
      <c r="T77" s="29">
        <f>+'2017'!$O77</f>
        <v>0</v>
      </c>
      <c r="U77" s="29">
        <f>+'2018'!$O77</f>
        <v>0</v>
      </c>
      <c r="V77" s="29">
        <f>+'2019'!$O77</f>
        <v>0</v>
      </c>
      <c r="W77" s="26"/>
      <c r="X77" s="30" t="e">
        <f t="shared" si="28"/>
        <v>#DIV/0!</v>
      </c>
    </row>
    <row r="78" spans="1:24">
      <c r="A78" s="23" t="s">
        <v>402</v>
      </c>
      <c r="B78" s="24" t="s">
        <v>403</v>
      </c>
      <c r="C78" s="29">
        <f>+'2000'!$O78</f>
        <v>0</v>
      </c>
      <c r="D78" s="29">
        <f>+'2001'!$O78</f>
        <v>0</v>
      </c>
      <c r="E78" s="29">
        <f>+'2002'!$O78</f>
        <v>0</v>
      </c>
      <c r="F78" s="29">
        <f>+'2003'!$O78</f>
        <v>0</v>
      </c>
      <c r="G78" s="29">
        <f>+'2004'!$O78</f>
        <v>0</v>
      </c>
      <c r="H78" s="29">
        <f>+'2005'!$O78</f>
        <v>0</v>
      </c>
      <c r="I78" s="29">
        <f>+'2006'!$O78</f>
        <v>0</v>
      </c>
      <c r="J78" s="29">
        <f>+'2007'!$O78</f>
        <v>0</v>
      </c>
      <c r="K78" s="29">
        <f>+'2008'!$O78</f>
        <v>0</v>
      </c>
      <c r="L78" s="29">
        <f>+'2009'!$O78</f>
        <v>0</v>
      </c>
      <c r="M78" s="29">
        <f>+'2010'!$O78</f>
        <v>0</v>
      </c>
      <c r="N78" s="29">
        <f>+'2011'!$O78</f>
        <v>0</v>
      </c>
      <c r="O78" s="29">
        <f>+'2012'!$O78</f>
        <v>0</v>
      </c>
      <c r="P78" s="29">
        <f>+'2013'!$O78</f>
        <v>0</v>
      </c>
      <c r="Q78" s="29">
        <f>+'2014'!$O78</f>
        <v>0</v>
      </c>
      <c r="R78" s="29">
        <f>+'2015'!$O78</f>
        <v>0</v>
      </c>
      <c r="S78" s="29">
        <f>+'2016'!$O78</f>
        <v>0</v>
      </c>
      <c r="T78" s="29">
        <f>+'2017'!$O78</f>
        <v>0</v>
      </c>
      <c r="U78" s="29">
        <f>+'2018'!$O78</f>
        <v>0</v>
      </c>
      <c r="V78" s="29">
        <f>+'2019'!$O78</f>
        <v>0</v>
      </c>
      <c r="W78" s="26"/>
      <c r="X78" s="30" t="e">
        <f t="shared" si="28"/>
        <v>#DIV/0!</v>
      </c>
    </row>
    <row r="79" spans="1:24">
      <c r="A79" s="23" t="s">
        <v>404</v>
      </c>
      <c r="B79" s="24" t="s">
        <v>405</v>
      </c>
      <c r="C79" s="29">
        <f>+'2000'!$O79</f>
        <v>0</v>
      </c>
      <c r="D79" s="29">
        <f>+'2001'!$O79</f>
        <v>0</v>
      </c>
      <c r="E79" s="29">
        <f>+'2002'!$O79</f>
        <v>0</v>
      </c>
      <c r="F79" s="29">
        <f>+'2003'!$O79</f>
        <v>0</v>
      </c>
      <c r="G79" s="29">
        <f>+'2004'!$O79</f>
        <v>0</v>
      </c>
      <c r="H79" s="29">
        <f>+'2005'!$O79</f>
        <v>0</v>
      </c>
      <c r="I79" s="29">
        <f>+'2006'!$O79</f>
        <v>0</v>
      </c>
      <c r="J79" s="29">
        <f>+'2007'!$O79</f>
        <v>0</v>
      </c>
      <c r="K79" s="29">
        <f>+'2008'!$O79</f>
        <v>0</v>
      </c>
      <c r="L79" s="29">
        <f>+'2009'!$O79</f>
        <v>0</v>
      </c>
      <c r="M79" s="29">
        <f>+'2010'!$O79</f>
        <v>0</v>
      </c>
      <c r="N79" s="29">
        <f>+'2011'!$O79</f>
        <v>0</v>
      </c>
      <c r="O79" s="29">
        <f>+'2012'!$O79</f>
        <v>0</v>
      </c>
      <c r="P79" s="29">
        <f>+'2013'!$O79</f>
        <v>0</v>
      </c>
      <c r="Q79" s="29">
        <f>+'2014'!$O79</f>
        <v>0</v>
      </c>
      <c r="R79" s="29">
        <f>+'2015'!$O79</f>
        <v>0</v>
      </c>
      <c r="S79" s="29">
        <f>+'2016'!$O79</f>
        <v>0</v>
      </c>
      <c r="T79" s="29">
        <f>+'2017'!$O79</f>
        <v>0</v>
      </c>
      <c r="U79" s="29">
        <f>+'2018'!$O79</f>
        <v>0</v>
      </c>
      <c r="V79" s="29">
        <f>+'2019'!$O79</f>
        <v>0</v>
      </c>
      <c r="W79" s="26"/>
      <c r="X79" s="30" t="e">
        <f t="shared" si="28"/>
        <v>#DIV/0!</v>
      </c>
    </row>
    <row r="80" spans="1:24">
      <c r="A80" s="23" t="s">
        <v>406</v>
      </c>
      <c r="B80" s="24" t="s">
        <v>407</v>
      </c>
      <c r="C80" s="29">
        <f>+'2000'!$O80</f>
        <v>0</v>
      </c>
      <c r="D80" s="29">
        <f>+'2001'!$O80</f>
        <v>0</v>
      </c>
      <c r="E80" s="29">
        <f>+'2002'!$O80</f>
        <v>0</v>
      </c>
      <c r="F80" s="29">
        <f>+'2003'!$O80</f>
        <v>0</v>
      </c>
      <c r="G80" s="29">
        <f>+'2004'!$O80</f>
        <v>0</v>
      </c>
      <c r="H80" s="29">
        <f>+'2005'!$O80</f>
        <v>0</v>
      </c>
      <c r="I80" s="29">
        <f>+'2006'!$O80</f>
        <v>0</v>
      </c>
      <c r="J80" s="29">
        <f>+'2007'!$O80</f>
        <v>0</v>
      </c>
      <c r="K80" s="29">
        <f>+'2008'!$O80</f>
        <v>0</v>
      </c>
      <c r="L80" s="29">
        <f>+'2009'!$O80</f>
        <v>0</v>
      </c>
      <c r="M80" s="29">
        <f>+'2010'!$O80</f>
        <v>0</v>
      </c>
      <c r="N80" s="29">
        <f>+'2011'!$O80</f>
        <v>0</v>
      </c>
      <c r="O80" s="29">
        <f>+'2012'!$O80</f>
        <v>0</v>
      </c>
      <c r="P80" s="29">
        <f>+'2013'!$O80</f>
        <v>0</v>
      </c>
      <c r="Q80" s="29">
        <f>+'2014'!$O80</f>
        <v>0</v>
      </c>
      <c r="R80" s="29">
        <f>+'2015'!$O80</f>
        <v>0</v>
      </c>
      <c r="S80" s="29">
        <f>+'2016'!$O80</f>
        <v>0</v>
      </c>
      <c r="T80" s="29">
        <f>+'2017'!$O80</f>
        <v>0</v>
      </c>
      <c r="U80" s="29">
        <f>+'2018'!$O80</f>
        <v>0</v>
      </c>
      <c r="V80" s="29">
        <f>+'2019'!$O80</f>
        <v>0</v>
      </c>
      <c r="W80" s="26"/>
      <c r="X80" s="30" t="e">
        <f t="shared" si="28"/>
        <v>#DIV/0!</v>
      </c>
    </row>
    <row r="81" spans="1:24">
      <c r="A81" s="23" t="s">
        <v>408</v>
      </c>
      <c r="B81" s="24" t="s">
        <v>290</v>
      </c>
      <c r="C81" s="29">
        <f>+'2000'!$O81</f>
        <v>0</v>
      </c>
      <c r="D81" s="29">
        <f>+'2001'!$O81</f>
        <v>0</v>
      </c>
      <c r="E81" s="29">
        <f>+'2002'!$O81</f>
        <v>0</v>
      </c>
      <c r="F81" s="29">
        <f>+'2003'!$O81</f>
        <v>0</v>
      </c>
      <c r="G81" s="29">
        <f>+'2004'!$O81</f>
        <v>0</v>
      </c>
      <c r="H81" s="29">
        <f>+'2005'!$O81</f>
        <v>0</v>
      </c>
      <c r="I81" s="29">
        <f>+'2006'!$O81</f>
        <v>0</v>
      </c>
      <c r="J81" s="29">
        <f>+'2007'!$O81</f>
        <v>0</v>
      </c>
      <c r="K81" s="29">
        <f>+'2008'!$O81</f>
        <v>0</v>
      </c>
      <c r="L81" s="29">
        <f>+'2009'!$O81</f>
        <v>0</v>
      </c>
      <c r="M81" s="29">
        <f>+'2010'!$O81</f>
        <v>0</v>
      </c>
      <c r="N81" s="29">
        <f>+'2011'!$O81</f>
        <v>0</v>
      </c>
      <c r="O81" s="29">
        <f>+'2012'!$O81</f>
        <v>0</v>
      </c>
      <c r="P81" s="29">
        <f>+'2013'!$O81</f>
        <v>0</v>
      </c>
      <c r="Q81" s="29">
        <f>+'2014'!$O81</f>
        <v>0</v>
      </c>
      <c r="R81" s="29">
        <f>+'2015'!$O81</f>
        <v>0</v>
      </c>
      <c r="S81" s="29">
        <f>+'2016'!$O81</f>
        <v>0</v>
      </c>
      <c r="T81" s="29">
        <f>+'2017'!$O81</f>
        <v>0</v>
      </c>
      <c r="U81" s="29">
        <f>+'2018'!$O81</f>
        <v>0</v>
      </c>
      <c r="V81" s="29">
        <f>+'2019'!$O81</f>
        <v>0</v>
      </c>
      <c r="W81" s="26"/>
      <c r="X81" s="30" t="e">
        <f t="shared" si="28"/>
        <v>#DIV/0!</v>
      </c>
    </row>
    <row r="82" spans="1:24">
      <c r="A82" s="23" t="s">
        <v>409</v>
      </c>
      <c r="B82" s="24" t="s">
        <v>410</v>
      </c>
      <c r="C82" s="29">
        <f>+'2000'!$O82</f>
        <v>0</v>
      </c>
      <c r="D82" s="29">
        <f>+'2001'!$O82</f>
        <v>0</v>
      </c>
      <c r="E82" s="29">
        <f>+'2002'!$O82</f>
        <v>0</v>
      </c>
      <c r="F82" s="29">
        <f>+'2003'!$O82</f>
        <v>0</v>
      </c>
      <c r="G82" s="29">
        <f>+'2004'!$O82</f>
        <v>0</v>
      </c>
      <c r="H82" s="29">
        <f>+'2005'!$O82</f>
        <v>0</v>
      </c>
      <c r="I82" s="29">
        <f>+'2006'!$O82</f>
        <v>0</v>
      </c>
      <c r="J82" s="29">
        <f>+'2007'!$O82</f>
        <v>0</v>
      </c>
      <c r="K82" s="29">
        <f>+'2008'!$O82</f>
        <v>0</v>
      </c>
      <c r="L82" s="29">
        <f>+'2009'!$O82</f>
        <v>0</v>
      </c>
      <c r="M82" s="29">
        <f>+'2010'!$O82</f>
        <v>0</v>
      </c>
      <c r="N82" s="29">
        <f>+'2011'!$O82</f>
        <v>0</v>
      </c>
      <c r="O82" s="29">
        <f>+'2012'!$O82</f>
        <v>55.202102439999997</v>
      </c>
      <c r="P82" s="29">
        <f>+'2013'!$O82</f>
        <v>158.92562834400002</v>
      </c>
      <c r="Q82" s="29">
        <f>+'2014'!$O82</f>
        <v>286.20182000439996</v>
      </c>
      <c r="R82" s="29">
        <f>+'2015'!$O82</f>
        <v>421.75549190946003</v>
      </c>
      <c r="S82" s="29">
        <f>+'2016'!$O82</f>
        <v>557.58410650673216</v>
      </c>
      <c r="T82" s="29">
        <f>+'2017'!$O82</f>
        <v>647.44428839556588</v>
      </c>
      <c r="U82" s="29">
        <f>+'2018'!$O82</f>
        <v>800.77995405148079</v>
      </c>
      <c r="V82" s="29">
        <f>+'2019'!$O82</f>
        <v>913.29776859209835</v>
      </c>
      <c r="W82" s="26"/>
      <c r="X82" s="30" t="e">
        <f t="shared" si="28"/>
        <v>#DIV/0!</v>
      </c>
    </row>
    <row r="83" spans="1:24">
      <c r="A83" s="23" t="s">
        <v>411</v>
      </c>
      <c r="B83" s="24" t="s">
        <v>412</v>
      </c>
      <c r="C83" s="29">
        <f>+'2000'!$O83</f>
        <v>0</v>
      </c>
      <c r="D83" s="29">
        <f>+'2001'!$O83</f>
        <v>0</v>
      </c>
      <c r="E83" s="29">
        <f>+'2002'!$O83</f>
        <v>0</v>
      </c>
      <c r="F83" s="29">
        <f>+'2003'!$O83</f>
        <v>0</v>
      </c>
      <c r="G83" s="29">
        <f>+'2004'!$O83</f>
        <v>0</v>
      </c>
      <c r="H83" s="29">
        <f>+'2005'!$O83</f>
        <v>0</v>
      </c>
      <c r="I83" s="29">
        <f>+'2006'!$O83</f>
        <v>0</v>
      </c>
      <c r="J83" s="29">
        <f>+'2007'!$O83</f>
        <v>0</v>
      </c>
      <c r="K83" s="29">
        <f>+'2008'!$O83</f>
        <v>0</v>
      </c>
      <c r="L83" s="29">
        <f>+'2009'!$O83</f>
        <v>0</v>
      </c>
      <c r="M83" s="29">
        <f>+'2010'!$O83</f>
        <v>0</v>
      </c>
      <c r="N83" s="29">
        <f>+'2011'!$O83</f>
        <v>0</v>
      </c>
      <c r="O83" s="29">
        <f>+'2012'!$O83</f>
        <v>55.191382439999998</v>
      </c>
      <c r="P83" s="29">
        <f>+'2013'!$O83</f>
        <v>158.91533714400001</v>
      </c>
      <c r="Q83" s="29">
        <f>+'2014'!$O83</f>
        <v>286.14906045239997</v>
      </c>
      <c r="R83" s="29">
        <f>+'2015'!$O83</f>
        <v>421.70484273954003</v>
      </c>
      <c r="S83" s="29">
        <f>+'2016'!$O83</f>
        <v>557.535483303609</v>
      </c>
      <c r="T83" s="29">
        <f>+'2017'!$O83</f>
        <v>647.39761012056761</v>
      </c>
      <c r="U83" s="29">
        <f>+'2018'!$O83</f>
        <v>800.73514290748244</v>
      </c>
      <c r="V83" s="29">
        <f>+'2019'!$O83</f>
        <v>913.25298109385994</v>
      </c>
      <c r="W83" s="26"/>
      <c r="X83" s="30" t="e">
        <f t="shared" si="28"/>
        <v>#DIV/0!</v>
      </c>
    </row>
    <row r="84" spans="1:24">
      <c r="A84" s="23" t="s">
        <v>413</v>
      </c>
      <c r="B84" s="24" t="s">
        <v>414</v>
      </c>
      <c r="C84" s="29">
        <f>+'2000'!$O84</f>
        <v>0</v>
      </c>
      <c r="D84" s="29">
        <f>+'2001'!$O84</f>
        <v>0</v>
      </c>
      <c r="E84" s="29">
        <f>+'2002'!$O84</f>
        <v>0</v>
      </c>
      <c r="F84" s="29">
        <f>+'2003'!$O84</f>
        <v>0</v>
      </c>
      <c r="G84" s="29">
        <f>+'2004'!$O84</f>
        <v>0</v>
      </c>
      <c r="H84" s="29">
        <f>+'2005'!$O84</f>
        <v>0</v>
      </c>
      <c r="I84" s="29">
        <f>+'2006'!$O84</f>
        <v>0</v>
      </c>
      <c r="J84" s="29">
        <f>+'2007'!$O84</f>
        <v>0</v>
      </c>
      <c r="K84" s="29">
        <f>+'2008'!$O84</f>
        <v>0</v>
      </c>
      <c r="L84" s="29">
        <f>+'2009'!$O84</f>
        <v>0</v>
      </c>
      <c r="M84" s="29">
        <f>+'2010'!$O84</f>
        <v>0</v>
      </c>
      <c r="N84" s="29">
        <f>+'2011'!$O84</f>
        <v>0</v>
      </c>
      <c r="O84" s="29">
        <f>+'2012'!$O84</f>
        <v>0</v>
      </c>
      <c r="P84" s="29">
        <f>+'2013'!$O84</f>
        <v>0</v>
      </c>
      <c r="Q84" s="29">
        <f>+'2014'!$O84</f>
        <v>0</v>
      </c>
      <c r="R84" s="29">
        <f>+'2015'!$O84</f>
        <v>0</v>
      </c>
      <c r="S84" s="29">
        <f>+'2016'!$O84</f>
        <v>0</v>
      </c>
      <c r="T84" s="29">
        <f>+'2017'!$O84</f>
        <v>0</v>
      </c>
      <c r="U84" s="29">
        <f>+'2018'!$O84</f>
        <v>0</v>
      </c>
      <c r="V84" s="29">
        <f>+'2019'!$O84</f>
        <v>0</v>
      </c>
      <c r="W84" s="26"/>
      <c r="X84" s="30" t="e">
        <f t="shared" si="28"/>
        <v>#DIV/0!</v>
      </c>
    </row>
    <row r="85" spans="1:24">
      <c r="A85" s="23" t="s">
        <v>415</v>
      </c>
      <c r="B85" s="24" t="s">
        <v>416</v>
      </c>
      <c r="C85" s="29">
        <f>+'2000'!$O85</f>
        <v>0</v>
      </c>
      <c r="D85" s="29">
        <f>+'2001'!$O85</f>
        <v>0</v>
      </c>
      <c r="E85" s="29">
        <f>+'2002'!$O85</f>
        <v>0</v>
      </c>
      <c r="F85" s="29">
        <f>+'2003'!$O85</f>
        <v>0</v>
      </c>
      <c r="G85" s="29">
        <f>+'2004'!$O85</f>
        <v>0</v>
      </c>
      <c r="H85" s="29">
        <f>+'2005'!$O85</f>
        <v>0</v>
      </c>
      <c r="I85" s="29">
        <f>+'2006'!$O85</f>
        <v>0</v>
      </c>
      <c r="J85" s="29">
        <f>+'2007'!$O85</f>
        <v>0</v>
      </c>
      <c r="K85" s="29">
        <f>+'2008'!$O85</f>
        <v>0</v>
      </c>
      <c r="L85" s="29">
        <f>+'2009'!$O85</f>
        <v>0</v>
      </c>
      <c r="M85" s="29">
        <f>+'2010'!$O85</f>
        <v>0</v>
      </c>
      <c r="N85" s="29">
        <f>+'2011'!$O85</f>
        <v>0</v>
      </c>
      <c r="O85" s="29">
        <f>+'2012'!$O85</f>
        <v>1.072E-2</v>
      </c>
      <c r="P85" s="29">
        <f>+'2013'!$O85</f>
        <v>1.0291200000000002E-2</v>
      </c>
      <c r="Q85" s="29">
        <f>+'2014'!$O85</f>
        <v>5.2759552000000008E-2</v>
      </c>
      <c r="R85" s="29">
        <f>+'2015'!$O85</f>
        <v>5.0649169920000008E-2</v>
      </c>
      <c r="S85" s="29">
        <f>+'2016'!$O85</f>
        <v>4.8623203123200003E-2</v>
      </c>
      <c r="T85" s="29">
        <f>+'2017'!$O85</f>
        <v>4.6678274998271992E-2</v>
      </c>
      <c r="U85" s="29">
        <f>+'2018'!$O85</f>
        <v>4.4811143998341116E-2</v>
      </c>
      <c r="V85" s="29">
        <f>+'2019'!$O85</f>
        <v>4.4787498238407483E-2</v>
      </c>
      <c r="W85" s="26"/>
      <c r="X85" s="30" t="e">
        <f t="shared" si="28"/>
        <v>#DIV/0!</v>
      </c>
    </row>
    <row r="86" spans="1:24">
      <c r="A86" s="23" t="s">
        <v>417</v>
      </c>
      <c r="B86" s="24" t="s">
        <v>418</v>
      </c>
      <c r="C86" s="29">
        <f>+'2000'!$O86</f>
        <v>0</v>
      </c>
      <c r="D86" s="29">
        <f>+'2001'!$O86</f>
        <v>0</v>
      </c>
      <c r="E86" s="29">
        <f>+'2002'!$O86</f>
        <v>0</v>
      </c>
      <c r="F86" s="29">
        <f>+'2003'!$O86</f>
        <v>0</v>
      </c>
      <c r="G86" s="29">
        <f>+'2004'!$O86</f>
        <v>0</v>
      </c>
      <c r="H86" s="29">
        <f>+'2005'!$O86</f>
        <v>0</v>
      </c>
      <c r="I86" s="29">
        <f>+'2006'!$O86</f>
        <v>0</v>
      </c>
      <c r="J86" s="29">
        <f>+'2007'!$O86</f>
        <v>0</v>
      </c>
      <c r="K86" s="29">
        <f>+'2008'!$O86</f>
        <v>0</v>
      </c>
      <c r="L86" s="29">
        <f>+'2009'!$O86</f>
        <v>0</v>
      </c>
      <c r="M86" s="29">
        <f>+'2010'!$O86</f>
        <v>0</v>
      </c>
      <c r="N86" s="29">
        <f>+'2011'!$O86</f>
        <v>0</v>
      </c>
      <c r="O86" s="29">
        <f>+'2012'!$O86</f>
        <v>0</v>
      </c>
      <c r="P86" s="29">
        <f>+'2013'!$O86</f>
        <v>0</v>
      </c>
      <c r="Q86" s="29">
        <f>+'2014'!$O86</f>
        <v>0</v>
      </c>
      <c r="R86" s="29">
        <f>+'2015'!$O86</f>
        <v>0</v>
      </c>
      <c r="S86" s="29">
        <f>+'2016'!$O86</f>
        <v>0</v>
      </c>
      <c r="T86" s="29">
        <f>+'2017'!$O86</f>
        <v>0</v>
      </c>
      <c r="U86" s="29">
        <f>+'2018'!$O86</f>
        <v>0</v>
      </c>
      <c r="V86" s="29">
        <f>+'2019'!$O86</f>
        <v>0</v>
      </c>
      <c r="W86" s="26"/>
      <c r="X86" s="30" t="e">
        <f t="shared" si="28"/>
        <v>#DIV/0!</v>
      </c>
    </row>
    <row r="87" spans="1:24">
      <c r="A87" s="23" t="s">
        <v>419</v>
      </c>
      <c r="B87" s="24" t="s">
        <v>420</v>
      </c>
      <c r="C87" s="29">
        <f>+'2000'!$O87</f>
        <v>0</v>
      </c>
      <c r="D87" s="29">
        <f>+'2001'!$O87</f>
        <v>0</v>
      </c>
      <c r="E87" s="29">
        <f>+'2002'!$O87</f>
        <v>0</v>
      </c>
      <c r="F87" s="29">
        <f>+'2003'!$O87</f>
        <v>0</v>
      </c>
      <c r="G87" s="29">
        <f>+'2004'!$O87</f>
        <v>0</v>
      </c>
      <c r="H87" s="29">
        <f>+'2005'!$O87</f>
        <v>0</v>
      </c>
      <c r="I87" s="29">
        <f>+'2006'!$O87</f>
        <v>0</v>
      </c>
      <c r="J87" s="29">
        <f>+'2007'!$O87</f>
        <v>0</v>
      </c>
      <c r="K87" s="29">
        <f>+'2008'!$O87</f>
        <v>0</v>
      </c>
      <c r="L87" s="29">
        <f>+'2009'!$O87</f>
        <v>0</v>
      </c>
      <c r="M87" s="29">
        <f>+'2010'!$O87</f>
        <v>0</v>
      </c>
      <c r="N87" s="29">
        <f>+'2011'!$O87</f>
        <v>0</v>
      </c>
      <c r="O87" s="29">
        <f>+'2012'!$O87</f>
        <v>0</v>
      </c>
      <c r="P87" s="29">
        <f>+'2013'!$O87</f>
        <v>0</v>
      </c>
      <c r="Q87" s="29">
        <f>+'2014'!$O87</f>
        <v>0</v>
      </c>
      <c r="R87" s="29">
        <f>+'2015'!$O87</f>
        <v>0</v>
      </c>
      <c r="S87" s="29">
        <f>+'2016'!$O87</f>
        <v>0</v>
      </c>
      <c r="T87" s="29">
        <f>+'2017'!$O87</f>
        <v>0</v>
      </c>
      <c r="U87" s="29">
        <f>+'2018'!$O87</f>
        <v>0</v>
      </c>
      <c r="V87" s="29">
        <f>+'2019'!$O87</f>
        <v>0</v>
      </c>
      <c r="W87" s="26"/>
      <c r="X87" s="30" t="e">
        <f t="shared" si="28"/>
        <v>#DIV/0!</v>
      </c>
    </row>
    <row r="88" spans="1:24">
      <c r="A88" s="23" t="s">
        <v>421</v>
      </c>
      <c r="B88" s="24" t="s">
        <v>422</v>
      </c>
      <c r="C88" s="29">
        <f>+'2000'!$O88</f>
        <v>0</v>
      </c>
      <c r="D88" s="29">
        <f>+'2001'!$O88</f>
        <v>0</v>
      </c>
      <c r="E88" s="29">
        <f>+'2002'!$O88</f>
        <v>0</v>
      </c>
      <c r="F88" s="29">
        <f>+'2003'!$O88</f>
        <v>0</v>
      </c>
      <c r="G88" s="29">
        <f>+'2004'!$O88</f>
        <v>0</v>
      </c>
      <c r="H88" s="29">
        <f>+'2005'!$O88</f>
        <v>0</v>
      </c>
      <c r="I88" s="29">
        <f>+'2006'!$O88</f>
        <v>0</v>
      </c>
      <c r="J88" s="29">
        <f>+'2007'!$O88</f>
        <v>0</v>
      </c>
      <c r="K88" s="29">
        <f>+'2008'!$O88</f>
        <v>0</v>
      </c>
      <c r="L88" s="29">
        <f>+'2009'!$O88</f>
        <v>0</v>
      </c>
      <c r="M88" s="29">
        <f>+'2010'!$O88</f>
        <v>0</v>
      </c>
      <c r="N88" s="29">
        <f>+'2011'!$O88</f>
        <v>0</v>
      </c>
      <c r="O88" s="29">
        <f>+'2012'!$O88</f>
        <v>0</v>
      </c>
      <c r="P88" s="29">
        <f>+'2013'!$O88</f>
        <v>0</v>
      </c>
      <c r="Q88" s="29">
        <f>+'2014'!$O88</f>
        <v>0</v>
      </c>
      <c r="R88" s="29">
        <f>+'2015'!$O88</f>
        <v>0</v>
      </c>
      <c r="S88" s="29">
        <f>+'2016'!$O88</f>
        <v>0</v>
      </c>
      <c r="T88" s="29">
        <f>+'2017'!$O88</f>
        <v>0</v>
      </c>
      <c r="U88" s="29">
        <f>+'2018'!$O88</f>
        <v>0</v>
      </c>
      <c r="V88" s="29">
        <f>+'2019'!$O88</f>
        <v>0</v>
      </c>
      <c r="W88" s="26"/>
      <c r="X88" s="30" t="e">
        <f t="shared" si="28"/>
        <v>#DIV/0!</v>
      </c>
    </row>
    <row r="89" spans="1:24">
      <c r="A89" s="23" t="s">
        <v>423</v>
      </c>
      <c r="B89" s="24" t="s">
        <v>424</v>
      </c>
      <c r="C89" s="25">
        <f t="shared" ref="C89:U89" si="31">+SUM(C90:C93)</f>
        <v>0</v>
      </c>
      <c r="D89" s="25">
        <f t="shared" si="31"/>
        <v>0</v>
      </c>
      <c r="E89" s="25">
        <f t="shared" si="31"/>
        <v>0</v>
      </c>
      <c r="F89" s="25">
        <f t="shared" si="31"/>
        <v>0</v>
      </c>
      <c r="G89" s="25">
        <f t="shared" si="31"/>
        <v>0</v>
      </c>
      <c r="H89" s="25">
        <f t="shared" si="31"/>
        <v>0</v>
      </c>
      <c r="I89" s="25">
        <f t="shared" si="31"/>
        <v>0</v>
      </c>
      <c r="J89" s="25">
        <f t="shared" si="31"/>
        <v>0</v>
      </c>
      <c r="K89" s="25">
        <f t="shared" si="31"/>
        <v>0</v>
      </c>
      <c r="L89" s="25">
        <f t="shared" si="31"/>
        <v>0</v>
      </c>
      <c r="M89" s="25">
        <f t="shared" si="31"/>
        <v>0</v>
      </c>
      <c r="N89" s="25">
        <f t="shared" si="31"/>
        <v>0</v>
      </c>
      <c r="O89" s="25">
        <f t="shared" si="31"/>
        <v>0</v>
      </c>
      <c r="P89" s="25">
        <f t="shared" si="31"/>
        <v>0</v>
      </c>
      <c r="Q89" s="25">
        <f t="shared" si="31"/>
        <v>0</v>
      </c>
      <c r="R89" s="25">
        <f t="shared" si="31"/>
        <v>0</v>
      </c>
      <c r="S89" s="25">
        <f t="shared" si="31"/>
        <v>0</v>
      </c>
      <c r="T89" s="25">
        <f t="shared" si="31"/>
        <v>0</v>
      </c>
      <c r="U89" s="25">
        <f t="shared" si="31"/>
        <v>0</v>
      </c>
      <c r="V89" s="25">
        <f t="shared" ref="V89" si="32">+SUM(V90:V93)</f>
        <v>0</v>
      </c>
      <c r="W89" s="26"/>
      <c r="X89" s="27" t="e">
        <f t="shared" si="28"/>
        <v>#DIV/0!</v>
      </c>
    </row>
    <row r="90" spans="1:24">
      <c r="A90" s="23" t="s">
        <v>425</v>
      </c>
      <c r="B90" s="24" t="s">
        <v>426</v>
      </c>
      <c r="C90" s="29">
        <f>+'2000'!$O90</f>
        <v>0</v>
      </c>
      <c r="D90" s="29">
        <f>+'2001'!$O90</f>
        <v>0</v>
      </c>
      <c r="E90" s="29">
        <f>+'2002'!$O90</f>
        <v>0</v>
      </c>
      <c r="F90" s="29">
        <f>+'2003'!$O90</f>
        <v>0</v>
      </c>
      <c r="G90" s="29">
        <f>+'2004'!$O90</f>
        <v>0</v>
      </c>
      <c r="H90" s="29">
        <f>+'2005'!$O90</f>
        <v>0</v>
      </c>
      <c r="I90" s="29">
        <f>+'2006'!$O90</f>
        <v>0</v>
      </c>
      <c r="J90" s="29">
        <f>+'2007'!$O90</f>
        <v>0</v>
      </c>
      <c r="K90" s="29">
        <f>+'2008'!$O90</f>
        <v>0</v>
      </c>
      <c r="L90" s="29">
        <f>+'2009'!$O90</f>
        <v>0</v>
      </c>
      <c r="M90" s="29">
        <f>+'2010'!$O90</f>
        <v>0</v>
      </c>
      <c r="N90" s="29">
        <f>+'2011'!$O90</f>
        <v>0</v>
      </c>
      <c r="O90" s="29">
        <f>+'2012'!$O90</f>
        <v>0</v>
      </c>
      <c r="P90" s="29">
        <f>+'2013'!$O90</f>
        <v>0</v>
      </c>
      <c r="Q90" s="29">
        <f>+'2014'!$O90</f>
        <v>0</v>
      </c>
      <c r="R90" s="29">
        <f>+'2015'!$O90</f>
        <v>0</v>
      </c>
      <c r="S90" s="29">
        <f>+'2016'!$O90</f>
        <v>0</v>
      </c>
      <c r="T90" s="29">
        <f>+'2017'!$O90</f>
        <v>0</v>
      </c>
      <c r="U90" s="29">
        <f>+'2018'!$O90</f>
        <v>0</v>
      </c>
      <c r="V90" s="29">
        <f>+'2019'!$O90</f>
        <v>0</v>
      </c>
      <c r="W90" s="26"/>
      <c r="X90" s="30" t="e">
        <f t="shared" si="28"/>
        <v>#DIV/0!</v>
      </c>
    </row>
    <row r="91" spans="1:24" ht="12.95">
      <c r="A91" s="23" t="s">
        <v>427</v>
      </c>
      <c r="B91" s="24" t="s">
        <v>428</v>
      </c>
      <c r="C91" s="29">
        <f>+'2000'!$O91</f>
        <v>0</v>
      </c>
      <c r="D91" s="29">
        <f>+'2001'!$O91</f>
        <v>0</v>
      </c>
      <c r="E91" s="29">
        <f>+'2002'!$O91</f>
        <v>0</v>
      </c>
      <c r="F91" s="29">
        <f>+'2003'!$O91</f>
        <v>0</v>
      </c>
      <c r="G91" s="29">
        <f>+'2004'!$O91</f>
        <v>0</v>
      </c>
      <c r="H91" s="29">
        <f>+'2005'!$O91</f>
        <v>0</v>
      </c>
      <c r="I91" s="29">
        <f>+'2006'!$O91</f>
        <v>0</v>
      </c>
      <c r="J91" s="29">
        <f>+'2007'!$O91</f>
        <v>0</v>
      </c>
      <c r="K91" s="29">
        <f>+'2008'!$O91</f>
        <v>0</v>
      </c>
      <c r="L91" s="29">
        <f>+'2009'!$O91</f>
        <v>0</v>
      </c>
      <c r="M91" s="29">
        <f>+'2010'!$O91</f>
        <v>0</v>
      </c>
      <c r="N91" s="29">
        <f>+'2011'!$O91</f>
        <v>0</v>
      </c>
      <c r="O91" s="29">
        <f>+'2012'!$O91</f>
        <v>0</v>
      </c>
      <c r="P91" s="29">
        <f>+'2013'!$O91</f>
        <v>0</v>
      </c>
      <c r="Q91" s="29">
        <f>+'2014'!$O91</f>
        <v>0</v>
      </c>
      <c r="R91" s="29">
        <f>+'2015'!$O91</f>
        <v>0</v>
      </c>
      <c r="S91" s="29">
        <f>+'2016'!$O91</f>
        <v>0</v>
      </c>
      <c r="T91" s="29">
        <f>+'2017'!$O91</f>
        <v>0</v>
      </c>
      <c r="U91" s="29">
        <f>+'2018'!$O91</f>
        <v>0</v>
      </c>
      <c r="V91" s="29">
        <f>+'2019'!$O91</f>
        <v>0</v>
      </c>
      <c r="W91" s="26"/>
      <c r="X91" s="30" t="e">
        <f t="shared" si="28"/>
        <v>#DIV/0!</v>
      </c>
    </row>
    <row r="92" spans="1:24" ht="12.95">
      <c r="A92" s="23" t="s">
        <v>429</v>
      </c>
      <c r="B92" s="24" t="s">
        <v>430</v>
      </c>
      <c r="C92" s="29">
        <f>+'2000'!$O92</f>
        <v>0</v>
      </c>
      <c r="D92" s="29">
        <f>+'2001'!$O92</f>
        <v>0</v>
      </c>
      <c r="E92" s="29">
        <f>+'2002'!$O92</f>
        <v>0</v>
      </c>
      <c r="F92" s="29">
        <f>+'2003'!$O92</f>
        <v>0</v>
      </c>
      <c r="G92" s="29">
        <f>+'2004'!$O92</f>
        <v>0</v>
      </c>
      <c r="H92" s="29">
        <f>+'2005'!$O92</f>
        <v>0</v>
      </c>
      <c r="I92" s="29">
        <f>+'2006'!$O92</f>
        <v>0</v>
      </c>
      <c r="J92" s="29">
        <f>+'2007'!$O92</f>
        <v>0</v>
      </c>
      <c r="K92" s="29">
        <f>+'2008'!$O92</f>
        <v>0</v>
      </c>
      <c r="L92" s="29">
        <f>+'2009'!$O92</f>
        <v>0</v>
      </c>
      <c r="M92" s="29">
        <f>+'2010'!$O92</f>
        <v>0</v>
      </c>
      <c r="N92" s="29">
        <f>+'2011'!$O92</f>
        <v>0</v>
      </c>
      <c r="O92" s="29">
        <f>+'2012'!$O92</f>
        <v>0</v>
      </c>
      <c r="P92" s="29">
        <f>+'2013'!$O92</f>
        <v>0</v>
      </c>
      <c r="Q92" s="29">
        <f>+'2014'!$O92</f>
        <v>0</v>
      </c>
      <c r="R92" s="29">
        <f>+'2015'!$O92</f>
        <v>0</v>
      </c>
      <c r="S92" s="29">
        <f>+'2016'!$O92</f>
        <v>0</v>
      </c>
      <c r="T92" s="29">
        <f>+'2017'!$O92</f>
        <v>0</v>
      </c>
      <c r="U92" s="29">
        <f>+'2018'!$O92</f>
        <v>0</v>
      </c>
      <c r="V92" s="29">
        <f>+'2019'!$O92</f>
        <v>0</v>
      </c>
      <c r="W92" s="26"/>
      <c r="X92" s="30" t="e">
        <f t="shared" si="28"/>
        <v>#DIV/0!</v>
      </c>
    </row>
    <row r="93" spans="1:24">
      <c r="A93" s="23" t="s">
        <v>431</v>
      </c>
      <c r="B93" s="24" t="s">
        <v>341</v>
      </c>
      <c r="C93" s="29">
        <f>+'2000'!$O93</f>
        <v>0</v>
      </c>
      <c r="D93" s="29">
        <f>+'2001'!$O93</f>
        <v>0</v>
      </c>
      <c r="E93" s="29">
        <f>+'2002'!$O93</f>
        <v>0</v>
      </c>
      <c r="F93" s="29">
        <f>+'2003'!$O93</f>
        <v>0</v>
      </c>
      <c r="G93" s="29">
        <f>+'2004'!$O93</f>
        <v>0</v>
      </c>
      <c r="H93" s="29">
        <f>+'2005'!$O93</f>
        <v>0</v>
      </c>
      <c r="I93" s="29">
        <f>+'2006'!$O93</f>
        <v>0</v>
      </c>
      <c r="J93" s="29">
        <f>+'2007'!$O93</f>
        <v>0</v>
      </c>
      <c r="K93" s="29">
        <f>+'2008'!$O93</f>
        <v>0</v>
      </c>
      <c r="L93" s="29">
        <f>+'2009'!$O93</f>
        <v>0</v>
      </c>
      <c r="M93" s="29">
        <f>+'2010'!$O93</f>
        <v>0</v>
      </c>
      <c r="N93" s="29">
        <f>+'2011'!$O93</f>
        <v>0</v>
      </c>
      <c r="O93" s="29">
        <f>+'2012'!$O93</f>
        <v>0</v>
      </c>
      <c r="P93" s="29">
        <f>+'2013'!$O93</f>
        <v>0</v>
      </c>
      <c r="Q93" s="29">
        <f>+'2014'!$O93</f>
        <v>0</v>
      </c>
      <c r="R93" s="29">
        <f>+'2015'!$O93</f>
        <v>0</v>
      </c>
      <c r="S93" s="29">
        <f>+'2016'!$O93</f>
        <v>0</v>
      </c>
      <c r="T93" s="29">
        <f>+'2017'!$O93</f>
        <v>0</v>
      </c>
      <c r="U93" s="29">
        <f>+'2018'!$O93</f>
        <v>0</v>
      </c>
      <c r="V93" s="29">
        <f>+'2019'!$O93</f>
        <v>0</v>
      </c>
      <c r="W93" s="26"/>
      <c r="X93" s="30" t="e">
        <f t="shared" si="28"/>
        <v>#DIV/0!</v>
      </c>
    </row>
    <row r="94" spans="1:24">
      <c r="A94" s="23" t="s">
        <v>432</v>
      </c>
      <c r="B94" s="24" t="s">
        <v>290</v>
      </c>
      <c r="C94" s="29">
        <f>+'2000'!$O94</f>
        <v>0</v>
      </c>
      <c r="D94" s="29">
        <f>+'2001'!$O94</f>
        <v>0</v>
      </c>
      <c r="E94" s="29">
        <f>+'2002'!$O94</f>
        <v>0</v>
      </c>
      <c r="F94" s="29">
        <f>+'2003'!$O94</f>
        <v>0</v>
      </c>
      <c r="G94" s="29">
        <f>+'2004'!$O94</f>
        <v>0</v>
      </c>
      <c r="H94" s="29">
        <f>+'2005'!$O94</f>
        <v>0</v>
      </c>
      <c r="I94" s="29">
        <f>+'2006'!$O94</f>
        <v>0</v>
      </c>
      <c r="J94" s="29">
        <f>+'2007'!$O94</f>
        <v>0</v>
      </c>
      <c r="K94" s="29">
        <f>+'2008'!$O94</f>
        <v>0</v>
      </c>
      <c r="L94" s="29">
        <f>+'2009'!$O94</f>
        <v>0</v>
      </c>
      <c r="M94" s="29">
        <f>+'2010'!$O94</f>
        <v>0</v>
      </c>
      <c r="N94" s="29">
        <f>+'2011'!$O94</f>
        <v>0</v>
      </c>
      <c r="O94" s="29">
        <f>+'2012'!$O94</f>
        <v>0</v>
      </c>
      <c r="P94" s="29">
        <f>+'2013'!$O94</f>
        <v>0</v>
      </c>
      <c r="Q94" s="29">
        <f>+'2014'!$O94</f>
        <v>0</v>
      </c>
      <c r="R94" s="29">
        <f>+'2015'!$O94</f>
        <v>0</v>
      </c>
      <c r="S94" s="29">
        <f>+'2016'!$O94</f>
        <v>0</v>
      </c>
      <c r="T94" s="29">
        <f>+'2017'!$O94</f>
        <v>0</v>
      </c>
      <c r="U94" s="29">
        <f>+'2018'!$O94</f>
        <v>0</v>
      </c>
      <c r="V94" s="29">
        <f>+'2019'!$O94</f>
        <v>0</v>
      </c>
      <c r="W94" s="26"/>
      <c r="X94" s="30" t="e">
        <f t="shared" si="28"/>
        <v>#DIV/0!</v>
      </c>
    </row>
    <row r="95" spans="1:24" s="12" customFormat="1">
      <c r="A95" s="18" t="s">
        <v>433</v>
      </c>
      <c r="B95" s="19" t="s">
        <v>434</v>
      </c>
      <c r="C95" s="20">
        <f t="shared" ref="C95:U95" si="33">+C96+C111+C127+C132+C144+C145+C151+C154+C155+C156</f>
        <v>3068.8457806237643</v>
      </c>
      <c r="D95" s="20">
        <f t="shared" si="33"/>
        <v>3376.8540545397477</v>
      </c>
      <c r="E95" s="20">
        <f t="shared" si="33"/>
        <v>3465.6445088214373</v>
      </c>
      <c r="F95" s="20">
        <f t="shared" si="33"/>
        <v>3409.5210938566775</v>
      </c>
      <c r="G95" s="20">
        <f t="shared" si="33"/>
        <v>3369.9043876565652</v>
      </c>
      <c r="H95" s="20">
        <f t="shared" si="33"/>
        <v>3515.2673203326344</v>
      </c>
      <c r="I95" s="20">
        <f t="shared" si="33"/>
        <v>3478.643437978239</v>
      </c>
      <c r="J95" s="20">
        <f t="shared" si="33"/>
        <v>3439.9397805571302</v>
      </c>
      <c r="K95" s="20">
        <f t="shared" si="33"/>
        <v>3593.9265027389788</v>
      </c>
      <c r="L95" s="20">
        <f t="shared" si="33"/>
        <v>3625.4556790468419</v>
      </c>
      <c r="M95" s="20">
        <f t="shared" si="33"/>
        <v>3681.0399627186703</v>
      </c>
      <c r="N95" s="20">
        <f t="shared" si="33"/>
        <v>3867.185368376292</v>
      </c>
      <c r="O95" s="20">
        <f t="shared" si="33"/>
        <v>3845.6889219177942</v>
      </c>
      <c r="P95" s="20">
        <f t="shared" si="33"/>
        <v>3857.2125542743497</v>
      </c>
      <c r="Q95" s="20">
        <f t="shared" si="33"/>
        <v>3632.4179961781597</v>
      </c>
      <c r="R95" s="20">
        <f t="shared" si="33"/>
        <v>3453.0750231664615</v>
      </c>
      <c r="S95" s="20">
        <f t="shared" si="33"/>
        <v>3521.7984940257916</v>
      </c>
      <c r="T95" s="20">
        <f t="shared" si="33"/>
        <v>3468.0457641577618</v>
      </c>
      <c r="U95" s="20">
        <f t="shared" si="33"/>
        <v>3541.820111179376</v>
      </c>
      <c r="V95" s="20">
        <f t="shared" ref="V95" si="34">+V96+V111+V127+V132+V144+V145+V151+V154+V155+V156</f>
        <v>3454.9856591432376</v>
      </c>
      <c r="W95" s="21"/>
      <c r="X95" s="22">
        <f t="shared" si="28"/>
        <v>0.12582576842326287</v>
      </c>
    </row>
    <row r="96" spans="1:24">
      <c r="A96" s="23" t="s">
        <v>435</v>
      </c>
      <c r="B96" s="24" t="s">
        <v>436</v>
      </c>
      <c r="C96" s="25">
        <f t="shared" ref="C96:U96" si="35">+C97+C100+C101+C102</f>
        <v>2260.7136800000003</v>
      </c>
      <c r="D96" s="25">
        <f t="shared" si="35"/>
        <v>2543.003232</v>
      </c>
      <c r="E96" s="25">
        <f t="shared" si="35"/>
        <v>2559.0179859999998</v>
      </c>
      <c r="F96" s="25">
        <f t="shared" si="35"/>
        <v>2504.7469720000004</v>
      </c>
      <c r="G96" s="25">
        <f t="shared" si="35"/>
        <v>2474.1611579999999</v>
      </c>
      <c r="H96" s="25">
        <f t="shared" si="35"/>
        <v>2605.112944</v>
      </c>
      <c r="I96" s="25">
        <f t="shared" si="35"/>
        <v>2598.1703299999999</v>
      </c>
      <c r="J96" s="25">
        <f t="shared" si="35"/>
        <v>2548.8245159999997</v>
      </c>
      <c r="K96" s="25">
        <f t="shared" si="35"/>
        <v>2672.0007019999998</v>
      </c>
      <c r="L96" s="25">
        <f t="shared" si="35"/>
        <v>2700.3184880000003</v>
      </c>
      <c r="M96" s="25">
        <f t="shared" si="35"/>
        <v>2733.023874</v>
      </c>
      <c r="N96" s="25">
        <f t="shared" si="35"/>
        <v>2867.9411319999999</v>
      </c>
      <c r="O96" s="25">
        <f t="shared" si="35"/>
        <v>2861.4208233333334</v>
      </c>
      <c r="P96" s="25">
        <f t="shared" si="35"/>
        <v>2856.5043266666667</v>
      </c>
      <c r="Q96" s="25">
        <f t="shared" si="35"/>
        <v>2694.244854</v>
      </c>
      <c r="R96" s="25">
        <f t="shared" si="35"/>
        <v>2557.2795173333329</v>
      </c>
      <c r="S96" s="25">
        <f t="shared" si="35"/>
        <v>2580.0755166666668</v>
      </c>
      <c r="T96" s="25">
        <f t="shared" si="35"/>
        <v>2527.4358759999996</v>
      </c>
      <c r="U96" s="25">
        <f t="shared" si="35"/>
        <v>2578.7126066782798</v>
      </c>
      <c r="V96" s="25">
        <f t="shared" ref="V96" si="36">+V97+V100+V101+V102</f>
        <v>2483.5649999014358</v>
      </c>
      <c r="W96" s="26"/>
      <c r="X96" s="27">
        <f t="shared" si="28"/>
        <v>9.8575649748549932E-2</v>
      </c>
    </row>
    <row r="97" spans="1:24">
      <c r="A97" s="23" t="s">
        <v>437</v>
      </c>
      <c r="B97" s="24" t="s">
        <v>438</v>
      </c>
      <c r="C97" s="25">
        <f t="shared" ref="C97:U97" si="37">+SUM(C98:C99)</f>
        <v>2167.6032</v>
      </c>
      <c r="D97" s="25">
        <f t="shared" si="37"/>
        <v>2464.002688</v>
      </c>
      <c r="E97" s="25">
        <f t="shared" si="37"/>
        <v>2468.4576000000002</v>
      </c>
      <c r="F97" s="25">
        <f t="shared" si="37"/>
        <v>2415.5264000000002</v>
      </c>
      <c r="G97" s="25">
        <f t="shared" si="37"/>
        <v>2387.1232</v>
      </c>
      <c r="H97" s="25">
        <f t="shared" si="37"/>
        <v>2519.8208</v>
      </c>
      <c r="I97" s="25">
        <f t="shared" si="37"/>
        <v>2514.2208000000001</v>
      </c>
      <c r="J97" s="25">
        <f t="shared" si="37"/>
        <v>2465.6576</v>
      </c>
      <c r="K97" s="25">
        <f t="shared" si="37"/>
        <v>2590.2687999999998</v>
      </c>
      <c r="L97" s="25">
        <f t="shared" si="37"/>
        <v>2622.0767999999998</v>
      </c>
      <c r="M97" s="25">
        <f t="shared" si="37"/>
        <v>2656.9312</v>
      </c>
      <c r="N97" s="25">
        <f t="shared" si="37"/>
        <v>2793.1088639999998</v>
      </c>
      <c r="O97" s="25">
        <f t="shared" si="37"/>
        <v>2786</v>
      </c>
      <c r="P97" s="25">
        <f t="shared" si="37"/>
        <v>2780.1648</v>
      </c>
      <c r="Q97" s="25">
        <f t="shared" si="37"/>
        <v>2616.9530239999999</v>
      </c>
      <c r="R97" s="25">
        <f t="shared" si="37"/>
        <v>2481.1344319999998</v>
      </c>
      <c r="S97" s="25">
        <f t="shared" si="37"/>
        <v>2503.0962880000002</v>
      </c>
      <c r="T97" s="25">
        <f t="shared" si="37"/>
        <v>2453.1776639999998</v>
      </c>
      <c r="U97" s="25">
        <f t="shared" si="37"/>
        <v>2507.4784</v>
      </c>
      <c r="V97" s="25">
        <f t="shared" ref="V97" si="38">+SUM(V98:V99)</f>
        <v>2414.207488</v>
      </c>
      <c r="W97" s="26"/>
      <c r="X97" s="27">
        <f t="shared" si="28"/>
        <v>0.11376818783068776</v>
      </c>
    </row>
    <row r="98" spans="1:24">
      <c r="A98" s="23" t="s">
        <v>439</v>
      </c>
      <c r="B98" s="24" t="s">
        <v>440</v>
      </c>
      <c r="C98" s="29">
        <f>+'2000'!$O98</f>
        <v>282.24000000000012</v>
      </c>
      <c r="D98" s="29">
        <f>+'2001'!$O98</f>
        <v>280.2240000000001</v>
      </c>
      <c r="E98" s="29">
        <f>+'2002'!$O98</f>
        <v>294.7392000000001</v>
      </c>
      <c r="F98" s="29">
        <f>+'2003'!$O98</f>
        <v>297.15840000000014</v>
      </c>
      <c r="G98" s="29">
        <f>+'2004'!$O98</f>
        <v>296.35200000000009</v>
      </c>
      <c r="H98" s="29">
        <f>+'2005'!$O98</f>
        <v>299.37600000000009</v>
      </c>
      <c r="I98" s="29">
        <f>+'2006'!$O98</f>
        <v>295.34400000000011</v>
      </c>
      <c r="J98" s="29">
        <f>+'2007'!$O98</f>
        <v>326.59200000000016</v>
      </c>
      <c r="K98" s="29">
        <f>+'2008'!$O98</f>
        <v>344.7360000000001</v>
      </c>
      <c r="L98" s="29">
        <f>+'2009'!$O98</f>
        <v>360.86400000000009</v>
      </c>
      <c r="M98" s="29">
        <f>+'2010'!$O98</f>
        <v>378.00000000000023</v>
      </c>
      <c r="N98" s="29">
        <f>+'2011'!$O98</f>
        <v>370.94400000000013</v>
      </c>
      <c r="O98" s="29">
        <f>+'2012'!$O98</f>
        <v>383.04000000000019</v>
      </c>
      <c r="P98" s="29">
        <f>+'2013'!$O98</f>
        <v>322.91280000000017</v>
      </c>
      <c r="Q98" s="29">
        <f>+'2014'!$O98</f>
        <v>308.87740800000012</v>
      </c>
      <c r="R98" s="29">
        <f>+'2015'!$O98</f>
        <v>295.18876800000015</v>
      </c>
      <c r="S98" s="29">
        <f>+'2016'!$O98</f>
        <v>297.34992000000005</v>
      </c>
      <c r="T98" s="29">
        <f>+'2017'!$O98</f>
        <v>292.81392000000017</v>
      </c>
      <c r="U98" s="29">
        <f>+'2018'!$O98</f>
        <v>298.16640000000012</v>
      </c>
      <c r="V98" s="29">
        <f>+'2019'!$O98</f>
        <v>289.10649600000011</v>
      </c>
      <c r="W98" s="26"/>
      <c r="X98" s="30">
        <f t="shared" si="28"/>
        <v>2.4328571428571255E-2</v>
      </c>
    </row>
    <row r="99" spans="1:24">
      <c r="A99" s="23" t="s">
        <v>441</v>
      </c>
      <c r="B99" s="24" t="s">
        <v>442</v>
      </c>
      <c r="C99" s="29">
        <f>+'2000'!$O99</f>
        <v>1885.3632</v>
      </c>
      <c r="D99" s="29">
        <f>+'2001'!$O99</f>
        <v>2183.7786879999999</v>
      </c>
      <c r="E99" s="29">
        <f>+'2002'!$O99</f>
        <v>2173.7184000000002</v>
      </c>
      <c r="F99" s="29">
        <f>+'2003'!$O99</f>
        <v>2118.3679999999999</v>
      </c>
      <c r="G99" s="29">
        <f>+'2004'!$O99</f>
        <v>2090.7712000000001</v>
      </c>
      <c r="H99" s="29">
        <f>+'2005'!$O99</f>
        <v>2220.4447999999998</v>
      </c>
      <c r="I99" s="29">
        <f>+'2006'!$O99</f>
        <v>2218.8768</v>
      </c>
      <c r="J99" s="29">
        <f>+'2007'!$O99</f>
        <v>2139.0655999999999</v>
      </c>
      <c r="K99" s="29">
        <f>+'2008'!$O99</f>
        <v>2245.5328</v>
      </c>
      <c r="L99" s="29">
        <f>+'2009'!$O99</f>
        <v>2261.2127999999998</v>
      </c>
      <c r="M99" s="29">
        <f>+'2010'!$O99</f>
        <v>2278.9312</v>
      </c>
      <c r="N99" s="29">
        <f>+'2011'!$O99</f>
        <v>2422.1648639999999</v>
      </c>
      <c r="O99" s="29">
        <f>+'2012'!$O99</f>
        <v>2402.96</v>
      </c>
      <c r="P99" s="29">
        <f>+'2013'!$O99</f>
        <v>2457.252</v>
      </c>
      <c r="Q99" s="29">
        <f>+'2014'!$O99</f>
        <v>2308.0756159999996</v>
      </c>
      <c r="R99" s="29">
        <f>+'2015'!$O99</f>
        <v>2185.9456639999999</v>
      </c>
      <c r="S99" s="29">
        <f>+'2016'!$O99</f>
        <v>2205.7463680000001</v>
      </c>
      <c r="T99" s="29">
        <f>+'2017'!$O99</f>
        <v>2160.3637439999998</v>
      </c>
      <c r="U99" s="29">
        <f>+'2018'!$O99</f>
        <v>2209.3119999999999</v>
      </c>
      <c r="V99" s="29">
        <f>+'2019'!$O99</f>
        <v>2125.1009919999997</v>
      </c>
      <c r="W99" s="26"/>
      <c r="X99" s="30">
        <f t="shared" si="28"/>
        <v>0.12715735196274092</v>
      </c>
    </row>
    <row r="100" spans="1:24">
      <c r="A100" s="23" t="s">
        <v>443</v>
      </c>
      <c r="B100" s="24" t="s">
        <v>444</v>
      </c>
      <c r="C100" s="29">
        <f>+'2000'!$O100</f>
        <v>0.80288000000000004</v>
      </c>
      <c r="D100" s="29">
        <f>+'2001'!$O100</f>
        <v>0.84335999999999989</v>
      </c>
      <c r="E100" s="29">
        <f>+'2002'!$O100</f>
        <v>1.0210059999999999</v>
      </c>
      <c r="F100" s="29">
        <f>+'2003'!$O100</f>
        <v>1.1986520000000001</v>
      </c>
      <c r="G100" s="29">
        <f>+'2004'!$O100</f>
        <v>1.3762979999999998</v>
      </c>
      <c r="H100" s="29">
        <f>+'2005'!$O100</f>
        <v>1.553944</v>
      </c>
      <c r="I100" s="29">
        <f>+'2006'!$O100</f>
        <v>1.7315899999999997</v>
      </c>
      <c r="J100" s="29">
        <f>+'2007'!$O100</f>
        <v>1.9092359999999999</v>
      </c>
      <c r="K100" s="29">
        <f>+'2008'!$O100</f>
        <v>2.0868820000000001</v>
      </c>
      <c r="L100" s="29">
        <f>+'2009'!$O100</f>
        <v>2.2645279999999999</v>
      </c>
      <c r="M100" s="29">
        <f>+'2010'!$O100</f>
        <v>2.4421739999999996</v>
      </c>
      <c r="N100" s="29">
        <f>+'2011'!$O100</f>
        <v>2.6198199999999998</v>
      </c>
      <c r="O100" s="29">
        <f>+'2012'!$O100</f>
        <v>2.7898499999999995</v>
      </c>
      <c r="P100" s="29">
        <f>+'2013'!$O100</f>
        <v>2.9598800000000001</v>
      </c>
      <c r="Q100" s="29">
        <f>+'2014'!$O100</f>
        <v>3.1299099999999997</v>
      </c>
      <c r="R100" s="29">
        <f>+'2015'!$O100</f>
        <v>3.2999399999999999</v>
      </c>
      <c r="S100" s="29">
        <f>+'2016'!$O100</f>
        <v>3.46997</v>
      </c>
      <c r="T100" s="29">
        <f>+'2017'!$O100</f>
        <v>3.64</v>
      </c>
      <c r="U100" s="29">
        <f>+'2018'!$O100</f>
        <v>3.5529519252542547</v>
      </c>
      <c r="V100" s="29">
        <f>+'2019'!$O100</f>
        <v>3.5959492409559921</v>
      </c>
      <c r="W100" s="26"/>
      <c r="X100" s="30">
        <f t="shared" si="28"/>
        <v>3.4788128250249004</v>
      </c>
    </row>
    <row r="101" spans="1:24">
      <c r="A101" s="23" t="s">
        <v>445</v>
      </c>
      <c r="B101" s="24" t="s">
        <v>446</v>
      </c>
      <c r="C101" s="29">
        <f>+'2000'!$O101</f>
        <v>7.7755999999999998</v>
      </c>
      <c r="D101" s="29">
        <f>+'2001'!$O101</f>
        <v>6.7172000000000001</v>
      </c>
      <c r="E101" s="29">
        <f>+'2002'!$O101</f>
        <v>8.484</v>
      </c>
      <c r="F101" s="29">
        <f>+'2003'!$O101</f>
        <v>8.7387999999999995</v>
      </c>
      <c r="G101" s="29">
        <f>+'2004'!$O101</f>
        <v>8.1507999999999985</v>
      </c>
      <c r="H101" s="29">
        <f>+'2005'!$O101</f>
        <v>8.0136000000000003</v>
      </c>
      <c r="I101" s="29">
        <f>+'2006'!$O101</f>
        <v>7.7755999999999998</v>
      </c>
      <c r="J101" s="29">
        <f>+'2007'!$O101</f>
        <v>9.105599999999999</v>
      </c>
      <c r="K101" s="29">
        <f>+'2008'!$O101</f>
        <v>8.9011999999999993</v>
      </c>
      <c r="L101" s="29">
        <f>+'2009'!$O101</f>
        <v>7.6495999999999995</v>
      </c>
      <c r="M101" s="29">
        <f>+'2010'!$O101</f>
        <v>7.7391999999999994</v>
      </c>
      <c r="N101" s="29">
        <f>+'2011'!$O101</f>
        <v>9.0193879999999993</v>
      </c>
      <c r="O101" s="29">
        <f>+'2012'!$O101</f>
        <v>8.9768000000000008</v>
      </c>
      <c r="P101" s="29">
        <f>+'2013'!$O101</f>
        <v>9.5703999999999994</v>
      </c>
      <c r="Q101" s="29">
        <f>+'2014'!$O101</f>
        <v>9.6796000000000006</v>
      </c>
      <c r="R101" s="29">
        <f>+'2015'!$O101</f>
        <v>10.219999999999999</v>
      </c>
      <c r="S101" s="29">
        <f>+'2016'!$O101</f>
        <v>10.891999999999999</v>
      </c>
      <c r="T101" s="29">
        <f>+'2017'!$O101</f>
        <v>11.2196</v>
      </c>
      <c r="U101" s="29">
        <f>+'2018'!$O101</f>
        <v>10.2872</v>
      </c>
      <c r="V101" s="29">
        <f>+'2019'!$O101</f>
        <v>9.9763999999999999</v>
      </c>
      <c r="W101" s="26"/>
      <c r="X101" s="30">
        <f t="shared" si="28"/>
        <v>0.28303925099027727</v>
      </c>
    </row>
    <row r="102" spans="1:24">
      <c r="A102" s="23" t="s">
        <v>447</v>
      </c>
      <c r="B102" s="24" t="s">
        <v>448</v>
      </c>
      <c r="C102" s="25">
        <f t="shared" ref="C102:U102" si="39">+SUM(C103:C110)</f>
        <v>84.531999999999996</v>
      </c>
      <c r="D102" s="25">
        <f t="shared" si="39"/>
        <v>71.439983999999981</v>
      </c>
      <c r="E102" s="25">
        <f t="shared" si="39"/>
        <v>81.055379999999985</v>
      </c>
      <c r="F102" s="25">
        <f t="shared" si="39"/>
        <v>79.283120000000011</v>
      </c>
      <c r="G102" s="25">
        <f t="shared" si="39"/>
        <v>77.510859999999994</v>
      </c>
      <c r="H102" s="25">
        <f t="shared" si="39"/>
        <v>75.724599999999995</v>
      </c>
      <c r="I102" s="25">
        <f t="shared" si="39"/>
        <v>74.442339999999987</v>
      </c>
      <c r="J102" s="25">
        <f t="shared" si="39"/>
        <v>72.152079999999998</v>
      </c>
      <c r="K102" s="25">
        <f t="shared" si="39"/>
        <v>70.743819999999999</v>
      </c>
      <c r="L102" s="25">
        <f t="shared" si="39"/>
        <v>68.327560000000005</v>
      </c>
      <c r="M102" s="25">
        <f t="shared" si="39"/>
        <v>65.911299999999997</v>
      </c>
      <c r="N102" s="25">
        <f t="shared" si="39"/>
        <v>63.193059999999996</v>
      </c>
      <c r="O102" s="25">
        <f t="shared" si="39"/>
        <v>63.654173333333326</v>
      </c>
      <c r="P102" s="25">
        <f t="shared" si="39"/>
        <v>63.80924666666666</v>
      </c>
      <c r="Q102" s="25">
        <f t="shared" si="39"/>
        <v>64.482320000000001</v>
      </c>
      <c r="R102" s="25">
        <f t="shared" si="39"/>
        <v>62.625145333333336</v>
      </c>
      <c r="S102" s="25">
        <f t="shared" si="39"/>
        <v>62.617258666666672</v>
      </c>
      <c r="T102" s="25">
        <f t="shared" si="39"/>
        <v>59.398611999999993</v>
      </c>
      <c r="U102" s="25">
        <f t="shared" si="39"/>
        <v>57.394054753025593</v>
      </c>
      <c r="V102" s="25">
        <f t="shared" ref="V102" si="40">+SUM(V103:V110)</f>
        <v>55.785162660479557</v>
      </c>
      <c r="W102" s="26"/>
      <c r="X102" s="27">
        <f t="shared" si="28"/>
        <v>-0.34007047437089433</v>
      </c>
    </row>
    <row r="103" spans="1:24">
      <c r="A103" s="23" t="s">
        <v>449</v>
      </c>
      <c r="B103" s="24" t="s">
        <v>450</v>
      </c>
      <c r="C103" s="29">
        <f>+'2000'!$O103</f>
        <v>1.54</v>
      </c>
      <c r="D103" s="29">
        <f>+'2001'!$O103</f>
        <v>1.7361400000000002</v>
      </c>
      <c r="E103" s="29">
        <f>+'2002'!$O103</f>
        <v>1.93228</v>
      </c>
      <c r="F103" s="29">
        <f>+'2003'!$O103</f>
        <v>2.1284200000000002</v>
      </c>
      <c r="G103" s="29">
        <f>+'2004'!$O103</f>
        <v>2.32456</v>
      </c>
      <c r="H103" s="29">
        <f>+'2005'!$O103</f>
        <v>2.5206999999999997</v>
      </c>
      <c r="I103" s="29">
        <f>+'2006'!$O103</f>
        <v>2.7168399999999995</v>
      </c>
      <c r="J103" s="29">
        <f>+'2007'!$O103</f>
        <v>2.9129799999999997</v>
      </c>
      <c r="K103" s="29">
        <f>+'2008'!$O103</f>
        <v>3.1091199999999999</v>
      </c>
      <c r="L103" s="29">
        <f>+'2009'!$O103</f>
        <v>3.3052599999999996</v>
      </c>
      <c r="M103" s="29">
        <f>+'2010'!$O103</f>
        <v>3.5013999999999998</v>
      </c>
      <c r="N103" s="29">
        <f>+'2011'!$O103</f>
        <v>3.69754</v>
      </c>
      <c r="O103" s="29">
        <f>+'2012'!$O103</f>
        <v>3.69754</v>
      </c>
      <c r="P103" s="29">
        <f>+'2013'!$O103</f>
        <v>3.69754</v>
      </c>
      <c r="Q103" s="29">
        <f>+'2014'!$O103</f>
        <v>3.69754</v>
      </c>
      <c r="R103" s="29">
        <f>+'2015'!$O103</f>
        <v>3.69754</v>
      </c>
      <c r="S103" s="29">
        <f>+'2016'!$O103</f>
        <v>3.69754</v>
      </c>
      <c r="T103" s="29">
        <f>+'2017'!$O103</f>
        <v>3.69754</v>
      </c>
      <c r="U103" s="29">
        <f>+'2018'!$O103</f>
        <v>3.69754</v>
      </c>
      <c r="V103" s="29">
        <f>+'2019'!$O103</f>
        <v>3.69754</v>
      </c>
      <c r="W103" s="26"/>
      <c r="X103" s="30">
        <f t="shared" si="28"/>
        <v>1.4009999999999998</v>
      </c>
    </row>
    <row r="104" spans="1:24">
      <c r="A104" s="23" t="s">
        <v>451</v>
      </c>
      <c r="B104" s="24" t="s">
        <v>452</v>
      </c>
      <c r="C104" s="29">
        <f>+'2000'!$O104</f>
        <v>0</v>
      </c>
      <c r="D104" s="29">
        <f>+'2001'!$O104</f>
        <v>0</v>
      </c>
      <c r="E104" s="29">
        <f>+'2002'!$O104</f>
        <v>0</v>
      </c>
      <c r="F104" s="29">
        <f>+'2003'!$O104</f>
        <v>0</v>
      </c>
      <c r="G104" s="29">
        <f>+'2004'!$O104</f>
        <v>0</v>
      </c>
      <c r="H104" s="29">
        <f>+'2005'!$O104</f>
        <v>0</v>
      </c>
      <c r="I104" s="29">
        <f>+'2006'!$O104</f>
        <v>0</v>
      </c>
      <c r="J104" s="29">
        <f>+'2007'!$O104</f>
        <v>0</v>
      </c>
      <c r="K104" s="29">
        <f>+'2008'!$O104</f>
        <v>0</v>
      </c>
      <c r="L104" s="29">
        <f>+'2009'!$O104</f>
        <v>0</v>
      </c>
      <c r="M104" s="29">
        <f>+'2010'!$O104</f>
        <v>0</v>
      </c>
      <c r="N104" s="29">
        <f>+'2011'!$O104</f>
        <v>0</v>
      </c>
      <c r="O104" s="29">
        <f>+'2012'!$O104</f>
        <v>0</v>
      </c>
      <c r="P104" s="29">
        <f>+'2013'!$O104</f>
        <v>0</v>
      </c>
      <c r="Q104" s="29">
        <f>+'2014'!$O104</f>
        <v>0</v>
      </c>
      <c r="R104" s="29">
        <f>+'2015'!$O104</f>
        <v>0</v>
      </c>
      <c r="S104" s="29">
        <f>+'2016'!$O104</f>
        <v>0</v>
      </c>
      <c r="T104" s="29">
        <f>+'2017'!$O104</f>
        <v>0</v>
      </c>
      <c r="U104" s="29">
        <f>+'2018'!$O104</f>
        <v>0</v>
      </c>
      <c r="V104" s="29">
        <f>+'2019'!$O104</f>
        <v>0</v>
      </c>
      <c r="W104" s="26"/>
      <c r="X104" s="30" t="e">
        <f t="shared" si="28"/>
        <v>#DIV/0!</v>
      </c>
    </row>
    <row r="105" spans="1:24">
      <c r="A105" s="23" t="s">
        <v>453</v>
      </c>
      <c r="B105" s="24" t="s">
        <v>454</v>
      </c>
      <c r="C105" s="29">
        <f>+'2000'!$O105</f>
        <v>0</v>
      </c>
      <c r="D105" s="29">
        <f>+'2001'!$O105</f>
        <v>0</v>
      </c>
      <c r="E105" s="29">
        <f>+'2002'!$O105</f>
        <v>0</v>
      </c>
      <c r="F105" s="29">
        <f>+'2003'!$O105</f>
        <v>0</v>
      </c>
      <c r="G105" s="29">
        <f>+'2004'!$O105</f>
        <v>0</v>
      </c>
      <c r="H105" s="29">
        <f>+'2005'!$O105</f>
        <v>0</v>
      </c>
      <c r="I105" s="29">
        <f>+'2006'!$O105</f>
        <v>0</v>
      </c>
      <c r="J105" s="29">
        <f>+'2007'!$O105</f>
        <v>0</v>
      </c>
      <c r="K105" s="29">
        <f>+'2008'!$O105</f>
        <v>0</v>
      </c>
      <c r="L105" s="29">
        <f>+'2009'!$O105</f>
        <v>0</v>
      </c>
      <c r="M105" s="29">
        <f>+'2010'!$O105</f>
        <v>0</v>
      </c>
      <c r="N105" s="29">
        <f>+'2011'!$O105</f>
        <v>0</v>
      </c>
      <c r="O105" s="29">
        <f>+'2012'!$O105</f>
        <v>0</v>
      </c>
      <c r="P105" s="29">
        <f>+'2013'!$O105</f>
        <v>0</v>
      </c>
      <c r="Q105" s="29">
        <f>+'2014'!$O105</f>
        <v>0</v>
      </c>
      <c r="R105" s="29">
        <f>+'2015'!$O105</f>
        <v>0</v>
      </c>
      <c r="S105" s="29">
        <f>+'2016'!$O105</f>
        <v>0</v>
      </c>
      <c r="T105" s="29">
        <f>+'2017'!$O105</f>
        <v>0</v>
      </c>
      <c r="U105" s="29">
        <f>+'2018'!$O105</f>
        <v>0</v>
      </c>
      <c r="V105" s="29">
        <f>+'2019'!$O105</f>
        <v>0</v>
      </c>
      <c r="W105" s="26"/>
      <c r="X105" s="30" t="e">
        <f t="shared" si="28"/>
        <v>#DIV/0!</v>
      </c>
    </row>
    <row r="106" spans="1:24">
      <c r="A106" s="23" t="s">
        <v>455</v>
      </c>
      <c r="B106" s="24" t="s">
        <v>456</v>
      </c>
      <c r="C106" s="29">
        <f>+'2000'!$O106</f>
        <v>0.72799999999999998</v>
      </c>
      <c r="D106" s="29">
        <f>+'2001'!$O106</f>
        <v>0.86309999999999998</v>
      </c>
      <c r="E106" s="29">
        <f>+'2002'!$O106</f>
        <v>0.86309999999999998</v>
      </c>
      <c r="F106" s="29">
        <f>+'2003'!$O106</f>
        <v>0.89669999999999994</v>
      </c>
      <c r="G106" s="29">
        <f>+'2004'!$O106</f>
        <v>0.9302999999999999</v>
      </c>
      <c r="H106" s="29">
        <f>+'2005'!$O106</f>
        <v>0.96389999999999998</v>
      </c>
      <c r="I106" s="29">
        <f>+'2006'!$O106</f>
        <v>0.99749999999999994</v>
      </c>
      <c r="J106" s="29">
        <f>+'2007'!$O106</f>
        <v>1.0310999999999999</v>
      </c>
      <c r="K106" s="29">
        <f>+'2008'!$O106</f>
        <v>1.0647</v>
      </c>
      <c r="L106" s="29">
        <f>+'2009'!$O106</f>
        <v>1.0982999999999998</v>
      </c>
      <c r="M106" s="29">
        <f>+'2010'!$O106</f>
        <v>1.1318999999999999</v>
      </c>
      <c r="N106" s="29">
        <f>+'2011'!$O106</f>
        <v>1.1695600000000002</v>
      </c>
      <c r="O106" s="29">
        <f>+'2012'!$O106</f>
        <v>1.3246333333333331</v>
      </c>
      <c r="P106" s="29">
        <f>+'2013'!$O106</f>
        <v>1.4797066666666663</v>
      </c>
      <c r="Q106" s="29">
        <f>+'2014'!$O106</f>
        <v>1.6347799999999999</v>
      </c>
      <c r="R106" s="29">
        <f>+'2015'!$O106</f>
        <v>1.7898533333333333</v>
      </c>
      <c r="S106" s="29">
        <f>+'2016'!$O106</f>
        <v>1.9449266666666669</v>
      </c>
      <c r="T106" s="29">
        <f>+'2017'!$O106</f>
        <v>2.1</v>
      </c>
      <c r="U106" s="29">
        <f>+'2018'!$O106</f>
        <v>2.0194907530256003</v>
      </c>
      <c r="V106" s="29">
        <f>+'2019'!$O106</f>
        <v>2.0589586604795596</v>
      </c>
      <c r="W106" s="26"/>
      <c r="X106" s="30">
        <f t="shared" si="28"/>
        <v>1.8282399182411533</v>
      </c>
    </row>
    <row r="107" spans="1:24">
      <c r="A107" s="23" t="s">
        <v>457</v>
      </c>
      <c r="B107" s="24" t="s">
        <v>458</v>
      </c>
      <c r="C107" s="29">
        <f>+'2000'!$O107</f>
        <v>81.143999999999991</v>
      </c>
      <c r="D107" s="29">
        <f>+'2001'!$O107</f>
        <v>67.92962399999999</v>
      </c>
      <c r="E107" s="29">
        <f>+'2002'!$O107</f>
        <v>77.111999999999995</v>
      </c>
      <c r="F107" s="29">
        <f>+'2003'!$O107</f>
        <v>75.096000000000004</v>
      </c>
      <c r="G107" s="29">
        <f>+'2004'!$O107</f>
        <v>73.08</v>
      </c>
      <c r="H107" s="29">
        <f>+'2005'!$O107</f>
        <v>71.063999999999993</v>
      </c>
      <c r="I107" s="29">
        <f>+'2006'!$O107</f>
        <v>69.551999999999992</v>
      </c>
      <c r="J107" s="29">
        <f>+'2007'!$O107</f>
        <v>67.031999999999996</v>
      </c>
      <c r="K107" s="29">
        <f>+'2008'!$O107</f>
        <v>65.52</v>
      </c>
      <c r="L107" s="29">
        <f>+'2009'!$O107</f>
        <v>63</v>
      </c>
      <c r="M107" s="29">
        <f>+'2010'!$O107</f>
        <v>60.47999999999999</v>
      </c>
      <c r="N107" s="29">
        <f>+'2011'!$O107</f>
        <v>57.655079999999998</v>
      </c>
      <c r="O107" s="29">
        <f>+'2012'!$O107</f>
        <v>57.959999999999994</v>
      </c>
      <c r="P107" s="29">
        <f>+'2013'!$O107</f>
        <v>57.959999999999994</v>
      </c>
      <c r="Q107" s="29">
        <f>+'2014'!$O107</f>
        <v>58.463999999999999</v>
      </c>
      <c r="R107" s="29">
        <f>+'2015'!$O107</f>
        <v>56.462111999999998</v>
      </c>
      <c r="S107" s="29">
        <f>+'2016'!$O107</f>
        <v>56.462111999999998</v>
      </c>
      <c r="T107" s="29">
        <f>+'2017'!$O107</f>
        <v>53.165951999999997</v>
      </c>
      <c r="U107" s="29">
        <f>+'2018'!$O107</f>
        <v>51.305183999999997</v>
      </c>
      <c r="V107" s="29">
        <f>+'2019'!$O107</f>
        <v>49.720103999999999</v>
      </c>
      <c r="W107" s="26"/>
      <c r="X107" s="30">
        <f t="shared" si="28"/>
        <v>-0.38726086956521732</v>
      </c>
    </row>
    <row r="108" spans="1:24">
      <c r="A108" s="23" t="s">
        <v>459</v>
      </c>
      <c r="B108" s="24" t="s">
        <v>460</v>
      </c>
      <c r="C108" s="29">
        <f>+'2000'!$O108</f>
        <v>1.1200000000000001</v>
      </c>
      <c r="D108" s="29">
        <f>+'2001'!$O108</f>
        <v>0.91111999999999993</v>
      </c>
      <c r="E108" s="29">
        <f>+'2002'!$O108</f>
        <v>1.1479999999999999</v>
      </c>
      <c r="F108" s="29">
        <f>+'2003'!$O108</f>
        <v>1.1619999999999999</v>
      </c>
      <c r="G108" s="29">
        <f>+'2004'!$O108</f>
        <v>1.1759999999999999</v>
      </c>
      <c r="H108" s="29">
        <f>+'2005'!$O108</f>
        <v>1.1759999999999999</v>
      </c>
      <c r="I108" s="29">
        <f>+'2006'!$O108</f>
        <v>1.1759999999999999</v>
      </c>
      <c r="J108" s="29">
        <f>+'2007'!$O108</f>
        <v>1.1759999999999999</v>
      </c>
      <c r="K108" s="29">
        <f>+'2008'!$O108</f>
        <v>1.05</v>
      </c>
      <c r="L108" s="29">
        <f>+'2009'!$O108</f>
        <v>0.92400000000000004</v>
      </c>
      <c r="M108" s="29">
        <f>+'2010'!$O108</f>
        <v>0.79799999999999993</v>
      </c>
      <c r="N108" s="29">
        <f>+'2011'!$O108</f>
        <v>0.67087999999999992</v>
      </c>
      <c r="O108" s="29">
        <f>+'2012'!$O108</f>
        <v>0.67200000000000004</v>
      </c>
      <c r="P108" s="29">
        <f>+'2013'!$O108</f>
        <v>0.67200000000000004</v>
      </c>
      <c r="Q108" s="29">
        <f>+'2014'!$O108</f>
        <v>0.68599999999999994</v>
      </c>
      <c r="R108" s="29">
        <f>+'2015'!$O108</f>
        <v>0.67564000000000002</v>
      </c>
      <c r="S108" s="29">
        <f>+'2016'!$O108</f>
        <v>0.51268000000000002</v>
      </c>
      <c r="T108" s="29">
        <f>+'2017'!$O108</f>
        <v>0.43512000000000001</v>
      </c>
      <c r="U108" s="29">
        <f>+'2018'!$O108</f>
        <v>0.37184</v>
      </c>
      <c r="V108" s="29">
        <f>+'2019'!$O108</f>
        <v>0.30856</v>
      </c>
      <c r="W108" s="26"/>
      <c r="X108" s="30">
        <f t="shared" si="28"/>
        <v>-0.72450000000000003</v>
      </c>
    </row>
    <row r="109" spans="1:24">
      <c r="A109" s="23" t="s">
        <v>461</v>
      </c>
      <c r="B109" s="24" t="s">
        <v>462</v>
      </c>
      <c r="C109" s="29">
        <f>+'2000'!$O109</f>
        <v>0</v>
      </c>
      <c r="D109" s="29">
        <f>+'2001'!$O109</f>
        <v>0</v>
      </c>
      <c r="E109" s="29">
        <f>+'2002'!$O109</f>
        <v>0</v>
      </c>
      <c r="F109" s="29">
        <f>+'2003'!$O109</f>
        <v>0</v>
      </c>
      <c r="G109" s="29">
        <f>+'2004'!$O109</f>
        <v>0</v>
      </c>
      <c r="H109" s="29">
        <f>+'2005'!$O109</f>
        <v>0</v>
      </c>
      <c r="I109" s="29">
        <f>+'2006'!$O109</f>
        <v>0</v>
      </c>
      <c r="J109" s="29">
        <f>+'2007'!$O109</f>
        <v>0</v>
      </c>
      <c r="K109" s="29">
        <f>+'2008'!$O109</f>
        <v>0</v>
      </c>
      <c r="L109" s="29">
        <f>+'2009'!$O109</f>
        <v>0</v>
      </c>
      <c r="M109" s="29">
        <f>+'2010'!$O109</f>
        <v>0</v>
      </c>
      <c r="N109" s="29">
        <f>+'2011'!$O109</f>
        <v>0</v>
      </c>
      <c r="O109" s="29">
        <f>+'2012'!$O109</f>
        <v>0</v>
      </c>
      <c r="P109" s="29">
        <f>+'2013'!$O109</f>
        <v>0</v>
      </c>
      <c r="Q109" s="29">
        <f>+'2014'!$O109</f>
        <v>0</v>
      </c>
      <c r="R109" s="29">
        <f>+'2015'!$O109</f>
        <v>0</v>
      </c>
      <c r="S109" s="29">
        <f>+'2016'!$O109</f>
        <v>0</v>
      </c>
      <c r="T109" s="29">
        <f>+'2017'!$O109</f>
        <v>0</v>
      </c>
      <c r="U109" s="29">
        <f>+'2018'!$O109</f>
        <v>0</v>
      </c>
      <c r="V109" s="29">
        <f>+'2019'!$O109</f>
        <v>0</v>
      </c>
      <c r="W109" s="26"/>
      <c r="X109" s="30" t="e">
        <f t="shared" si="28"/>
        <v>#DIV/0!</v>
      </c>
    </row>
    <row r="110" spans="1:24">
      <c r="A110" s="23" t="s">
        <v>463</v>
      </c>
      <c r="B110" s="24" t="s">
        <v>464</v>
      </c>
      <c r="C110" s="29">
        <f>+'2000'!$O110</f>
        <v>0</v>
      </c>
      <c r="D110" s="29">
        <f>+'2001'!$O110</f>
        <v>0</v>
      </c>
      <c r="E110" s="29">
        <f>+'2002'!$O110</f>
        <v>0</v>
      </c>
      <c r="F110" s="29">
        <f>+'2003'!$O110</f>
        <v>0</v>
      </c>
      <c r="G110" s="29">
        <f>+'2004'!$O110</f>
        <v>0</v>
      </c>
      <c r="H110" s="29">
        <f>+'2005'!$O110</f>
        <v>0</v>
      </c>
      <c r="I110" s="29">
        <f>+'2006'!$O110</f>
        <v>0</v>
      </c>
      <c r="J110" s="29">
        <f>+'2007'!$O110</f>
        <v>0</v>
      </c>
      <c r="K110" s="29">
        <f>+'2008'!$O110</f>
        <v>0</v>
      </c>
      <c r="L110" s="29">
        <f>+'2009'!$O110</f>
        <v>0</v>
      </c>
      <c r="M110" s="29">
        <f>+'2010'!$O110</f>
        <v>0</v>
      </c>
      <c r="N110" s="29">
        <f>+'2011'!$O110</f>
        <v>0</v>
      </c>
      <c r="O110" s="29">
        <f>+'2012'!$O110</f>
        <v>0</v>
      </c>
      <c r="P110" s="29">
        <f>+'2013'!$O110</f>
        <v>0</v>
      </c>
      <c r="Q110" s="29">
        <f>+'2014'!$O110</f>
        <v>0</v>
      </c>
      <c r="R110" s="29">
        <f>+'2015'!$O110</f>
        <v>0</v>
      </c>
      <c r="S110" s="29">
        <f>+'2016'!$O110</f>
        <v>0</v>
      </c>
      <c r="T110" s="29">
        <f>+'2017'!$O110</f>
        <v>0</v>
      </c>
      <c r="U110" s="29">
        <f>+'2018'!$O110</f>
        <v>0</v>
      </c>
      <c r="V110" s="29">
        <f>+'2019'!$O110</f>
        <v>0</v>
      </c>
      <c r="W110" s="26"/>
      <c r="X110" s="30" t="e">
        <f t="shared" si="28"/>
        <v>#DIV/0!</v>
      </c>
    </row>
    <row r="111" spans="1:24">
      <c r="A111" s="23" t="s">
        <v>465</v>
      </c>
      <c r="B111" s="24" t="s">
        <v>466</v>
      </c>
      <c r="C111" s="25">
        <f t="shared" ref="C111:U111" si="41">+C112+C115+C116+C117+C126</f>
        <v>121.59323790192698</v>
      </c>
      <c r="D111" s="25">
        <f t="shared" si="41"/>
        <v>120.56438564789048</v>
      </c>
      <c r="E111" s="25">
        <f t="shared" si="41"/>
        <v>131.62087249055833</v>
      </c>
      <c r="F111" s="25">
        <f t="shared" si="41"/>
        <v>130.40515759579714</v>
      </c>
      <c r="G111" s="25">
        <f t="shared" si="41"/>
        <v>128.47896911399417</v>
      </c>
      <c r="H111" s="25">
        <f t="shared" si="41"/>
        <v>119.98543316854096</v>
      </c>
      <c r="I111" s="25">
        <f t="shared" si="41"/>
        <v>119.1077435210602</v>
      </c>
      <c r="J111" s="25">
        <f t="shared" si="41"/>
        <v>136.55061875695674</v>
      </c>
      <c r="K111" s="25">
        <f t="shared" si="41"/>
        <v>140.1986231076302</v>
      </c>
      <c r="L111" s="25">
        <f t="shared" si="41"/>
        <v>135.04835900183878</v>
      </c>
      <c r="M111" s="25">
        <f t="shared" si="41"/>
        <v>138.37354152731479</v>
      </c>
      <c r="N111" s="25">
        <f t="shared" si="41"/>
        <v>142.21979644688093</v>
      </c>
      <c r="O111" s="25">
        <f t="shared" si="41"/>
        <v>145.68522299917512</v>
      </c>
      <c r="P111" s="25">
        <f t="shared" si="41"/>
        <v>145.84762977994444</v>
      </c>
      <c r="Q111" s="25">
        <f t="shared" si="41"/>
        <v>149.44923641529343</v>
      </c>
      <c r="R111" s="25">
        <f t="shared" si="41"/>
        <v>150.69643299746247</v>
      </c>
      <c r="S111" s="25">
        <f t="shared" si="41"/>
        <v>153.67151798005622</v>
      </c>
      <c r="T111" s="25">
        <f t="shared" si="41"/>
        <v>156.4006449907107</v>
      </c>
      <c r="U111" s="25">
        <f t="shared" si="41"/>
        <v>159.29156564192158</v>
      </c>
      <c r="V111" s="25">
        <f t="shared" ref="V111" si="42">+V112+V115+V116+V117+V126</f>
        <v>160.11623374623704</v>
      </c>
      <c r="W111" s="26"/>
      <c r="X111" s="27">
        <f t="shared" si="28"/>
        <v>0.31681857074471043</v>
      </c>
    </row>
    <row r="112" spans="1:24">
      <c r="A112" s="23" t="s">
        <v>467</v>
      </c>
      <c r="B112" s="24" t="s">
        <v>438</v>
      </c>
      <c r="C112" s="25">
        <f t="shared" ref="C112:U112" si="43">+SUM(C113:C114)</f>
        <v>40.737626012081712</v>
      </c>
      <c r="D112" s="25">
        <f t="shared" si="43"/>
        <v>46.015970969138273</v>
      </c>
      <c r="E112" s="25">
        <f t="shared" si="43"/>
        <v>46.199944878331046</v>
      </c>
      <c r="F112" s="25">
        <f t="shared" si="43"/>
        <v>45.272148529863188</v>
      </c>
      <c r="G112" s="25">
        <f t="shared" si="43"/>
        <v>44.759147312685805</v>
      </c>
      <c r="H112" s="25">
        <f t="shared" si="43"/>
        <v>47.150501877100965</v>
      </c>
      <c r="I112" s="25">
        <f t="shared" si="43"/>
        <v>47.021495791214079</v>
      </c>
      <c r="J112" s="25">
        <f t="shared" si="43"/>
        <v>46.379092956837411</v>
      </c>
      <c r="K112" s="25">
        <f t="shared" si="43"/>
        <v>48.73482034332838</v>
      </c>
      <c r="L112" s="25">
        <f t="shared" si="43"/>
        <v>49.418844686875907</v>
      </c>
      <c r="M112" s="25">
        <f t="shared" si="43"/>
        <v>50.164520551895158</v>
      </c>
      <c r="N112" s="25">
        <f t="shared" si="43"/>
        <v>52.545503901593115</v>
      </c>
      <c r="O112" s="25">
        <f t="shared" si="43"/>
        <v>52.505578159253758</v>
      </c>
      <c r="P112" s="25">
        <f t="shared" si="43"/>
        <v>51.968824903465631</v>
      </c>
      <c r="Q112" s="25">
        <f t="shared" si="43"/>
        <v>48.953358718493398</v>
      </c>
      <c r="R112" s="25">
        <f t="shared" si="43"/>
        <v>46.429551056907435</v>
      </c>
      <c r="S112" s="25">
        <f t="shared" si="43"/>
        <v>46.837274318942811</v>
      </c>
      <c r="T112" s="25">
        <f t="shared" si="43"/>
        <v>45.921432784944116</v>
      </c>
      <c r="U112" s="25">
        <f t="shared" si="43"/>
        <v>46.921400051334899</v>
      </c>
      <c r="V112" s="25">
        <f t="shared" ref="V112" si="44">+SUM(V113:V114)</f>
        <v>45.190671376347076</v>
      </c>
      <c r="W112" s="26"/>
      <c r="X112" s="27">
        <f t="shared" si="28"/>
        <v>0.10931037962164769</v>
      </c>
    </row>
    <row r="113" spans="1:24">
      <c r="A113" s="23" t="s">
        <v>468</v>
      </c>
      <c r="B113" s="24" t="s">
        <v>440</v>
      </c>
      <c r="C113" s="29">
        <f>+'2000'!$O113</f>
        <v>7.0704260120817182</v>
      </c>
      <c r="D113" s="29">
        <f>+'2001'!$O113</f>
        <v>7.0199229691382774</v>
      </c>
      <c r="E113" s="29">
        <f>+'2002'!$O113</f>
        <v>7.3835448783310493</v>
      </c>
      <c r="F113" s="29">
        <f>+'2003'!$O113</f>
        <v>7.4441485298631811</v>
      </c>
      <c r="G113" s="29">
        <f>+'2004'!$O113</f>
        <v>7.4239473126858035</v>
      </c>
      <c r="H113" s="29">
        <f>+'2005'!$O113</f>
        <v>7.4997018771009651</v>
      </c>
      <c r="I113" s="29">
        <f>+'2006'!$O113</f>
        <v>7.3986957912140845</v>
      </c>
      <c r="J113" s="29">
        <f>+'2007'!$O113</f>
        <v>8.1814929568374168</v>
      </c>
      <c r="K113" s="29">
        <f>+'2008'!$O113</f>
        <v>8.6360203433283846</v>
      </c>
      <c r="L113" s="29">
        <f>+'2009'!$O113</f>
        <v>9.040044686875909</v>
      </c>
      <c r="M113" s="29">
        <f>+'2010'!$O113</f>
        <v>9.4693205518951604</v>
      </c>
      <c r="N113" s="29">
        <f>+'2011'!$O113</f>
        <v>9.2925599015931155</v>
      </c>
      <c r="O113" s="29">
        <f>+'2012'!$O113</f>
        <v>9.5955781592537619</v>
      </c>
      <c r="P113" s="29">
        <f>+'2013'!$O113</f>
        <v>8.089324903465636</v>
      </c>
      <c r="Q113" s="29">
        <f>+'2014'!$O113</f>
        <v>7.7377227184934023</v>
      </c>
      <c r="R113" s="29">
        <f>+'2015'!$O113</f>
        <v>7.3948070569074371</v>
      </c>
      <c r="S113" s="29">
        <f>+'2016'!$O113</f>
        <v>7.4489463189428067</v>
      </c>
      <c r="T113" s="29">
        <f>+'2017'!$O113</f>
        <v>7.3435087849441203</v>
      </c>
      <c r="U113" s="29">
        <f>+'2018'!$O113</f>
        <v>7.4694000513349001</v>
      </c>
      <c r="V113" s="29">
        <f>+'2019'!$O113</f>
        <v>7.2424393763470771</v>
      </c>
      <c r="W113" s="26"/>
      <c r="X113" s="30">
        <f t="shared" si="28"/>
        <v>2.4328571428571255E-2</v>
      </c>
    </row>
    <row r="114" spans="1:24">
      <c r="A114" s="23" t="s">
        <v>469</v>
      </c>
      <c r="B114" s="24" t="s">
        <v>442</v>
      </c>
      <c r="C114" s="29">
        <f>+'2000'!$O114</f>
        <v>33.667199999999994</v>
      </c>
      <c r="D114" s="29">
        <f>+'2001'!$O114</f>
        <v>38.996047999999995</v>
      </c>
      <c r="E114" s="29">
        <f>+'2002'!$O114</f>
        <v>38.816399999999994</v>
      </c>
      <c r="F114" s="29">
        <f>+'2003'!$O114</f>
        <v>37.828000000000003</v>
      </c>
      <c r="G114" s="29">
        <f>+'2004'!$O114</f>
        <v>37.3352</v>
      </c>
      <c r="H114" s="29">
        <f>+'2005'!$O114</f>
        <v>39.650799999999997</v>
      </c>
      <c r="I114" s="29">
        <f>+'2006'!$O114</f>
        <v>39.622799999999998</v>
      </c>
      <c r="J114" s="29">
        <f>+'2007'!$O114</f>
        <v>38.197599999999994</v>
      </c>
      <c r="K114" s="29">
        <f>+'2008'!$O114</f>
        <v>40.098799999999997</v>
      </c>
      <c r="L114" s="29">
        <f>+'2009'!$O114</f>
        <v>40.378799999999998</v>
      </c>
      <c r="M114" s="29">
        <f>+'2010'!$O114</f>
        <v>40.6952</v>
      </c>
      <c r="N114" s="29">
        <f>+'2011'!$O114</f>
        <v>43.252943999999999</v>
      </c>
      <c r="O114" s="29">
        <f>+'2012'!$O114</f>
        <v>42.91</v>
      </c>
      <c r="P114" s="29">
        <f>+'2013'!$O114</f>
        <v>43.879499999999993</v>
      </c>
      <c r="Q114" s="29">
        <f>+'2014'!$O114</f>
        <v>41.215635999999996</v>
      </c>
      <c r="R114" s="29">
        <f>+'2015'!$O114</f>
        <v>39.034743999999996</v>
      </c>
      <c r="S114" s="29">
        <f>+'2016'!$O114</f>
        <v>39.388328000000001</v>
      </c>
      <c r="T114" s="29">
        <f>+'2017'!$O114</f>
        <v>38.577923999999996</v>
      </c>
      <c r="U114" s="29">
        <f>+'2018'!$O114</f>
        <v>39.451999999999998</v>
      </c>
      <c r="V114" s="29">
        <f>+'2019'!$O114</f>
        <v>37.948231999999997</v>
      </c>
      <c r="W114" s="26"/>
      <c r="X114" s="30">
        <f t="shared" si="28"/>
        <v>0.12715735196274136</v>
      </c>
    </row>
    <row r="115" spans="1:24">
      <c r="A115" s="23" t="s">
        <v>470</v>
      </c>
      <c r="B115" s="24" t="s">
        <v>444</v>
      </c>
      <c r="C115" s="29">
        <f>+'2000'!$O115</f>
        <v>0.12390287276979589</v>
      </c>
      <c r="D115" s="29">
        <f>+'2001'!$O115</f>
        <v>0.13014986894571426</v>
      </c>
      <c r="E115" s="29">
        <f>+'2002'!$O115</f>
        <v>0.15756473758867851</v>
      </c>
      <c r="F115" s="29">
        <f>+'2003'!$O115</f>
        <v>0.18497960623164278</v>
      </c>
      <c r="G115" s="29">
        <f>+'2004'!$O115</f>
        <v>0.21239447487460711</v>
      </c>
      <c r="H115" s="29">
        <f>+'2005'!$O115</f>
        <v>0.23980934351757138</v>
      </c>
      <c r="I115" s="29">
        <f>+'2006'!$O115</f>
        <v>0.26722421216053566</v>
      </c>
      <c r="J115" s="29">
        <f>+'2007'!$O115</f>
        <v>0.29463908080349993</v>
      </c>
      <c r="K115" s="29">
        <f>+'2008'!$O115</f>
        <v>0.3220539494464642</v>
      </c>
      <c r="L115" s="29">
        <f>+'2009'!$O115</f>
        <v>0.34946881808942853</v>
      </c>
      <c r="M115" s="29">
        <f>+'2010'!$O115</f>
        <v>0.37688368673239275</v>
      </c>
      <c r="N115" s="29">
        <f>+'2011'!$O115</f>
        <v>0.40429855537535714</v>
      </c>
      <c r="O115" s="29">
        <f>+'2012'!$O115</f>
        <v>0.43053809983660701</v>
      </c>
      <c r="P115" s="29">
        <f>+'2013'!$O115</f>
        <v>0.45677764429785717</v>
      </c>
      <c r="Q115" s="29">
        <f>+'2014'!$O115</f>
        <v>0.48301718875910715</v>
      </c>
      <c r="R115" s="29">
        <f>+'2015'!$O115</f>
        <v>0.50925673322035703</v>
      </c>
      <c r="S115" s="29">
        <f>+'2016'!$O115</f>
        <v>0.53549627768160701</v>
      </c>
      <c r="T115" s="29">
        <f>+'2017'!$O115</f>
        <v>0.56173582214285711</v>
      </c>
      <c r="U115" s="29">
        <f>+'2018'!$O115</f>
        <v>0.54830229966119393</v>
      </c>
      <c r="V115" s="29">
        <f>+'2019'!$O115</f>
        <v>0.55493777561879032</v>
      </c>
      <c r="W115" s="26"/>
      <c r="X115" s="30">
        <f t="shared" si="28"/>
        <v>3.4788128250249004</v>
      </c>
    </row>
    <row r="116" spans="1:24">
      <c r="A116" s="23" t="s">
        <v>471</v>
      </c>
      <c r="B116" s="24" t="s">
        <v>446</v>
      </c>
      <c r="C116" s="29">
        <f>+'2000'!$O116</f>
        <v>17.108727163107144</v>
      </c>
      <c r="D116" s="29">
        <f>+'2001'!$O116</f>
        <v>14.779919504607143</v>
      </c>
      <c r="E116" s="29">
        <f>+'2002'!$O116</f>
        <v>18.667426468928571</v>
      </c>
      <c r="F116" s="29">
        <f>+'2003'!$O116</f>
        <v>19.22806534967857</v>
      </c>
      <c r="G116" s="29">
        <f>+'2004'!$O116</f>
        <v>17.934283317178568</v>
      </c>
      <c r="H116" s="29">
        <f>+'2005'!$O116</f>
        <v>17.632400842928572</v>
      </c>
      <c r="I116" s="29">
        <f>+'2006'!$O116</f>
        <v>17.108727163107144</v>
      </c>
      <c r="J116" s="29">
        <f>+'2007'!$O116</f>
        <v>20.035138903285713</v>
      </c>
      <c r="K116" s="29">
        <f>+'2008'!$O116</f>
        <v>19.585395625321429</v>
      </c>
      <c r="L116" s="29">
        <f>+'2009'!$O116</f>
        <v>16.831488156142857</v>
      </c>
      <c r="M116" s="29">
        <f>+'2010'!$O116</f>
        <v>17.028635894428572</v>
      </c>
      <c r="N116" s="29">
        <f>+'2011'!$O116</f>
        <v>19.845445813853928</v>
      </c>
      <c r="O116" s="29">
        <f>+'2012'!$O116</f>
        <v>19.751739029500001</v>
      </c>
      <c r="P116" s="29">
        <f>+'2013'!$O116</f>
        <v>21.057842795642856</v>
      </c>
      <c r="Q116" s="29">
        <f>+'2014'!$O116</f>
        <v>21.298116601678572</v>
      </c>
      <c r="R116" s="29">
        <f>+'2015'!$O116</f>
        <v>22.487163898214284</v>
      </c>
      <c r="S116" s="29">
        <f>+'2016'!$O116</f>
        <v>23.965771935357143</v>
      </c>
      <c r="T116" s="29">
        <f>+'2017'!$O116</f>
        <v>24.686593353464286</v>
      </c>
      <c r="U116" s="29">
        <f>+'2018'!$O116</f>
        <v>22.635024701928572</v>
      </c>
      <c r="V116" s="29">
        <f>+'2019'!$O116</f>
        <v>21.951168484749999</v>
      </c>
      <c r="W116" s="26"/>
      <c r="X116" s="30">
        <f t="shared" si="28"/>
        <v>0.28303925099027727</v>
      </c>
    </row>
    <row r="117" spans="1:24">
      <c r="A117" s="23" t="s">
        <v>472</v>
      </c>
      <c r="B117" s="24" t="s">
        <v>448</v>
      </c>
      <c r="C117" s="25">
        <f t="shared" ref="C117:U117" si="45">+SUM(C118:C125)</f>
        <v>33.320791204637139</v>
      </c>
      <c r="D117" s="25">
        <f t="shared" si="45"/>
        <v>30.861635391066436</v>
      </c>
      <c r="E117" s="25">
        <f t="shared" si="45"/>
        <v>33.9045253191494</v>
      </c>
      <c r="F117" s="25">
        <f t="shared" si="45"/>
        <v>33.089998388744505</v>
      </c>
      <c r="G117" s="25">
        <f t="shared" si="45"/>
        <v>33.267584315041987</v>
      </c>
      <c r="H117" s="25">
        <f t="shared" si="45"/>
        <v>34.119886181599313</v>
      </c>
      <c r="I117" s="25">
        <f t="shared" si="45"/>
        <v>34.261503839412896</v>
      </c>
      <c r="J117" s="25">
        <f t="shared" si="45"/>
        <v>34.045312617709342</v>
      </c>
      <c r="K117" s="25">
        <f t="shared" si="45"/>
        <v>34.844407072745796</v>
      </c>
      <c r="L117" s="25">
        <f t="shared" si="45"/>
        <v>33.907918255153668</v>
      </c>
      <c r="M117" s="25">
        <f t="shared" si="45"/>
        <v>34.71778041991297</v>
      </c>
      <c r="N117" s="25">
        <f t="shared" si="45"/>
        <v>32.85127020511694</v>
      </c>
      <c r="O117" s="25">
        <f t="shared" si="45"/>
        <v>34.705646218326308</v>
      </c>
      <c r="P117" s="25">
        <f t="shared" si="45"/>
        <v>34.226602243960478</v>
      </c>
      <c r="Q117" s="25">
        <f t="shared" si="45"/>
        <v>37.473750645883214</v>
      </c>
      <c r="R117" s="25">
        <f t="shared" si="45"/>
        <v>38.262612238185952</v>
      </c>
      <c r="S117" s="25">
        <f t="shared" si="45"/>
        <v>38.336850078131548</v>
      </c>
      <c r="T117" s="25">
        <f t="shared" si="45"/>
        <v>39.288909074077146</v>
      </c>
      <c r="U117" s="25">
        <f t="shared" si="45"/>
        <v>39.644707978524913</v>
      </c>
      <c r="V117" s="25">
        <f t="shared" ref="V117" si="46">+SUM(V118:V125)</f>
        <v>41.227435443803344</v>
      </c>
      <c r="W117" s="26"/>
      <c r="X117" s="27">
        <f t="shared" si="28"/>
        <v>0.23728861030364334</v>
      </c>
    </row>
    <row r="118" spans="1:24">
      <c r="A118" s="23" t="s">
        <v>473</v>
      </c>
      <c r="B118" s="24" t="s">
        <v>450</v>
      </c>
      <c r="C118" s="29">
        <f>+'2000'!$O118</f>
        <v>5.6000000000000001E-2</v>
      </c>
      <c r="D118" s="29">
        <f>+'2001'!$O118</f>
        <v>6.3132363636363639E-2</v>
      </c>
      <c r="E118" s="29">
        <f>+'2002'!$O118</f>
        <v>7.026472727272727E-2</v>
      </c>
      <c r="F118" s="29">
        <f>+'2003'!$O118</f>
        <v>7.7397090909090902E-2</v>
      </c>
      <c r="G118" s="29">
        <f>+'2004'!$O118</f>
        <v>8.4529454545454547E-2</v>
      </c>
      <c r="H118" s="29">
        <f>+'2005'!$O118</f>
        <v>9.1661818181818178E-2</v>
      </c>
      <c r="I118" s="29">
        <f>+'2006'!$O118</f>
        <v>9.8794181818181809E-2</v>
      </c>
      <c r="J118" s="29">
        <f>+'2007'!$O118</f>
        <v>0.10592654545454544</v>
      </c>
      <c r="K118" s="29">
        <f>+'2008'!$O118</f>
        <v>0.11305890909090908</v>
      </c>
      <c r="L118" s="29">
        <f>+'2009'!$O118</f>
        <v>0.12019127272727272</v>
      </c>
      <c r="M118" s="29">
        <f>+'2010'!$O118</f>
        <v>0.12732363636363636</v>
      </c>
      <c r="N118" s="29">
        <f>+'2011'!$O118</f>
        <v>0.13445599999999999</v>
      </c>
      <c r="O118" s="29">
        <f>+'2012'!$O118</f>
        <v>0.13445599999999999</v>
      </c>
      <c r="P118" s="29">
        <f>+'2013'!$O118</f>
        <v>0.13445599999999999</v>
      </c>
      <c r="Q118" s="29">
        <f>+'2014'!$O118</f>
        <v>0.13445599999999999</v>
      </c>
      <c r="R118" s="29">
        <f>+'2015'!$O118</f>
        <v>0.13445599999999999</v>
      </c>
      <c r="S118" s="29">
        <f>+'2016'!$O118</f>
        <v>0.13445599999999999</v>
      </c>
      <c r="T118" s="29">
        <f>+'2017'!$O118</f>
        <v>0.13445599999999999</v>
      </c>
      <c r="U118" s="29">
        <f>+'2018'!$O118</f>
        <v>0.13445599999999999</v>
      </c>
      <c r="V118" s="29">
        <f>+'2019'!$O118</f>
        <v>0.13445599999999999</v>
      </c>
      <c r="W118" s="26"/>
      <c r="X118" s="30">
        <f t="shared" si="28"/>
        <v>1.4009999999999998</v>
      </c>
    </row>
    <row r="119" spans="1:24">
      <c r="A119" s="23" t="s">
        <v>474</v>
      </c>
      <c r="B119" s="24" t="s">
        <v>452</v>
      </c>
      <c r="C119" s="29">
        <f>+'2000'!$O119</f>
        <v>0</v>
      </c>
      <c r="D119" s="29">
        <f>+'2001'!$O119</f>
        <v>0</v>
      </c>
      <c r="E119" s="29">
        <f>+'2002'!$O119</f>
        <v>0</v>
      </c>
      <c r="F119" s="29">
        <f>+'2003'!$O119</f>
        <v>0</v>
      </c>
      <c r="G119" s="29">
        <f>+'2004'!$O119</f>
        <v>0</v>
      </c>
      <c r="H119" s="29">
        <f>+'2005'!$O119</f>
        <v>0</v>
      </c>
      <c r="I119" s="29">
        <f>+'2006'!$O119</f>
        <v>0</v>
      </c>
      <c r="J119" s="29">
        <f>+'2007'!$O119</f>
        <v>0</v>
      </c>
      <c r="K119" s="29">
        <f>+'2008'!$O119</f>
        <v>0</v>
      </c>
      <c r="L119" s="29">
        <f>+'2009'!$O119</f>
        <v>0</v>
      </c>
      <c r="M119" s="29">
        <f>+'2010'!$O119</f>
        <v>0</v>
      </c>
      <c r="N119" s="29">
        <f>+'2011'!$O119</f>
        <v>0</v>
      </c>
      <c r="O119" s="29">
        <f>+'2012'!$O119</f>
        <v>0</v>
      </c>
      <c r="P119" s="29">
        <f>+'2013'!$O119</f>
        <v>0</v>
      </c>
      <c r="Q119" s="29">
        <f>+'2014'!$O119</f>
        <v>0</v>
      </c>
      <c r="R119" s="29">
        <f>+'2015'!$O119</f>
        <v>0</v>
      </c>
      <c r="S119" s="29">
        <f>+'2016'!$O119</f>
        <v>0</v>
      </c>
      <c r="T119" s="29">
        <f>+'2017'!$O119</f>
        <v>0</v>
      </c>
      <c r="U119" s="29">
        <f>+'2018'!$O119</f>
        <v>0</v>
      </c>
      <c r="V119" s="29">
        <f>+'2019'!$O119</f>
        <v>0</v>
      </c>
      <c r="W119" s="26"/>
      <c r="X119" s="30" t="e">
        <f t="shared" si="28"/>
        <v>#DIV/0!</v>
      </c>
    </row>
    <row r="120" spans="1:24">
      <c r="A120" s="23" t="s">
        <v>475</v>
      </c>
      <c r="B120" s="24" t="s">
        <v>454</v>
      </c>
      <c r="C120" s="29">
        <f>+'2000'!$O120</f>
        <v>0</v>
      </c>
      <c r="D120" s="29">
        <f>+'2001'!$O120</f>
        <v>0</v>
      </c>
      <c r="E120" s="29">
        <f>+'2002'!$O120</f>
        <v>0</v>
      </c>
      <c r="F120" s="29">
        <f>+'2003'!$O120</f>
        <v>0</v>
      </c>
      <c r="G120" s="29">
        <f>+'2004'!$O120</f>
        <v>0</v>
      </c>
      <c r="H120" s="29">
        <f>+'2005'!$O120</f>
        <v>0</v>
      </c>
      <c r="I120" s="29">
        <f>+'2006'!$O120</f>
        <v>0</v>
      </c>
      <c r="J120" s="29">
        <f>+'2007'!$O120</f>
        <v>0</v>
      </c>
      <c r="K120" s="29">
        <f>+'2008'!$O120</f>
        <v>0</v>
      </c>
      <c r="L120" s="29">
        <f>+'2009'!$O120</f>
        <v>0</v>
      </c>
      <c r="M120" s="29">
        <f>+'2010'!$O120</f>
        <v>0</v>
      </c>
      <c r="N120" s="29">
        <f>+'2011'!$O120</f>
        <v>0</v>
      </c>
      <c r="O120" s="29">
        <f>+'2012'!$O120</f>
        <v>0</v>
      </c>
      <c r="P120" s="29">
        <f>+'2013'!$O120</f>
        <v>0</v>
      </c>
      <c r="Q120" s="29">
        <f>+'2014'!$O120</f>
        <v>0</v>
      </c>
      <c r="R120" s="29">
        <f>+'2015'!$O120</f>
        <v>0</v>
      </c>
      <c r="S120" s="29">
        <f>+'2016'!$O120</f>
        <v>0</v>
      </c>
      <c r="T120" s="29">
        <f>+'2017'!$O120</f>
        <v>0</v>
      </c>
      <c r="U120" s="29">
        <f>+'2018'!$O120</f>
        <v>0</v>
      </c>
      <c r="V120" s="29">
        <f>+'2019'!$O120</f>
        <v>0</v>
      </c>
      <c r="W120" s="26"/>
      <c r="X120" s="30" t="e">
        <f t="shared" si="28"/>
        <v>#DIV/0!</v>
      </c>
    </row>
    <row r="121" spans="1:24">
      <c r="A121" s="23" t="s">
        <v>476</v>
      </c>
      <c r="B121" s="24" t="s">
        <v>456</v>
      </c>
      <c r="C121" s="29">
        <f>+'2000'!$O121</f>
        <v>0.58427150414285722</v>
      </c>
      <c r="D121" s="29">
        <f>+'2001'!$O121</f>
        <v>0.69269881212321427</v>
      </c>
      <c r="E121" s="29">
        <f>+'2002'!$O121</f>
        <v>0.69269881212321427</v>
      </c>
      <c r="F121" s="29">
        <f>+'2003'!$O121</f>
        <v>0.7196651892375</v>
      </c>
      <c r="G121" s="29">
        <f>+'2004'!$O121</f>
        <v>0.74663156635178574</v>
      </c>
      <c r="H121" s="29">
        <f>+'2005'!$O121</f>
        <v>0.77359794346607147</v>
      </c>
      <c r="I121" s="29">
        <f>+'2006'!$O121</f>
        <v>0.80056432058035709</v>
      </c>
      <c r="J121" s="29">
        <f>+'2007'!$O121</f>
        <v>0.82753069769464305</v>
      </c>
      <c r="K121" s="29">
        <f>+'2008'!$O121</f>
        <v>0.85449707480892867</v>
      </c>
      <c r="L121" s="29">
        <f>+'2009'!$O121</f>
        <v>0.8814634519232144</v>
      </c>
      <c r="M121" s="29">
        <f>+'2010'!$O121</f>
        <v>0.90842982903749991</v>
      </c>
      <c r="N121" s="29">
        <f>+'2011'!$O121</f>
        <v>0.93865464338642868</v>
      </c>
      <c r="O121" s="29">
        <f>+'2012'!$O121</f>
        <v>1.0631119644291667</v>
      </c>
      <c r="P121" s="29">
        <f>+'2013'!$O121</f>
        <v>1.1875692854719049</v>
      </c>
      <c r="Q121" s="29">
        <f>+'2014'!$O121</f>
        <v>1.3120266065146431</v>
      </c>
      <c r="R121" s="29">
        <f>+'2015'!$O121</f>
        <v>1.4364839275573811</v>
      </c>
      <c r="S121" s="29">
        <f>+'2016'!$O121</f>
        <v>1.5609412486001193</v>
      </c>
      <c r="T121" s="29">
        <f>+'2017'!$O121</f>
        <v>1.6853985696428573</v>
      </c>
      <c r="U121" s="29">
        <f>+'2018'!$O121</f>
        <v>1.620784203122059</v>
      </c>
      <c r="V121" s="29">
        <f>+'2019'!$O121</f>
        <v>1.6524599911076303</v>
      </c>
      <c r="W121" s="26"/>
      <c r="X121" s="30">
        <f t="shared" si="28"/>
        <v>1.8282399182411537</v>
      </c>
    </row>
    <row r="122" spans="1:24">
      <c r="A122" s="23" t="s">
        <v>477</v>
      </c>
      <c r="B122" s="24" t="s">
        <v>458</v>
      </c>
      <c r="C122" s="29">
        <f>+'2000'!$O122</f>
        <v>17.752318849999998</v>
      </c>
      <c r="D122" s="29">
        <f>+'2001'!$O122</f>
        <v>14.861337185850001</v>
      </c>
      <c r="E122" s="29">
        <f>+'2002'!$O122</f>
        <v>16.87021605</v>
      </c>
      <c r="F122" s="29">
        <f>+'2003'!$O122</f>
        <v>16.429164650000001</v>
      </c>
      <c r="G122" s="29">
        <f>+'2004'!$O122</f>
        <v>15.988113249999998</v>
      </c>
      <c r="H122" s="29">
        <f>+'2005'!$O122</f>
        <v>15.547061849999999</v>
      </c>
      <c r="I122" s="29">
        <f>+'2006'!$O122</f>
        <v>15.216273299999999</v>
      </c>
      <c r="J122" s="29">
        <f>+'2007'!$O122</f>
        <v>14.664959049999998</v>
      </c>
      <c r="K122" s="29">
        <f>+'2008'!$O122</f>
        <v>14.334170499999999</v>
      </c>
      <c r="L122" s="29">
        <f>+'2009'!$O122</f>
        <v>13.78285625</v>
      </c>
      <c r="M122" s="29">
        <f>+'2010'!$O122</f>
        <v>13.231541999999999</v>
      </c>
      <c r="N122" s="29">
        <f>+'2011'!$O122</f>
        <v>12.613518725749998</v>
      </c>
      <c r="O122" s="29">
        <f>+'2012'!$O122</f>
        <v>12.68022775</v>
      </c>
      <c r="P122" s="29">
        <f>+'2013'!$O122</f>
        <v>12.68022775</v>
      </c>
      <c r="Q122" s="29">
        <f>+'2014'!$O122</f>
        <v>12.790490599999998</v>
      </c>
      <c r="R122" s="29">
        <f>+'2015'!$O122</f>
        <v>12.352526559800001</v>
      </c>
      <c r="S122" s="29">
        <f>+'2016'!$O122</f>
        <v>12.352526559800001</v>
      </c>
      <c r="T122" s="29">
        <f>+'2017'!$O122</f>
        <v>11.6314075208</v>
      </c>
      <c r="U122" s="29">
        <f>+'2018'!$O122</f>
        <v>11.224317078599999</v>
      </c>
      <c r="V122" s="29">
        <f>+'2019'!$O122</f>
        <v>10.877540415349999</v>
      </c>
      <c r="W122" s="26"/>
      <c r="X122" s="30">
        <f t="shared" si="28"/>
        <v>-0.38726086956521732</v>
      </c>
    </row>
    <row r="123" spans="1:24">
      <c r="A123" s="23" t="s">
        <v>478</v>
      </c>
      <c r="B123" s="24" t="s">
        <v>460</v>
      </c>
      <c r="C123" s="29">
        <f>+'2000'!$O123</f>
        <v>0.13439999999999999</v>
      </c>
      <c r="D123" s="29">
        <f>+'2001'!$O123</f>
        <v>0.10933439999999998</v>
      </c>
      <c r="E123" s="29">
        <f>+'2002'!$O123</f>
        <v>0.13775999999999999</v>
      </c>
      <c r="F123" s="29">
        <f>+'2003'!$O123</f>
        <v>0.13944000000000001</v>
      </c>
      <c r="G123" s="29">
        <f>+'2004'!$O123</f>
        <v>0.14111999999999997</v>
      </c>
      <c r="H123" s="29">
        <f>+'2005'!$O123</f>
        <v>0.14111999999999997</v>
      </c>
      <c r="I123" s="29">
        <f>+'2006'!$O123</f>
        <v>0.14111999999999997</v>
      </c>
      <c r="J123" s="29">
        <f>+'2007'!$O123</f>
        <v>0.14111999999999997</v>
      </c>
      <c r="K123" s="29">
        <f>+'2008'!$O123</f>
        <v>0.126</v>
      </c>
      <c r="L123" s="29">
        <f>+'2009'!$O123</f>
        <v>0.11088000000000001</v>
      </c>
      <c r="M123" s="29">
        <f>+'2010'!$O123</f>
        <v>9.5759999999999998E-2</v>
      </c>
      <c r="N123" s="29">
        <f>+'2011'!$O123</f>
        <v>8.0505599999999983E-2</v>
      </c>
      <c r="O123" s="29">
        <f>+'2012'!$O123</f>
        <v>8.0639999999999989E-2</v>
      </c>
      <c r="P123" s="29">
        <f>+'2013'!$O123</f>
        <v>8.0639999999999989E-2</v>
      </c>
      <c r="Q123" s="29">
        <f>+'2014'!$O123</f>
        <v>8.2320000000000004E-2</v>
      </c>
      <c r="R123" s="29">
        <f>+'2015'!$O123</f>
        <v>8.1076800000000004E-2</v>
      </c>
      <c r="S123" s="29">
        <f>+'2016'!$O123</f>
        <v>6.1521599999999996E-2</v>
      </c>
      <c r="T123" s="29">
        <f>+'2017'!$O123</f>
        <v>5.2214399999999994E-2</v>
      </c>
      <c r="U123" s="29">
        <f>+'2018'!$O123</f>
        <v>4.4620799999999995E-2</v>
      </c>
      <c r="V123" s="29">
        <f>+'2019'!$O123</f>
        <v>3.7027199999999996E-2</v>
      </c>
      <c r="W123" s="26"/>
      <c r="X123" s="30">
        <f t="shared" si="28"/>
        <v>-0.72450000000000003</v>
      </c>
    </row>
    <row r="124" spans="1:24">
      <c r="A124" s="23" t="s">
        <v>479</v>
      </c>
      <c r="B124" s="24" t="s">
        <v>462</v>
      </c>
      <c r="C124" s="29">
        <f>+'2000'!$O124</f>
        <v>14.793800850494286</v>
      </c>
      <c r="D124" s="29">
        <f>+'2001'!$O124</f>
        <v>15.135132629456855</v>
      </c>
      <c r="E124" s="29">
        <f>+'2002'!$O124</f>
        <v>16.133585729753456</v>
      </c>
      <c r="F124" s="29">
        <f>+'2003'!$O124</f>
        <v>15.724331458597909</v>
      </c>
      <c r="G124" s="29">
        <f>+'2004'!$O124</f>
        <v>16.307190044144743</v>
      </c>
      <c r="H124" s="29">
        <f>+'2005'!$O124</f>
        <v>17.566444569951418</v>
      </c>
      <c r="I124" s="29">
        <f>+'2006'!$O124</f>
        <v>18.004752037014356</v>
      </c>
      <c r="J124" s="29">
        <f>+'2007'!$O124</f>
        <v>18.305776324560156</v>
      </c>
      <c r="K124" s="29">
        <f>+'2008'!$O124</f>
        <v>19.416680588845956</v>
      </c>
      <c r="L124" s="29">
        <f>+'2009'!$O124</f>
        <v>19.012527280503178</v>
      </c>
      <c r="M124" s="29">
        <f>+'2010'!$O124</f>
        <v>20.354724954511834</v>
      </c>
      <c r="N124" s="29">
        <f>+'2011'!$O124</f>
        <v>19.084135235980511</v>
      </c>
      <c r="O124" s="29">
        <f>+'2012'!$O124</f>
        <v>20.747210503897143</v>
      </c>
      <c r="P124" s="29">
        <f>+'2013'!$O124</f>
        <v>20.143709208488573</v>
      </c>
      <c r="Q124" s="29">
        <f>+'2014'!$O124</f>
        <v>23.154457439368571</v>
      </c>
      <c r="R124" s="29">
        <f>+'2015'!$O124</f>
        <v>24.258068950828573</v>
      </c>
      <c r="S124" s="29">
        <f>+'2016'!$O124</f>
        <v>24.227404669731428</v>
      </c>
      <c r="T124" s="29">
        <f>+'2017'!$O124</f>
        <v>25.785432583634289</v>
      </c>
      <c r="U124" s="29">
        <f>+'2018'!$O124</f>
        <v>26.620529896802857</v>
      </c>
      <c r="V124" s="29">
        <f>+'2019'!$O124</f>
        <v>28.525951837345712</v>
      </c>
      <c r="W124" s="26"/>
      <c r="X124" s="30">
        <f t="shared" si="28"/>
        <v>0.92823684228469339</v>
      </c>
    </row>
    <row r="125" spans="1:24">
      <c r="A125" s="23" t="s">
        <v>480</v>
      </c>
      <c r="B125" s="24" t="s">
        <v>464</v>
      </c>
      <c r="C125" s="29">
        <f>+'2000'!$O125</f>
        <v>0</v>
      </c>
      <c r="D125" s="29">
        <f>+'2001'!$O125</f>
        <v>0</v>
      </c>
      <c r="E125" s="29">
        <f>+'2002'!$O125</f>
        <v>0</v>
      </c>
      <c r="F125" s="29">
        <f>+'2003'!$O125</f>
        <v>0</v>
      </c>
      <c r="G125" s="29">
        <f>+'2004'!$O125</f>
        <v>0</v>
      </c>
      <c r="H125" s="29">
        <f>+'2005'!$O125</f>
        <v>0</v>
      </c>
      <c r="I125" s="29">
        <f>+'2006'!$O125</f>
        <v>0</v>
      </c>
      <c r="J125" s="29">
        <f>+'2007'!$O125</f>
        <v>0</v>
      </c>
      <c r="K125" s="29">
        <f>+'2008'!$O125</f>
        <v>0</v>
      </c>
      <c r="L125" s="29">
        <f>+'2009'!$O125</f>
        <v>0</v>
      </c>
      <c r="M125" s="29">
        <f>+'2010'!$O125</f>
        <v>0</v>
      </c>
      <c r="N125" s="29">
        <f>+'2011'!$O125</f>
        <v>0</v>
      </c>
      <c r="O125" s="29">
        <f>+'2012'!$O125</f>
        <v>0</v>
      </c>
      <c r="P125" s="29">
        <f>+'2013'!$O125</f>
        <v>0</v>
      </c>
      <c r="Q125" s="29">
        <f>+'2014'!$O125</f>
        <v>0</v>
      </c>
      <c r="R125" s="29">
        <f>+'2015'!$O125</f>
        <v>0</v>
      </c>
      <c r="S125" s="29">
        <f>+'2016'!$O125</f>
        <v>0</v>
      </c>
      <c r="T125" s="29">
        <f>+'2017'!$O125</f>
        <v>0</v>
      </c>
      <c r="U125" s="29">
        <f>+'2018'!$O125</f>
        <v>0</v>
      </c>
      <c r="V125" s="29">
        <f>+'2019'!$O125</f>
        <v>0</v>
      </c>
      <c r="W125" s="26"/>
      <c r="X125" s="30" t="e">
        <f t="shared" si="28"/>
        <v>#DIV/0!</v>
      </c>
    </row>
    <row r="126" spans="1:24" ht="12.95">
      <c r="A126" s="23" t="s">
        <v>481</v>
      </c>
      <c r="B126" s="24" t="s">
        <v>482</v>
      </c>
      <c r="C126" s="29">
        <f>+'2000'!$O126</f>
        <v>30.302190649331187</v>
      </c>
      <c r="D126" s="29">
        <f>+'2001'!$O126</f>
        <v>28.776709914132915</v>
      </c>
      <c r="E126" s="29">
        <f>+'2002'!$O126</f>
        <v>32.691411086560635</v>
      </c>
      <c r="F126" s="29">
        <f>+'2003'!$O126</f>
        <v>32.629965721279241</v>
      </c>
      <c r="G126" s="29">
        <f>+'2004'!$O126</f>
        <v>32.305559694213208</v>
      </c>
      <c r="H126" s="29">
        <f>+'2005'!$O126</f>
        <v>20.842834923394545</v>
      </c>
      <c r="I126" s="29">
        <f>+'2006'!$O126</f>
        <v>20.448792515165557</v>
      </c>
      <c r="J126" s="29">
        <f>+'2007'!$O126</f>
        <v>35.796435198320779</v>
      </c>
      <c r="K126" s="29">
        <f>+'2008'!$O126</f>
        <v>36.711946116788134</v>
      </c>
      <c r="L126" s="29">
        <f>+'2009'!$O126</f>
        <v>34.540639085576906</v>
      </c>
      <c r="M126" s="29">
        <f>+'2010'!$O126</f>
        <v>36.085720974345676</v>
      </c>
      <c r="N126" s="29">
        <f>+'2011'!$O126</f>
        <v>36.573277970941611</v>
      </c>
      <c r="O126" s="29">
        <f>+'2012'!$O126</f>
        <v>38.291721492258439</v>
      </c>
      <c r="P126" s="29">
        <f>+'2013'!$O126</f>
        <v>38.137582192577611</v>
      </c>
      <c r="Q126" s="29">
        <f>+'2014'!$O126</f>
        <v>41.240993260479122</v>
      </c>
      <c r="R126" s="29">
        <f>+'2015'!$O126</f>
        <v>43.007849070934427</v>
      </c>
      <c r="S126" s="29">
        <f>+'2016'!$O126</f>
        <v>43.996125369943123</v>
      </c>
      <c r="T126" s="29">
        <f>+'2017'!$O126</f>
        <v>45.941973956082293</v>
      </c>
      <c r="U126" s="29">
        <f>+'2018'!$O126</f>
        <v>49.542130610472</v>
      </c>
      <c r="V126" s="29">
        <f>+'2019'!$O126</f>
        <v>51.192020665717827</v>
      </c>
      <c r="W126" s="26"/>
      <c r="X126" s="30">
        <f t="shared" si="28"/>
        <v>0.68938349237294205</v>
      </c>
    </row>
    <row r="127" spans="1:24">
      <c r="A127" s="23" t="s">
        <v>483</v>
      </c>
      <c r="B127" s="24" t="s">
        <v>484</v>
      </c>
      <c r="C127" s="25">
        <f t="shared" ref="C127:U127" si="47">+SUM(C128:C131)</f>
        <v>111.8836667076128</v>
      </c>
      <c r="D127" s="25">
        <f t="shared" si="47"/>
        <v>124.03230970370242</v>
      </c>
      <c r="E127" s="25">
        <f t="shared" si="47"/>
        <v>136.61574663376646</v>
      </c>
      <c r="F127" s="25">
        <f t="shared" si="47"/>
        <v>139.65983927575681</v>
      </c>
      <c r="G127" s="25">
        <f t="shared" si="47"/>
        <v>146.91048300568639</v>
      </c>
      <c r="H127" s="25">
        <f t="shared" si="47"/>
        <v>139.2046913601344</v>
      </c>
      <c r="I127" s="25">
        <f t="shared" si="47"/>
        <v>118.0760738565408</v>
      </c>
      <c r="J127" s="25">
        <f t="shared" si="47"/>
        <v>116.46237967844482</v>
      </c>
      <c r="K127" s="25">
        <f t="shared" si="47"/>
        <v>114.00456334467202</v>
      </c>
      <c r="L127" s="25">
        <f t="shared" si="47"/>
        <v>117.42248159882242</v>
      </c>
      <c r="M127" s="25">
        <f t="shared" si="47"/>
        <v>118.08439010368001</v>
      </c>
      <c r="N127" s="25">
        <f t="shared" si="47"/>
        <v>124.65777545020802</v>
      </c>
      <c r="O127" s="25">
        <f t="shared" si="47"/>
        <v>116.06369879104001</v>
      </c>
      <c r="P127" s="25">
        <f t="shared" si="47"/>
        <v>109.22645782048001</v>
      </c>
      <c r="Q127" s="25">
        <f t="shared" si="47"/>
        <v>104.96258925152001</v>
      </c>
      <c r="R127" s="25">
        <f t="shared" si="47"/>
        <v>96.161133228159997</v>
      </c>
      <c r="S127" s="25">
        <f t="shared" si="47"/>
        <v>104.22264108256002</v>
      </c>
      <c r="T127" s="25">
        <f t="shared" si="47"/>
        <v>105.77799412660482</v>
      </c>
      <c r="U127" s="25">
        <f t="shared" si="47"/>
        <v>110.81206744608001</v>
      </c>
      <c r="V127" s="25">
        <f t="shared" ref="V127" si="48">+SUM(V128:V131)</f>
        <v>114.22179172884481</v>
      </c>
      <c r="W127" s="26"/>
      <c r="X127" s="27">
        <f t="shared" si="28"/>
        <v>2.0897822622691242E-2</v>
      </c>
    </row>
    <row r="128" spans="1:24">
      <c r="A128" s="23" t="s">
        <v>485</v>
      </c>
      <c r="B128" s="24" t="s">
        <v>486</v>
      </c>
      <c r="C128" s="29">
        <f>+'2000'!$O128</f>
        <v>53.117731386719996</v>
      </c>
      <c r="D128" s="29">
        <f>+'2001'!$O128</f>
        <v>49.651355513760016</v>
      </c>
      <c r="E128" s="29">
        <f>+'2002'!$O128</f>
        <v>52.960394847360043</v>
      </c>
      <c r="F128" s="29">
        <f>+'2003'!$O128</f>
        <v>53.261800912320005</v>
      </c>
      <c r="G128" s="29">
        <f>+'2004'!$O128</f>
        <v>54.895636155359988</v>
      </c>
      <c r="H128" s="29">
        <f>+'2005'!$O128</f>
        <v>48.99047209055999</v>
      </c>
      <c r="I128" s="29">
        <f>+'2006'!$O128</f>
        <v>42.350962573919986</v>
      </c>
      <c r="J128" s="29">
        <f>+'2007'!$O128</f>
        <v>37.38935552352001</v>
      </c>
      <c r="K128" s="29">
        <f>+'2008'!$O128</f>
        <v>41.043855652800012</v>
      </c>
      <c r="L128" s="29">
        <f>+'2009'!$O128</f>
        <v>36.57688210176002</v>
      </c>
      <c r="M128" s="29">
        <f>+'2010'!$O128</f>
        <v>40.112104032000019</v>
      </c>
      <c r="N128" s="29">
        <f>+'2011'!$O128</f>
        <v>41.879977339200003</v>
      </c>
      <c r="O128" s="29">
        <f>+'2012'!$O128</f>
        <v>39.822278495999996</v>
      </c>
      <c r="P128" s="29">
        <f>+'2013'!$O128</f>
        <v>41.895405552000014</v>
      </c>
      <c r="Q128" s="29">
        <f>+'2014'!$O128</f>
        <v>32.747162448000012</v>
      </c>
      <c r="R128" s="29">
        <f>+'2015'!$O128</f>
        <v>35.644793184000001</v>
      </c>
      <c r="S128" s="29">
        <f>+'2016'!$O128</f>
        <v>41.369472144000014</v>
      </c>
      <c r="T128" s="29">
        <f>+'2017'!$O128</f>
        <v>44.309252507520014</v>
      </c>
      <c r="U128" s="29">
        <f>+'2018'!$O128</f>
        <v>44.993540592000002</v>
      </c>
      <c r="V128" s="29">
        <f>+'2019'!$O128</f>
        <v>46.619736683520003</v>
      </c>
      <c r="W128" s="26"/>
      <c r="X128" s="30">
        <f t="shared" si="28"/>
        <v>-0.12233193198504255</v>
      </c>
    </row>
    <row r="129" spans="1:24">
      <c r="A129" s="23" t="s">
        <v>487</v>
      </c>
      <c r="B129" s="24" t="s">
        <v>488</v>
      </c>
      <c r="C129" s="29">
        <f>+'2000'!$O129</f>
        <v>58.765935320892808</v>
      </c>
      <c r="D129" s="29">
        <f>+'2001'!$O129</f>
        <v>74.3809541899424</v>
      </c>
      <c r="E129" s="29">
        <f>+'2002'!$O129</f>
        <v>83.655351786406413</v>
      </c>
      <c r="F129" s="29">
        <f>+'2003'!$O129</f>
        <v>86.398038363436811</v>
      </c>
      <c r="G129" s="29">
        <f>+'2004'!$O129</f>
        <v>92.014846850326407</v>
      </c>
      <c r="H129" s="29">
        <f>+'2005'!$O129</f>
        <v>90.214219269574414</v>
      </c>
      <c r="I129" s="29">
        <f>+'2006'!$O129</f>
        <v>75.725111282620816</v>
      </c>
      <c r="J129" s="29">
        <f>+'2007'!$O129</f>
        <v>79.073024154924809</v>
      </c>
      <c r="K129" s="29">
        <f>+'2008'!$O129</f>
        <v>72.960707691872017</v>
      </c>
      <c r="L129" s="29">
        <f>+'2009'!$O129</f>
        <v>80.845599497062395</v>
      </c>
      <c r="M129" s="29">
        <f>+'2010'!$O129</f>
        <v>77.972286071679989</v>
      </c>
      <c r="N129" s="29">
        <f>+'2011'!$O129</f>
        <v>82.777798111008025</v>
      </c>
      <c r="O129" s="29">
        <f>+'2012'!$O129</f>
        <v>76.241420295040015</v>
      </c>
      <c r="P129" s="29">
        <f>+'2013'!$O129</f>
        <v>67.331052268479993</v>
      </c>
      <c r="Q129" s="29">
        <f>+'2014'!$O129</f>
        <v>72.215426803520003</v>
      </c>
      <c r="R129" s="29">
        <f>+'2015'!$O129</f>
        <v>60.516340044160003</v>
      </c>
      <c r="S129" s="29">
        <f>+'2016'!$O129</f>
        <v>62.85316893856001</v>
      </c>
      <c r="T129" s="29">
        <f>+'2017'!$O129</f>
        <v>61.468741619084803</v>
      </c>
      <c r="U129" s="29">
        <f>+'2018'!$O129</f>
        <v>65.818526854080005</v>
      </c>
      <c r="V129" s="29">
        <f>+'2019'!$O129</f>
        <v>67.602055045324803</v>
      </c>
      <c r="W129" s="26"/>
      <c r="X129" s="30">
        <f t="shared" si="28"/>
        <v>0.15036125395064581</v>
      </c>
    </row>
    <row r="130" spans="1:24">
      <c r="A130" s="23" t="s">
        <v>489</v>
      </c>
      <c r="B130" s="24" t="s">
        <v>490</v>
      </c>
      <c r="C130" s="29">
        <f>+'2000'!$O130</f>
        <v>0</v>
      </c>
      <c r="D130" s="29">
        <f>+'2001'!$O130</f>
        <v>0</v>
      </c>
      <c r="E130" s="29">
        <f>+'2002'!$O130</f>
        <v>0</v>
      </c>
      <c r="F130" s="29">
        <f>+'2003'!$O130</f>
        <v>0</v>
      </c>
      <c r="G130" s="29">
        <f>+'2004'!$O130</f>
        <v>0</v>
      </c>
      <c r="H130" s="29">
        <f>+'2005'!$O130</f>
        <v>0</v>
      </c>
      <c r="I130" s="29">
        <f>+'2006'!$O130</f>
        <v>0</v>
      </c>
      <c r="J130" s="29">
        <f>+'2007'!$O130</f>
        <v>0</v>
      </c>
      <c r="K130" s="29">
        <f>+'2008'!$O130</f>
        <v>0</v>
      </c>
      <c r="L130" s="29">
        <f>+'2009'!$O130</f>
        <v>0</v>
      </c>
      <c r="M130" s="29">
        <f>+'2010'!$O130</f>
        <v>0</v>
      </c>
      <c r="N130" s="29">
        <f>+'2011'!$O130</f>
        <v>0</v>
      </c>
      <c r="O130" s="29">
        <f>+'2012'!$O130</f>
        <v>0</v>
      </c>
      <c r="P130" s="29">
        <f>+'2013'!$O130</f>
        <v>0</v>
      </c>
      <c r="Q130" s="29">
        <f>+'2014'!$O130</f>
        <v>0</v>
      </c>
      <c r="R130" s="29">
        <f>+'2015'!$O130</f>
        <v>0</v>
      </c>
      <c r="S130" s="29">
        <f>+'2016'!$O130</f>
        <v>0</v>
      </c>
      <c r="T130" s="29">
        <f>+'2017'!$O130</f>
        <v>0</v>
      </c>
      <c r="U130" s="29">
        <f>+'2018'!$O130</f>
        <v>0</v>
      </c>
      <c r="V130" s="29">
        <f>+'2019'!$O130</f>
        <v>0</v>
      </c>
      <c r="W130" s="26"/>
      <c r="X130" s="30" t="e">
        <f t="shared" si="28"/>
        <v>#DIV/0!</v>
      </c>
    </row>
    <row r="131" spans="1:24">
      <c r="A131" s="23" t="s">
        <v>491</v>
      </c>
      <c r="B131" s="24" t="s">
        <v>290</v>
      </c>
      <c r="C131" s="29">
        <f>+'2000'!$O131</f>
        <v>0</v>
      </c>
      <c r="D131" s="29">
        <f>+'2001'!$O131</f>
        <v>0</v>
      </c>
      <c r="E131" s="29">
        <f>+'2002'!$O131</f>
        <v>0</v>
      </c>
      <c r="F131" s="29">
        <f>+'2003'!$O131</f>
        <v>0</v>
      </c>
      <c r="G131" s="29">
        <f>+'2004'!$O131</f>
        <v>0</v>
      </c>
      <c r="H131" s="29">
        <f>+'2005'!$O131</f>
        <v>0</v>
      </c>
      <c r="I131" s="29">
        <f>+'2006'!$O131</f>
        <v>0</v>
      </c>
      <c r="J131" s="29">
        <f>+'2007'!$O131</f>
        <v>0</v>
      </c>
      <c r="K131" s="29">
        <f>+'2008'!$O131</f>
        <v>0</v>
      </c>
      <c r="L131" s="29">
        <f>+'2009'!$O131</f>
        <v>0</v>
      </c>
      <c r="M131" s="29">
        <f>+'2010'!$O131</f>
        <v>0</v>
      </c>
      <c r="N131" s="29">
        <f>+'2011'!$O131</f>
        <v>0</v>
      </c>
      <c r="O131" s="29">
        <f>+'2012'!$O131</f>
        <v>0</v>
      </c>
      <c r="P131" s="29">
        <f>+'2013'!$O131</f>
        <v>0</v>
      </c>
      <c r="Q131" s="29">
        <f>+'2014'!$O131</f>
        <v>0</v>
      </c>
      <c r="R131" s="29">
        <f>+'2015'!$O131</f>
        <v>0</v>
      </c>
      <c r="S131" s="29">
        <f>+'2016'!$O131</f>
        <v>0</v>
      </c>
      <c r="T131" s="29">
        <f>+'2017'!$O131</f>
        <v>0</v>
      </c>
      <c r="U131" s="29">
        <f>+'2018'!$O131</f>
        <v>0</v>
      </c>
      <c r="V131" s="29">
        <f>+'2019'!$O131</f>
        <v>0</v>
      </c>
      <c r="W131" s="26"/>
      <c r="X131" s="30" t="e">
        <f t="shared" si="28"/>
        <v>#DIV/0!</v>
      </c>
    </row>
    <row r="132" spans="1:24">
      <c r="A132" s="23" t="s">
        <v>492</v>
      </c>
      <c r="B132" s="24" t="s">
        <v>493</v>
      </c>
      <c r="C132" s="25">
        <f t="shared" ref="C132:U132" si="49">+C133+C141</f>
        <v>552.22132126264341</v>
      </c>
      <c r="D132" s="25">
        <f t="shared" si="49"/>
        <v>574.29854197858629</v>
      </c>
      <c r="E132" s="25">
        <f t="shared" si="49"/>
        <v>615.79142288207254</v>
      </c>
      <c r="F132" s="25">
        <f t="shared" si="49"/>
        <v>613.12173589492329</v>
      </c>
      <c r="G132" s="25">
        <f t="shared" si="49"/>
        <v>596.56270424368506</v>
      </c>
      <c r="H132" s="25">
        <f t="shared" si="49"/>
        <v>626.50137522225896</v>
      </c>
      <c r="I132" s="25">
        <f t="shared" si="49"/>
        <v>619.69013969673813</v>
      </c>
      <c r="J132" s="25">
        <f t="shared" si="49"/>
        <v>613.50294508072921</v>
      </c>
      <c r="K132" s="25">
        <f t="shared" si="49"/>
        <v>642.35898347407658</v>
      </c>
      <c r="L132" s="25">
        <f t="shared" si="49"/>
        <v>648.72748311958048</v>
      </c>
      <c r="M132" s="25">
        <f t="shared" si="49"/>
        <v>666.49494427917489</v>
      </c>
      <c r="N132" s="25">
        <f t="shared" si="49"/>
        <v>706.95730365410282</v>
      </c>
      <c r="O132" s="25">
        <f t="shared" si="49"/>
        <v>697.44461319644552</v>
      </c>
      <c r="P132" s="25">
        <f t="shared" si="49"/>
        <v>718.77144705675892</v>
      </c>
      <c r="Q132" s="25">
        <f t="shared" si="49"/>
        <v>657.59379814434658</v>
      </c>
      <c r="R132" s="25">
        <f t="shared" si="49"/>
        <v>622.41178890060621</v>
      </c>
      <c r="S132" s="25">
        <f t="shared" si="49"/>
        <v>661.86557251405839</v>
      </c>
      <c r="T132" s="25">
        <f t="shared" si="49"/>
        <v>657.95734037634725</v>
      </c>
      <c r="U132" s="25">
        <f t="shared" si="49"/>
        <v>670.47897452519453</v>
      </c>
      <c r="V132" s="25">
        <f t="shared" ref="V132" si="50">+V133+V141</f>
        <v>677.65665695717018</v>
      </c>
      <c r="W132" s="26"/>
      <c r="X132" s="27">
        <f t="shared" ref="X132:X195" si="51">+(V132/C132)-1</f>
        <v>0.22714685374284582</v>
      </c>
    </row>
    <row r="133" spans="1:24">
      <c r="A133" s="23" t="s">
        <v>494</v>
      </c>
      <c r="B133" s="24" t="s">
        <v>495</v>
      </c>
      <c r="C133" s="25">
        <f t="shared" ref="C133:T133" si="52">+SUM(C134:C140)</f>
        <v>443.07970779901461</v>
      </c>
      <c r="D133" s="25">
        <f t="shared" si="52"/>
        <v>464.56632106386951</v>
      </c>
      <c r="E133" s="25">
        <f t="shared" si="52"/>
        <v>495.51750488223524</v>
      </c>
      <c r="F133" s="25">
        <f t="shared" si="52"/>
        <v>492.72032133951996</v>
      </c>
      <c r="G133" s="25">
        <f t="shared" si="52"/>
        <v>479.80112008497997</v>
      </c>
      <c r="H133" s="25">
        <f t="shared" si="52"/>
        <v>504.48098989037629</v>
      </c>
      <c r="I133" s="25">
        <f t="shared" si="52"/>
        <v>499.44042805639572</v>
      </c>
      <c r="J133" s="25">
        <f t="shared" si="52"/>
        <v>493.79233549934872</v>
      </c>
      <c r="K133" s="25">
        <f t="shared" si="52"/>
        <v>517.17269759419571</v>
      </c>
      <c r="L133" s="25">
        <f t="shared" si="52"/>
        <v>522.3659552163781</v>
      </c>
      <c r="M133" s="25">
        <f t="shared" si="52"/>
        <v>536.06286949187427</v>
      </c>
      <c r="N133" s="25">
        <f t="shared" si="52"/>
        <v>568.82142878955676</v>
      </c>
      <c r="O133" s="25">
        <f t="shared" si="52"/>
        <v>561.37813293191391</v>
      </c>
      <c r="P133" s="25">
        <f t="shared" si="52"/>
        <v>577.93593790471357</v>
      </c>
      <c r="Q133" s="25">
        <f t="shared" si="52"/>
        <v>529.78553401395038</v>
      </c>
      <c r="R133" s="25">
        <f t="shared" si="52"/>
        <v>501.34612754974239</v>
      </c>
      <c r="S133" s="25">
        <f t="shared" si="52"/>
        <v>531.34357767664642</v>
      </c>
      <c r="T133" s="25">
        <f t="shared" si="52"/>
        <v>527.7044828505567</v>
      </c>
      <c r="U133" s="25">
        <f>+SUM(U134:U140)</f>
        <v>537.64028089566762</v>
      </c>
      <c r="V133" s="25">
        <f t="shared" ref="V133" si="53">+SUM(V134:V140)</f>
        <v>541.72492752483345</v>
      </c>
      <c r="W133" s="26"/>
      <c r="X133" s="27">
        <f t="shared" si="51"/>
        <v>0.222635381376042</v>
      </c>
    </row>
    <row r="134" spans="1:24">
      <c r="A134" s="23" t="s">
        <v>496</v>
      </c>
      <c r="B134" s="24" t="s">
        <v>497</v>
      </c>
      <c r="C134" s="29">
        <f>+'2000'!$O134</f>
        <v>34.537199196523289</v>
      </c>
      <c r="D134" s="29">
        <f>+'2001'!$O134</f>
        <v>9.0367410344700687</v>
      </c>
      <c r="E134" s="29">
        <f>+'2002'!$O134</f>
        <v>33.754969440836518</v>
      </c>
      <c r="F134" s="29">
        <f>+'2003'!$O134</f>
        <v>40.598019876408735</v>
      </c>
      <c r="G134" s="29">
        <f>+'2004'!$O134</f>
        <v>34.194144092548768</v>
      </c>
      <c r="H134" s="29">
        <f>+'2005'!$O134</f>
        <v>36.040500045626423</v>
      </c>
      <c r="I134" s="29">
        <f>+'2006'!$O134</f>
        <v>32.46687365358369</v>
      </c>
      <c r="J134" s="29">
        <f>+'2007'!$O134</f>
        <v>35.535471227037128</v>
      </c>
      <c r="K134" s="29">
        <f>+'2008'!$O134</f>
        <v>38.582650281632098</v>
      </c>
      <c r="L134" s="29">
        <f>+'2009'!$O134</f>
        <v>42.368233065292308</v>
      </c>
      <c r="M134" s="29">
        <f>+'2010'!$O134</f>
        <v>51.295381598873995</v>
      </c>
      <c r="N134" s="29">
        <f>+'2011'!$O134</f>
        <v>57.955330089011909</v>
      </c>
      <c r="O134" s="29">
        <f>+'2012'!$O134</f>
        <v>52.197341795421991</v>
      </c>
      <c r="P134" s="29">
        <f>+'2013'!$O134</f>
        <v>62.02843093618899</v>
      </c>
      <c r="Q134" s="29">
        <f>+'2014'!$O134</f>
        <v>43.694978043310996</v>
      </c>
      <c r="R134" s="29">
        <f>+'2015'!$O134</f>
        <v>37.760401043437994</v>
      </c>
      <c r="S134" s="29">
        <f>+'2016'!$O134</f>
        <v>62.717887615882994</v>
      </c>
      <c r="T134" s="29">
        <f>+'2017'!$O134</f>
        <v>67.656528720637624</v>
      </c>
      <c r="U134" s="29">
        <f>+'2018'!$O134</f>
        <v>66.963827286769003</v>
      </c>
      <c r="V134" s="29">
        <f>+'2019'!$O134</f>
        <v>87.49539484804464</v>
      </c>
      <c r="W134" s="26"/>
      <c r="X134" s="30">
        <f t="shared" si="51"/>
        <v>1.5333668300715138</v>
      </c>
    </row>
    <row r="135" spans="1:24">
      <c r="A135" s="23" t="s">
        <v>498</v>
      </c>
      <c r="B135" s="24" t="s">
        <v>499</v>
      </c>
      <c r="C135" s="29">
        <f>+'2000'!$O135</f>
        <v>25.920015552542637</v>
      </c>
      <c r="D135" s="29">
        <f>+'2001'!$O135</f>
        <v>24.426091659555375</v>
      </c>
      <c r="E135" s="29">
        <f>+'2002'!$O135</f>
        <v>27.232641647813594</v>
      </c>
      <c r="F135" s="29">
        <f>+'2003'!$O135</f>
        <v>27.429212426884931</v>
      </c>
      <c r="G135" s="29">
        <f>+'2004'!$O135</f>
        <v>26.893430259563797</v>
      </c>
      <c r="H135" s="29">
        <f>+'2005'!$O135</f>
        <v>27.059030182241486</v>
      </c>
      <c r="I135" s="29">
        <f>+'2006'!$O135</f>
        <v>26.686526442662444</v>
      </c>
      <c r="J135" s="29">
        <f>+'2007'!$O135</f>
        <v>29.27502329452091</v>
      </c>
      <c r="K135" s="29">
        <f>+'2008'!$O135</f>
        <v>30.064266158131872</v>
      </c>
      <c r="L135" s="29">
        <f>+'2009'!$O135</f>
        <v>29.507854688012827</v>
      </c>
      <c r="M135" s="29">
        <f>+'2010'!$O135</f>
        <v>30.516840163286293</v>
      </c>
      <c r="N135" s="29">
        <f>+'2011'!$O135</f>
        <v>31.022032633778466</v>
      </c>
      <c r="O135" s="29">
        <f>+'2012'!$O135</f>
        <v>31.872220583295011</v>
      </c>
      <c r="P135" s="29">
        <f>+'2013'!$O135</f>
        <v>32.29451759227701</v>
      </c>
      <c r="Q135" s="29">
        <f>+'2014'!$O135</f>
        <v>29.626609948021109</v>
      </c>
      <c r="R135" s="29">
        <f>+'2015'!$O135</f>
        <v>29.634119756335611</v>
      </c>
      <c r="S135" s="29">
        <f>+'2016'!$O135</f>
        <v>30.363741980663999</v>
      </c>
      <c r="T135" s="29">
        <f>+'2017'!$O135</f>
        <v>30.62546646326901</v>
      </c>
      <c r="U135" s="29">
        <f>+'2018'!$O135</f>
        <v>33.665218661301097</v>
      </c>
      <c r="V135" s="29">
        <f>+'2019'!$O135</f>
        <v>33.508348413572996</v>
      </c>
      <c r="W135" s="26"/>
      <c r="X135" s="30">
        <f t="shared" si="51"/>
        <v>0.29275957977910938</v>
      </c>
    </row>
    <row r="136" spans="1:24">
      <c r="A136" s="23" t="s">
        <v>500</v>
      </c>
      <c r="B136" s="24" t="s">
        <v>501</v>
      </c>
      <c r="C136" s="29">
        <f>+'2000'!$O136</f>
        <v>382.62249304994867</v>
      </c>
      <c r="D136" s="29">
        <f>+'2001'!$O136</f>
        <v>431.10348836984406</v>
      </c>
      <c r="E136" s="29">
        <f>+'2002'!$O136</f>
        <v>434.52989379358513</v>
      </c>
      <c r="F136" s="29">
        <f>+'2003'!$O136</f>
        <v>424.6930890362263</v>
      </c>
      <c r="G136" s="29">
        <f>+'2004'!$O136</f>
        <v>418.71354573286737</v>
      </c>
      <c r="H136" s="29">
        <f>+'2005'!$O136</f>
        <v>441.38145966250841</v>
      </c>
      <c r="I136" s="29">
        <f>+'2006'!$O136</f>
        <v>440.2870279601496</v>
      </c>
      <c r="J136" s="29">
        <f>+'2007'!$O136</f>
        <v>428.98184097779068</v>
      </c>
      <c r="K136" s="29">
        <f>+'2008'!$O136</f>
        <v>448.52578115443174</v>
      </c>
      <c r="L136" s="29">
        <f>+'2009'!$O136</f>
        <v>450.48986746307293</v>
      </c>
      <c r="M136" s="29">
        <f>+'2010'!$O136</f>
        <v>454.25064772971399</v>
      </c>
      <c r="N136" s="29">
        <f>+'2011'!$O136</f>
        <v>479.84406606676635</v>
      </c>
      <c r="O136" s="29">
        <f>+'2012'!$O136</f>
        <v>477.30857055319694</v>
      </c>
      <c r="P136" s="29">
        <f>+'2013'!$O136</f>
        <v>483.61298937624758</v>
      </c>
      <c r="Q136" s="29">
        <f>+'2014'!$O136</f>
        <v>456.46394602261825</v>
      </c>
      <c r="R136" s="29">
        <f>+'2015'!$O136</f>
        <v>433.95160674996879</v>
      </c>
      <c r="S136" s="29">
        <f>+'2016'!$O136</f>
        <v>438.26194808009944</v>
      </c>
      <c r="T136" s="29">
        <f>+'2017'!$O136</f>
        <v>429.42248766665006</v>
      </c>
      <c r="U136" s="29">
        <f>+'2018'!$O136</f>
        <v>437.01123494759747</v>
      </c>
      <c r="V136" s="29">
        <f>+'2019'!$O136</f>
        <v>420.72118426321578</v>
      </c>
      <c r="W136" s="26"/>
      <c r="X136" s="30">
        <f t="shared" si="51"/>
        <v>9.957253403890598E-2</v>
      </c>
    </row>
    <row r="137" spans="1:24">
      <c r="A137" s="23" t="s">
        <v>502</v>
      </c>
      <c r="B137" s="24" t="s">
        <v>503</v>
      </c>
      <c r="C137" s="29">
        <f>+'2000'!$O137</f>
        <v>0</v>
      </c>
      <c r="D137" s="29">
        <f>+'2001'!$O137</f>
        <v>0</v>
      </c>
      <c r="E137" s="29">
        <f>+'2002'!$O137</f>
        <v>0</v>
      </c>
      <c r="F137" s="29">
        <f>+'2003'!$O137</f>
        <v>0</v>
      </c>
      <c r="G137" s="29">
        <f>+'2004'!$O137</f>
        <v>0</v>
      </c>
      <c r="H137" s="29">
        <f>+'2005'!$O137</f>
        <v>0</v>
      </c>
      <c r="I137" s="29">
        <f>+'2006'!$O137</f>
        <v>0</v>
      </c>
      <c r="J137" s="29">
        <f>+'2007'!$O137</f>
        <v>0</v>
      </c>
      <c r="K137" s="29">
        <f>+'2008'!$O137</f>
        <v>0</v>
      </c>
      <c r="L137" s="29">
        <f>+'2009'!$O137</f>
        <v>0</v>
      </c>
      <c r="M137" s="29">
        <f>+'2010'!$O137</f>
        <v>0</v>
      </c>
      <c r="N137" s="29">
        <f>+'2011'!$O137</f>
        <v>0</v>
      </c>
      <c r="O137" s="29">
        <f>+'2012'!$O137</f>
        <v>0</v>
      </c>
      <c r="P137" s="29">
        <f>+'2013'!$O137</f>
        <v>0</v>
      </c>
      <c r="Q137" s="29">
        <f>+'2014'!$O137</f>
        <v>0</v>
      </c>
      <c r="R137" s="29">
        <f>+'2015'!$O137</f>
        <v>0</v>
      </c>
      <c r="S137" s="29">
        <f>+'2016'!$O137</f>
        <v>0</v>
      </c>
      <c r="T137" s="29">
        <f>+'2017'!$O137</f>
        <v>0</v>
      </c>
      <c r="U137" s="29">
        <f>+'2018'!$O137</f>
        <v>0</v>
      </c>
      <c r="V137" s="29">
        <f>+'2019'!$O137</f>
        <v>0</v>
      </c>
      <c r="W137" s="26"/>
      <c r="X137" s="30" t="e">
        <f t="shared" si="51"/>
        <v>#DIV/0!</v>
      </c>
    </row>
    <row r="138" spans="1:24">
      <c r="A138" s="23" t="s">
        <v>504</v>
      </c>
      <c r="B138" s="24" t="s">
        <v>505</v>
      </c>
      <c r="C138" s="29">
        <f>+'2000'!$O138</f>
        <v>0</v>
      </c>
      <c r="D138" s="29">
        <f>+'2001'!$O138</f>
        <v>0</v>
      </c>
      <c r="E138" s="29">
        <f>+'2002'!$O138</f>
        <v>0</v>
      </c>
      <c r="F138" s="29">
        <f>+'2003'!$O138</f>
        <v>0</v>
      </c>
      <c r="G138" s="29">
        <f>+'2004'!$O138</f>
        <v>0</v>
      </c>
      <c r="H138" s="29">
        <f>+'2005'!$O138</f>
        <v>0</v>
      </c>
      <c r="I138" s="29">
        <f>+'2006'!$O138</f>
        <v>0</v>
      </c>
      <c r="J138" s="29">
        <f>+'2007'!$O138</f>
        <v>0</v>
      </c>
      <c r="K138" s="29">
        <f>+'2008'!$O138</f>
        <v>0</v>
      </c>
      <c r="L138" s="29">
        <f>+'2009'!$O138</f>
        <v>0</v>
      </c>
      <c r="M138" s="29">
        <f>+'2010'!$O138</f>
        <v>0</v>
      </c>
      <c r="N138" s="29">
        <f>+'2011'!$O138</f>
        <v>0</v>
      </c>
      <c r="O138" s="29">
        <f>+'2012'!$O138</f>
        <v>0</v>
      </c>
      <c r="P138" s="29">
        <f>+'2013'!$O138</f>
        <v>0</v>
      </c>
      <c r="Q138" s="29">
        <f>+'2014'!$O138</f>
        <v>0</v>
      </c>
      <c r="R138" s="29">
        <f>+'2015'!$O138</f>
        <v>0</v>
      </c>
      <c r="S138" s="29">
        <f>+'2016'!$O138</f>
        <v>0</v>
      </c>
      <c r="T138" s="29">
        <f>+'2017'!$O138</f>
        <v>0</v>
      </c>
      <c r="U138" s="29">
        <f>+'2018'!$O138</f>
        <v>0</v>
      </c>
      <c r="V138" s="29">
        <f>+'2019'!$O138</f>
        <v>0</v>
      </c>
      <c r="W138" s="26"/>
      <c r="X138" s="30" t="e">
        <f t="shared" si="51"/>
        <v>#DIV/0!</v>
      </c>
    </row>
    <row r="139" spans="1:24">
      <c r="A139" s="23" t="s">
        <v>506</v>
      </c>
      <c r="B139" s="24" t="s">
        <v>507</v>
      </c>
      <c r="C139" s="29">
        <f>+'2000'!$O139</f>
        <v>0</v>
      </c>
      <c r="D139" s="29">
        <f>+'2001'!$O139</f>
        <v>0</v>
      </c>
      <c r="E139" s="29">
        <f>+'2002'!$O139</f>
        <v>0</v>
      </c>
      <c r="F139" s="29">
        <f>+'2003'!$O139</f>
        <v>0</v>
      </c>
      <c r="G139" s="29">
        <f>+'2004'!$O139</f>
        <v>0</v>
      </c>
      <c r="H139" s="29">
        <f>+'2005'!$O139</f>
        <v>0</v>
      </c>
      <c r="I139" s="29">
        <f>+'2006'!$O139</f>
        <v>0</v>
      </c>
      <c r="J139" s="29">
        <f>+'2007'!$O139</f>
        <v>0</v>
      </c>
      <c r="K139" s="29">
        <f>+'2008'!$O139</f>
        <v>0</v>
      </c>
      <c r="L139" s="29">
        <f>+'2009'!$O139</f>
        <v>0</v>
      </c>
      <c r="M139" s="29">
        <f>+'2010'!$O139</f>
        <v>0</v>
      </c>
      <c r="N139" s="29">
        <f>+'2011'!$O139</f>
        <v>0</v>
      </c>
      <c r="O139" s="29">
        <f>+'2012'!$O139</f>
        <v>0</v>
      </c>
      <c r="P139" s="29">
        <f>+'2013'!$O139</f>
        <v>0</v>
      </c>
      <c r="Q139" s="29">
        <f>+'2014'!$O139</f>
        <v>0</v>
      </c>
      <c r="R139" s="29">
        <f>+'2015'!$O139</f>
        <v>0</v>
      </c>
      <c r="S139" s="29">
        <f>+'2016'!$O139</f>
        <v>0</v>
      </c>
      <c r="T139" s="29">
        <f>+'2017'!$O139</f>
        <v>0</v>
      </c>
      <c r="U139" s="29">
        <f>+'2018'!$O139</f>
        <v>0</v>
      </c>
      <c r="V139" s="29">
        <f>+'2019'!$O139</f>
        <v>0</v>
      </c>
      <c r="W139" s="26"/>
      <c r="X139" s="30" t="e">
        <f t="shared" si="51"/>
        <v>#DIV/0!</v>
      </c>
    </row>
    <row r="140" spans="1:24">
      <c r="A140" s="23" t="s">
        <v>508</v>
      </c>
      <c r="B140" s="24" t="s">
        <v>290</v>
      </c>
      <c r="C140" s="29">
        <f>+'2000'!$O140</f>
        <v>0</v>
      </c>
      <c r="D140" s="29">
        <f>+'2001'!$O140</f>
        <v>0</v>
      </c>
      <c r="E140" s="29">
        <f>+'2002'!$O140</f>
        <v>0</v>
      </c>
      <c r="F140" s="29">
        <f>+'2003'!$O140</f>
        <v>0</v>
      </c>
      <c r="G140" s="29">
        <f>+'2004'!$O140</f>
        <v>0</v>
      </c>
      <c r="H140" s="29">
        <f>+'2005'!$O140</f>
        <v>0</v>
      </c>
      <c r="I140" s="29">
        <f>+'2006'!$O140</f>
        <v>0</v>
      </c>
      <c r="J140" s="29">
        <f>+'2007'!$O140</f>
        <v>0</v>
      </c>
      <c r="K140" s="29">
        <f>+'2008'!$O140</f>
        <v>0</v>
      </c>
      <c r="L140" s="29">
        <f>+'2009'!$O140</f>
        <v>0</v>
      </c>
      <c r="M140" s="29">
        <f>+'2010'!$O140</f>
        <v>0</v>
      </c>
      <c r="N140" s="29">
        <f>+'2011'!$O140</f>
        <v>0</v>
      </c>
      <c r="O140" s="29">
        <f>+'2012'!$O140</f>
        <v>0</v>
      </c>
      <c r="P140" s="29">
        <f>+'2013'!$O140</f>
        <v>0</v>
      </c>
      <c r="Q140" s="29">
        <f>+'2014'!$O140</f>
        <v>0</v>
      </c>
      <c r="R140" s="29">
        <f>+'2015'!$O140</f>
        <v>0</v>
      </c>
      <c r="S140" s="29">
        <f>+'2016'!$O140</f>
        <v>0</v>
      </c>
      <c r="T140" s="29">
        <f>+'2017'!$O140</f>
        <v>0</v>
      </c>
      <c r="U140" s="29">
        <f>+'2018'!$O140</f>
        <v>0</v>
      </c>
      <c r="V140" s="29">
        <f>+'2019'!$O140</f>
        <v>0</v>
      </c>
      <c r="W140" s="26"/>
      <c r="X140" s="30" t="e">
        <f t="shared" si="51"/>
        <v>#DIV/0!</v>
      </c>
    </row>
    <row r="141" spans="1:24">
      <c r="A141" s="23" t="s">
        <v>509</v>
      </c>
      <c r="B141" s="24" t="s">
        <v>510</v>
      </c>
      <c r="C141" s="25">
        <f t="shared" ref="C141:U141" si="54">+SUM(C142:C143)</f>
        <v>109.14161346362879</v>
      </c>
      <c r="D141" s="25">
        <f t="shared" si="54"/>
        <v>109.73222091471678</v>
      </c>
      <c r="E141" s="25">
        <f t="shared" si="54"/>
        <v>120.27391799983731</v>
      </c>
      <c r="F141" s="25">
        <f t="shared" si="54"/>
        <v>120.40141455540336</v>
      </c>
      <c r="G141" s="25">
        <f t="shared" si="54"/>
        <v>116.76158415870513</v>
      </c>
      <c r="H141" s="25">
        <f t="shared" si="54"/>
        <v>122.02038533188264</v>
      </c>
      <c r="I141" s="25">
        <f t="shared" si="54"/>
        <v>120.24971164034238</v>
      </c>
      <c r="J141" s="25">
        <f t="shared" si="54"/>
        <v>119.71060958138045</v>
      </c>
      <c r="K141" s="25">
        <f t="shared" si="54"/>
        <v>125.18628587988086</v>
      </c>
      <c r="L141" s="25">
        <f t="shared" si="54"/>
        <v>126.36152790320233</v>
      </c>
      <c r="M141" s="25">
        <f t="shared" si="54"/>
        <v>130.43207478730056</v>
      </c>
      <c r="N141" s="25">
        <f t="shared" si="54"/>
        <v>138.13587486454603</v>
      </c>
      <c r="O141" s="25">
        <f t="shared" si="54"/>
        <v>136.06648026453155</v>
      </c>
      <c r="P141" s="25">
        <f t="shared" si="54"/>
        <v>140.8355091520454</v>
      </c>
      <c r="Q141" s="25">
        <f t="shared" si="54"/>
        <v>127.8082641303962</v>
      </c>
      <c r="R141" s="25">
        <f t="shared" si="54"/>
        <v>121.06566135086385</v>
      </c>
      <c r="S141" s="25">
        <f t="shared" si="54"/>
        <v>130.52199483741197</v>
      </c>
      <c r="T141" s="25">
        <f t="shared" si="54"/>
        <v>130.25285752579057</v>
      </c>
      <c r="U141" s="25">
        <f t="shared" si="54"/>
        <v>132.83869362952689</v>
      </c>
      <c r="V141" s="25">
        <f t="shared" ref="V141" si="55">+SUM(V142:V143)</f>
        <v>135.93172943233671</v>
      </c>
      <c r="W141" s="26"/>
      <c r="X141" s="27">
        <f t="shared" si="51"/>
        <v>0.2454619747548048</v>
      </c>
    </row>
    <row r="142" spans="1:24">
      <c r="A142" s="23" t="s">
        <v>511</v>
      </c>
      <c r="B142" s="24" t="s">
        <v>512</v>
      </c>
      <c r="C142" s="29">
        <f>+'2000'!$O142</f>
        <v>49.340710219958254</v>
      </c>
      <c r="D142" s="29">
        <f>+'2001'!$O142</f>
        <v>50.981171488762605</v>
      </c>
      <c r="E142" s="29">
        <f>+'2002'!$O142</f>
        <v>54.62142148266021</v>
      </c>
      <c r="F142" s="29">
        <f>+'2003'!$O142</f>
        <v>54.318053473090409</v>
      </c>
      <c r="G142" s="29">
        <f>+'2004'!$O142</f>
        <v>52.938327170712121</v>
      </c>
      <c r="H142" s="29">
        <f>+'2005'!$O142</f>
        <v>55.336610299418602</v>
      </c>
      <c r="I142" s="29">
        <f>+'2006'!$O142</f>
        <v>54.716494468178773</v>
      </c>
      <c r="J142" s="29">
        <f>+'2007'!$O142</f>
        <v>54.318241988216393</v>
      </c>
      <c r="K142" s="29">
        <f>+'2008'!$O142</f>
        <v>56.720526883694532</v>
      </c>
      <c r="L142" s="29">
        <f>+'2009'!$O142</f>
        <v>57.08928225135169</v>
      </c>
      <c r="M142" s="29">
        <f>+'2010'!$O142</f>
        <v>58.519467540167327</v>
      </c>
      <c r="N142" s="29">
        <f>+'2011'!$O142</f>
        <v>61.785822548861951</v>
      </c>
      <c r="O142" s="29">
        <f>+'2012'!$O142</f>
        <v>61.124247110748385</v>
      </c>
      <c r="P142" s="29">
        <f>+'2013'!$O142</f>
        <v>62.840548279954909</v>
      </c>
      <c r="Q142" s="29">
        <f>+'2014'!$O142</f>
        <v>57.713674627405865</v>
      </c>
      <c r="R142" s="29">
        <f>+'2015'!$O142</f>
        <v>54.844416084958873</v>
      </c>
      <c r="S142" s="29">
        <f>+'2016'!$O142</f>
        <v>57.952526306102683</v>
      </c>
      <c r="T142" s="29">
        <f>+'2017'!$O142</f>
        <v>57.553811451583812</v>
      </c>
      <c r="U142" s="29">
        <f>+'2018'!$O142</f>
        <v>58.804879528959717</v>
      </c>
      <c r="V142" s="29">
        <f>+'2019'!$O142</f>
        <v>59.167594346783758</v>
      </c>
      <c r="W142" s="26"/>
      <c r="X142" s="30">
        <f t="shared" si="51"/>
        <v>0.19916381590410381</v>
      </c>
    </row>
    <row r="143" spans="1:24">
      <c r="A143" s="23" t="s">
        <v>513</v>
      </c>
      <c r="B143" s="24" t="s">
        <v>514</v>
      </c>
      <c r="C143" s="29">
        <f>+'2000'!$O143</f>
        <v>59.800903243670533</v>
      </c>
      <c r="D143" s="29">
        <f>+'2001'!$O143</f>
        <v>58.751049425954172</v>
      </c>
      <c r="E143" s="29">
        <f>+'2002'!$O143</f>
        <v>65.652496517177099</v>
      </c>
      <c r="F143" s="29">
        <f>+'2003'!$O143</f>
        <v>66.083361082312948</v>
      </c>
      <c r="G143" s="29">
        <f>+'2004'!$O143</f>
        <v>63.823256987993013</v>
      </c>
      <c r="H143" s="29">
        <f>+'2005'!$O143</f>
        <v>66.683775032464041</v>
      </c>
      <c r="I143" s="29">
        <f>+'2006'!$O143</f>
        <v>65.533217172163603</v>
      </c>
      <c r="J143" s="29">
        <f>+'2007'!$O143</f>
        <v>65.392367593164053</v>
      </c>
      <c r="K143" s="29">
        <f>+'2008'!$O143</f>
        <v>68.465758996186324</v>
      </c>
      <c r="L143" s="29">
        <f>+'2009'!$O143</f>
        <v>69.272245651850639</v>
      </c>
      <c r="M143" s="29">
        <f>+'2010'!$O143</f>
        <v>71.912607247133238</v>
      </c>
      <c r="N143" s="29">
        <f>+'2011'!$O143</f>
        <v>76.350052315684067</v>
      </c>
      <c r="O143" s="29">
        <f>+'2012'!$O143</f>
        <v>74.942233153783178</v>
      </c>
      <c r="P143" s="29">
        <f>+'2013'!$O143</f>
        <v>77.994960872090502</v>
      </c>
      <c r="Q143" s="29">
        <f>+'2014'!$O143</f>
        <v>70.094589502990331</v>
      </c>
      <c r="R143" s="29">
        <f>+'2015'!$O143</f>
        <v>66.221245265904983</v>
      </c>
      <c r="S143" s="29">
        <f>+'2016'!$O143</f>
        <v>72.569468531309269</v>
      </c>
      <c r="T143" s="29">
        <f>+'2017'!$O143</f>
        <v>72.699046074206763</v>
      </c>
      <c r="U143" s="29">
        <f>+'2018'!$O143</f>
        <v>74.03381410056717</v>
      </c>
      <c r="V143" s="29">
        <f>+'2019'!$O143</f>
        <v>76.764135085552951</v>
      </c>
      <c r="W143" s="26"/>
      <c r="X143" s="30">
        <f t="shared" si="51"/>
        <v>0.28366179976851513</v>
      </c>
    </row>
    <row r="144" spans="1:24">
      <c r="A144" s="23" t="s">
        <v>515</v>
      </c>
      <c r="B144" s="24" t="s">
        <v>516</v>
      </c>
      <c r="C144" s="29">
        <f>+'2000'!$O144</f>
        <v>0</v>
      </c>
      <c r="D144" s="29">
        <f>+'2001'!$O144</f>
        <v>0</v>
      </c>
      <c r="E144" s="29">
        <f>+'2002'!$O144</f>
        <v>0</v>
      </c>
      <c r="F144" s="29">
        <f>+'2003'!$O144</f>
        <v>0</v>
      </c>
      <c r="G144" s="29">
        <f>+'2004'!$O144</f>
        <v>0</v>
      </c>
      <c r="H144" s="29">
        <f>+'2005'!$O144</f>
        <v>0</v>
      </c>
      <c r="I144" s="29">
        <f>+'2006'!$O144</f>
        <v>0</v>
      </c>
      <c r="J144" s="29">
        <f>+'2007'!$O144</f>
        <v>0</v>
      </c>
      <c r="K144" s="29">
        <f>+'2008'!$O144</f>
        <v>0</v>
      </c>
      <c r="L144" s="29">
        <f>+'2009'!$O144</f>
        <v>0</v>
      </c>
      <c r="M144" s="29">
        <f>+'2010'!$O144</f>
        <v>0</v>
      </c>
      <c r="N144" s="29">
        <f>+'2011'!$O144</f>
        <v>0</v>
      </c>
      <c r="O144" s="29">
        <f>+'2012'!$O144</f>
        <v>0</v>
      </c>
      <c r="P144" s="29">
        <f>+'2013'!$O144</f>
        <v>0</v>
      </c>
      <c r="Q144" s="29">
        <f>+'2014'!$O144</f>
        <v>0</v>
      </c>
      <c r="R144" s="29">
        <f>+'2015'!$O144</f>
        <v>0</v>
      </c>
      <c r="S144" s="29">
        <f>+'2016'!$O144</f>
        <v>0</v>
      </c>
      <c r="T144" s="29">
        <f>+'2017'!$O144</f>
        <v>0</v>
      </c>
      <c r="U144" s="29">
        <f>+'2018'!$O144</f>
        <v>0</v>
      </c>
      <c r="V144" s="29">
        <f>+'2019'!$O144</f>
        <v>0</v>
      </c>
      <c r="W144" s="26"/>
      <c r="X144" s="30" t="e">
        <f t="shared" si="51"/>
        <v>#DIV/0!</v>
      </c>
    </row>
    <row r="145" spans="1:24">
      <c r="A145" s="23" t="s">
        <v>517</v>
      </c>
      <c r="B145" s="24" t="s">
        <v>518</v>
      </c>
      <c r="C145" s="25">
        <f t="shared" ref="C145:U145" si="56">+SUM(C146:C150)</f>
        <v>18.960926398247263</v>
      </c>
      <c r="D145" s="25">
        <f t="shared" si="56"/>
        <v>14.053101158101512</v>
      </c>
      <c r="E145" s="25">
        <f t="shared" si="56"/>
        <v>18.128347853039795</v>
      </c>
      <c r="F145" s="25">
        <f t="shared" si="56"/>
        <v>16.261591955</v>
      </c>
      <c r="G145" s="25">
        <f t="shared" si="56"/>
        <v>19.019663852000001</v>
      </c>
      <c r="H145" s="25">
        <f t="shared" si="56"/>
        <v>19.373782102500002</v>
      </c>
      <c r="I145" s="25">
        <f t="shared" si="56"/>
        <v>19.387887277500003</v>
      </c>
      <c r="J145" s="25">
        <f t="shared" si="56"/>
        <v>19.913054455000001</v>
      </c>
      <c r="K145" s="25">
        <f t="shared" si="56"/>
        <v>20.157011175000001</v>
      </c>
      <c r="L145" s="25">
        <f t="shared" si="56"/>
        <v>18.851914209800004</v>
      </c>
      <c r="M145" s="25">
        <f t="shared" si="56"/>
        <v>19.286504778100003</v>
      </c>
      <c r="N145" s="25">
        <f t="shared" si="56"/>
        <v>18.092490097500004</v>
      </c>
      <c r="O145" s="25">
        <f t="shared" si="56"/>
        <v>19.038542144999997</v>
      </c>
      <c r="P145" s="25">
        <f t="shared" si="56"/>
        <v>20.812124977700002</v>
      </c>
      <c r="Q145" s="25">
        <f t="shared" si="56"/>
        <v>22.276299115</v>
      </c>
      <c r="R145" s="25">
        <f t="shared" si="56"/>
        <v>23.750007908900002</v>
      </c>
      <c r="S145" s="25">
        <f t="shared" si="56"/>
        <v>16.376446455250004</v>
      </c>
      <c r="T145" s="25">
        <f t="shared" si="56"/>
        <v>14.050048890500005</v>
      </c>
      <c r="U145" s="25">
        <f t="shared" si="56"/>
        <v>17.281155231900001</v>
      </c>
      <c r="V145" s="25">
        <f t="shared" ref="V145" si="57">+SUM(V146:V150)</f>
        <v>14.747939659950001</v>
      </c>
      <c r="W145" s="26"/>
      <c r="X145" s="27">
        <f t="shared" si="51"/>
        <v>-0.22219308539094951</v>
      </c>
    </row>
    <row r="146" spans="1:24">
      <c r="A146" s="23" t="s">
        <v>519</v>
      </c>
      <c r="B146" s="24" t="s">
        <v>520</v>
      </c>
      <c r="C146" s="29">
        <f>+'2000'!$O146</f>
        <v>4.2274754663232009E-2</v>
      </c>
      <c r="D146" s="29">
        <f>+'2001'!$O146</f>
        <v>4.1427025178559972E-2</v>
      </c>
      <c r="E146" s="29">
        <f>+'2002'!$O146</f>
        <v>6.3251644085504016E-2</v>
      </c>
      <c r="F146" s="29">
        <f>+'2003'!$O146</f>
        <v>0.12544</v>
      </c>
      <c r="G146" s="29">
        <f>+'2004'!$O146</f>
        <v>2.8772800000000001E-2</v>
      </c>
      <c r="H146" s="29">
        <f>+'2005'!$O146</f>
        <v>8.2320000000000004E-2</v>
      </c>
      <c r="I146" s="29">
        <f>+'2006'!$O146</f>
        <v>4.2336000000000006E-2</v>
      </c>
      <c r="J146" s="29">
        <f>+'2007'!$O146</f>
        <v>0.10976000000000001</v>
      </c>
      <c r="K146" s="29">
        <f>+'2008'!$O146</f>
        <v>0.29752800000000013</v>
      </c>
      <c r="L146" s="29">
        <f>+'2009'!$O146</f>
        <v>6.1606720000000011E-2</v>
      </c>
      <c r="M146" s="29">
        <f>+'2010'!$O146</f>
        <v>4.3198400000000001E-3</v>
      </c>
      <c r="N146" s="29">
        <f>+'2011'!$O146</f>
        <v>0</v>
      </c>
      <c r="O146" s="29">
        <f>+'2012'!$O146</f>
        <v>0.16464000000000001</v>
      </c>
      <c r="P146" s="29">
        <f>+'2013'!$O146</f>
        <v>7.3437279999999994E-2</v>
      </c>
      <c r="Q146" s="29">
        <f>+'2014'!$O146</f>
        <v>5.3311999999999998E-2</v>
      </c>
      <c r="R146" s="29">
        <f>+'2015'!$O146</f>
        <v>0.52876096000000006</v>
      </c>
      <c r="S146" s="29">
        <f>+'2016'!$O146</f>
        <v>1.0945424000000001</v>
      </c>
      <c r="T146" s="29">
        <f>+'2017'!$O146</f>
        <v>0.20227200000000004</v>
      </c>
      <c r="U146" s="29">
        <f>+'2018'!$O146</f>
        <v>6.2006560000000016E-2</v>
      </c>
      <c r="V146" s="29">
        <f>+'2019'!$O146</f>
        <v>0.93513168000000013</v>
      </c>
      <c r="W146" s="26"/>
      <c r="X146" s="30">
        <f t="shared" si="51"/>
        <v>21.12033369440983</v>
      </c>
    </row>
    <row r="147" spans="1:24">
      <c r="A147" s="23" t="s">
        <v>521</v>
      </c>
      <c r="B147" s="24" t="s">
        <v>522</v>
      </c>
      <c r="C147" s="29">
        <f>+'2000'!$O147</f>
        <v>0</v>
      </c>
      <c r="D147" s="29">
        <f>+'2001'!$O147</f>
        <v>0</v>
      </c>
      <c r="E147" s="29">
        <f>+'2002'!$O147</f>
        <v>0</v>
      </c>
      <c r="F147" s="29">
        <f>+'2003'!$O147</f>
        <v>0</v>
      </c>
      <c r="G147" s="29">
        <f>+'2004'!$O147</f>
        <v>0</v>
      </c>
      <c r="H147" s="29">
        <f>+'2005'!$O147</f>
        <v>0</v>
      </c>
      <c r="I147" s="29">
        <f>+'2006'!$O147</f>
        <v>0</v>
      </c>
      <c r="J147" s="29">
        <f>+'2007'!$O147</f>
        <v>0</v>
      </c>
      <c r="K147" s="29">
        <f>+'2008'!$O147</f>
        <v>0</v>
      </c>
      <c r="L147" s="29">
        <f>+'2009'!$O147</f>
        <v>0</v>
      </c>
      <c r="M147" s="29">
        <f>+'2010'!$O147</f>
        <v>0</v>
      </c>
      <c r="N147" s="29">
        <f>+'2011'!$O147</f>
        <v>0</v>
      </c>
      <c r="O147" s="29">
        <f>+'2012'!$O147</f>
        <v>0</v>
      </c>
      <c r="P147" s="29">
        <f>+'2013'!$O147</f>
        <v>0</v>
      </c>
      <c r="Q147" s="29">
        <f>+'2014'!$O147</f>
        <v>0</v>
      </c>
      <c r="R147" s="29">
        <f>+'2015'!$O147</f>
        <v>0</v>
      </c>
      <c r="S147" s="29">
        <f>+'2016'!$O147</f>
        <v>0</v>
      </c>
      <c r="T147" s="29">
        <f>+'2017'!$O147</f>
        <v>0</v>
      </c>
      <c r="U147" s="29">
        <f>+'2018'!$O147</f>
        <v>0</v>
      </c>
      <c r="V147" s="29">
        <f>+'2019'!$O147</f>
        <v>0</v>
      </c>
      <c r="W147" s="26"/>
      <c r="X147" s="30" t="e">
        <f t="shared" si="51"/>
        <v>#DIV/0!</v>
      </c>
    </row>
    <row r="148" spans="1:24">
      <c r="A148" s="23" t="s">
        <v>523</v>
      </c>
      <c r="B148" s="24" t="s">
        <v>524</v>
      </c>
      <c r="C148" s="29">
        <f>+'2000'!$O148</f>
        <v>0</v>
      </c>
      <c r="D148" s="29">
        <f>+'2001'!$O148</f>
        <v>0</v>
      </c>
      <c r="E148" s="29">
        <f>+'2002'!$O148</f>
        <v>0</v>
      </c>
      <c r="F148" s="29">
        <f>+'2003'!$O148</f>
        <v>0</v>
      </c>
      <c r="G148" s="29">
        <f>+'2004'!$O148</f>
        <v>0</v>
      </c>
      <c r="H148" s="29">
        <f>+'2005'!$O148</f>
        <v>0</v>
      </c>
      <c r="I148" s="29">
        <f>+'2006'!$O148</f>
        <v>0</v>
      </c>
      <c r="J148" s="29">
        <f>+'2007'!$O148</f>
        <v>0</v>
      </c>
      <c r="K148" s="29">
        <f>+'2008'!$O148</f>
        <v>0</v>
      </c>
      <c r="L148" s="29">
        <f>+'2009'!$O148</f>
        <v>0</v>
      </c>
      <c r="M148" s="29">
        <f>+'2010'!$O148</f>
        <v>0</v>
      </c>
      <c r="N148" s="29">
        <f>+'2011'!$O148</f>
        <v>0</v>
      </c>
      <c r="O148" s="29">
        <f>+'2012'!$O148</f>
        <v>0</v>
      </c>
      <c r="P148" s="29">
        <f>+'2013'!$O148</f>
        <v>0</v>
      </c>
      <c r="Q148" s="29">
        <f>+'2014'!$O148</f>
        <v>0</v>
      </c>
      <c r="R148" s="29">
        <f>+'2015'!$O148</f>
        <v>0</v>
      </c>
      <c r="S148" s="29">
        <f>+'2016'!$O148</f>
        <v>0</v>
      </c>
      <c r="T148" s="29">
        <f>+'2017'!$O148</f>
        <v>0</v>
      </c>
      <c r="U148" s="29">
        <f>+'2018'!$O148</f>
        <v>0</v>
      </c>
      <c r="V148" s="29">
        <f>+'2019'!$O148</f>
        <v>0</v>
      </c>
      <c r="W148" s="26"/>
      <c r="X148" s="30" t="e">
        <f t="shared" si="51"/>
        <v>#DIV/0!</v>
      </c>
    </row>
    <row r="149" spans="1:24">
      <c r="A149" s="23" t="s">
        <v>525</v>
      </c>
      <c r="B149" s="24" t="s">
        <v>526</v>
      </c>
      <c r="C149" s="29">
        <f>+'2000'!$O149</f>
        <v>18.918651643584031</v>
      </c>
      <c r="D149" s="29">
        <f>+'2001'!$O149</f>
        <v>14.011674132922952</v>
      </c>
      <c r="E149" s="29">
        <f>+'2002'!$O149</f>
        <v>18.065096208954291</v>
      </c>
      <c r="F149" s="29">
        <f>+'2003'!$O149</f>
        <v>16.136151954999999</v>
      </c>
      <c r="G149" s="29">
        <f>+'2004'!$O149</f>
        <v>18.990891052000002</v>
      </c>
      <c r="H149" s="29">
        <f>+'2005'!$O149</f>
        <v>19.291462102500002</v>
      </c>
      <c r="I149" s="29">
        <f>+'2006'!$O149</f>
        <v>19.345551277500004</v>
      </c>
      <c r="J149" s="29">
        <f>+'2007'!$O149</f>
        <v>19.803294455</v>
      </c>
      <c r="K149" s="29">
        <f>+'2008'!$O149</f>
        <v>19.859483175000001</v>
      </c>
      <c r="L149" s="29">
        <f>+'2009'!$O149</f>
        <v>18.790307489800004</v>
      </c>
      <c r="M149" s="29">
        <f>+'2010'!$O149</f>
        <v>19.282184938100002</v>
      </c>
      <c r="N149" s="29">
        <f>+'2011'!$O149</f>
        <v>18.092490097500004</v>
      </c>
      <c r="O149" s="29">
        <f>+'2012'!$O149</f>
        <v>18.873902144999999</v>
      </c>
      <c r="P149" s="29">
        <f>+'2013'!$O149</f>
        <v>20.738687697700001</v>
      </c>
      <c r="Q149" s="29">
        <f>+'2014'!$O149</f>
        <v>22.222987115000002</v>
      </c>
      <c r="R149" s="29">
        <f>+'2015'!$O149</f>
        <v>23.221246948900003</v>
      </c>
      <c r="S149" s="29">
        <f>+'2016'!$O149</f>
        <v>15.281904055250003</v>
      </c>
      <c r="T149" s="29">
        <f>+'2017'!$O149</f>
        <v>13.847776890500004</v>
      </c>
      <c r="U149" s="29">
        <f>+'2018'!$O149</f>
        <v>17.219148671900001</v>
      </c>
      <c r="V149" s="29">
        <f>+'2019'!$O149</f>
        <v>13.812807979950001</v>
      </c>
      <c r="W149" s="26"/>
      <c r="X149" s="30">
        <f t="shared" si="51"/>
        <v>-0.26988412069871781</v>
      </c>
    </row>
    <row r="150" spans="1:24">
      <c r="A150" s="23" t="s">
        <v>527</v>
      </c>
      <c r="B150" s="24" t="s">
        <v>290</v>
      </c>
      <c r="C150" s="29">
        <f>+'2000'!$O150</f>
        <v>0</v>
      </c>
      <c r="D150" s="29">
        <f>+'2001'!$O150</f>
        <v>0</v>
      </c>
      <c r="E150" s="29">
        <f>+'2002'!$O150</f>
        <v>0</v>
      </c>
      <c r="F150" s="29">
        <f>+'2003'!$O150</f>
        <v>0</v>
      </c>
      <c r="G150" s="29">
        <f>+'2004'!$O150</f>
        <v>0</v>
      </c>
      <c r="H150" s="29">
        <f>+'2005'!$O150</f>
        <v>0</v>
      </c>
      <c r="I150" s="29">
        <f>+'2006'!$O150</f>
        <v>0</v>
      </c>
      <c r="J150" s="29">
        <f>+'2007'!$O150</f>
        <v>0</v>
      </c>
      <c r="K150" s="29">
        <f>+'2008'!$O150</f>
        <v>0</v>
      </c>
      <c r="L150" s="29">
        <f>+'2009'!$O150</f>
        <v>0</v>
      </c>
      <c r="M150" s="29">
        <f>+'2010'!$O150</f>
        <v>0</v>
      </c>
      <c r="N150" s="29">
        <f>+'2011'!$O150</f>
        <v>0</v>
      </c>
      <c r="O150" s="29">
        <f>+'2012'!$O150</f>
        <v>0</v>
      </c>
      <c r="P150" s="29">
        <f>+'2013'!$O150</f>
        <v>0</v>
      </c>
      <c r="Q150" s="29">
        <f>+'2014'!$O150</f>
        <v>0</v>
      </c>
      <c r="R150" s="29">
        <f>+'2015'!$O150</f>
        <v>0</v>
      </c>
      <c r="S150" s="29">
        <f>+'2016'!$O150</f>
        <v>0</v>
      </c>
      <c r="T150" s="29">
        <f>+'2017'!$O150</f>
        <v>0</v>
      </c>
      <c r="U150" s="29">
        <f>+'2018'!$O150</f>
        <v>0</v>
      </c>
      <c r="V150" s="29">
        <f>+'2019'!$O150</f>
        <v>0</v>
      </c>
      <c r="W150" s="26"/>
      <c r="X150" s="30" t="e">
        <f t="shared" si="51"/>
        <v>#DIV/0!</v>
      </c>
    </row>
    <row r="151" spans="1:24">
      <c r="A151" s="23" t="s">
        <v>528</v>
      </c>
      <c r="B151" s="24" t="s">
        <v>529</v>
      </c>
      <c r="C151" s="25">
        <f t="shared" ref="C151:U151" si="58">+SUM(C152:C153)</f>
        <v>4.5661473333333334E-2</v>
      </c>
      <c r="D151" s="25">
        <f t="shared" si="58"/>
        <v>3.7105111466666667E-2</v>
      </c>
      <c r="E151" s="25">
        <f t="shared" si="58"/>
        <v>0.10936221199999999</v>
      </c>
      <c r="F151" s="25">
        <f t="shared" si="58"/>
        <v>0.25817375519999997</v>
      </c>
      <c r="G151" s="25">
        <f t="shared" si="58"/>
        <v>0.19135437120000001</v>
      </c>
      <c r="H151" s="25">
        <f t="shared" si="58"/>
        <v>0.61478808920000005</v>
      </c>
      <c r="I151" s="25">
        <f t="shared" si="58"/>
        <v>4.7710026399999994E-2</v>
      </c>
      <c r="J151" s="25">
        <f t="shared" si="58"/>
        <v>0.32831885599999994</v>
      </c>
      <c r="K151" s="25">
        <f t="shared" si="58"/>
        <v>0.66968525759999997</v>
      </c>
      <c r="L151" s="25">
        <f t="shared" si="58"/>
        <v>0.56346503680000004</v>
      </c>
      <c r="M151" s="25">
        <f t="shared" si="58"/>
        <v>0.55099021039999996</v>
      </c>
      <c r="N151" s="25">
        <f t="shared" si="58"/>
        <v>1.4006854976000001</v>
      </c>
      <c r="O151" s="25">
        <f t="shared" si="58"/>
        <v>0.8341702928000001</v>
      </c>
      <c r="P151" s="25">
        <f t="shared" si="58"/>
        <v>0.38119711280000002</v>
      </c>
      <c r="Q151" s="25">
        <f t="shared" si="58"/>
        <v>0.9174407120000001</v>
      </c>
      <c r="R151" s="25">
        <f t="shared" si="58"/>
        <v>0.37422587800000007</v>
      </c>
      <c r="S151" s="25">
        <f t="shared" si="58"/>
        <v>0.21405722720000003</v>
      </c>
      <c r="T151" s="25">
        <f t="shared" si="58"/>
        <v>0.32077097360000001</v>
      </c>
      <c r="U151" s="25">
        <f t="shared" si="58"/>
        <v>0.23557535599999996</v>
      </c>
      <c r="V151" s="25">
        <f t="shared" ref="V151" si="59">+SUM(V152:V153)</f>
        <v>0.24470710960000003</v>
      </c>
      <c r="W151" s="26"/>
      <c r="X151" s="27">
        <f t="shared" si="51"/>
        <v>4.3591593029338673</v>
      </c>
    </row>
    <row r="152" spans="1:24">
      <c r="A152" s="23" t="s">
        <v>530</v>
      </c>
      <c r="B152" s="24" t="s">
        <v>531</v>
      </c>
      <c r="C152" s="29">
        <f>+'2000'!$O152</f>
        <v>3.4675259999999999E-2</v>
      </c>
      <c r="D152" s="29">
        <f>+'2001'!$O152</f>
        <v>2.9824504800000002E-2</v>
      </c>
      <c r="E152" s="29">
        <f>+'2002'!$O152</f>
        <v>0.10578721199999999</v>
      </c>
      <c r="F152" s="29">
        <f>+'2003'!$O152</f>
        <v>0.24062375519999998</v>
      </c>
      <c r="G152" s="29">
        <f>+'2004'!$O152</f>
        <v>0.18772035120000002</v>
      </c>
      <c r="H152" s="29">
        <f>+'2005'!$O152</f>
        <v>0.60321847920000005</v>
      </c>
      <c r="I152" s="29">
        <f>+'2006'!$O152</f>
        <v>2.8204826399999997E-2</v>
      </c>
      <c r="J152" s="29">
        <f>+'2007'!$O152</f>
        <v>0.31206105599999995</v>
      </c>
      <c r="K152" s="29">
        <f>+'2008'!$O152</f>
        <v>0.61693385759999997</v>
      </c>
      <c r="L152" s="29">
        <f>+'2009'!$O152</f>
        <v>0.37439173679999999</v>
      </c>
      <c r="M152" s="29">
        <f>+'2010'!$O152</f>
        <v>0.29934557039999998</v>
      </c>
      <c r="N152" s="29">
        <f>+'2011'!$O152</f>
        <v>0.35967149759999995</v>
      </c>
      <c r="O152" s="29">
        <f>+'2012'!$O152</f>
        <v>0.51705089280000005</v>
      </c>
      <c r="P152" s="29">
        <f>+'2013'!$O152</f>
        <v>0.3084556128</v>
      </c>
      <c r="Q152" s="29">
        <f>+'2014'!$O152</f>
        <v>0.46066387200000003</v>
      </c>
      <c r="R152" s="29">
        <f>+'2015'!$O152</f>
        <v>0.26768632800000003</v>
      </c>
      <c r="S152" s="29">
        <f>+'2016'!$O152</f>
        <v>0.17895072720000002</v>
      </c>
      <c r="T152" s="29">
        <f>+'2017'!$O152</f>
        <v>0.2528459736</v>
      </c>
      <c r="U152" s="29">
        <f>+'2018'!$O152</f>
        <v>0.20957535599999996</v>
      </c>
      <c r="V152" s="29">
        <f>+'2019'!$O152</f>
        <v>0.22918614960000003</v>
      </c>
      <c r="W152" s="26"/>
      <c r="X152" s="30">
        <f t="shared" si="51"/>
        <v>5.6095005372706659</v>
      </c>
    </row>
    <row r="153" spans="1:24">
      <c r="A153" s="23" t="s">
        <v>532</v>
      </c>
      <c r="B153" s="24" t="s">
        <v>533</v>
      </c>
      <c r="C153" s="29">
        <f>+'2000'!$O153</f>
        <v>1.0986213333333335E-2</v>
      </c>
      <c r="D153" s="29">
        <f>+'2001'!$O153</f>
        <v>7.2806066666666674E-3</v>
      </c>
      <c r="E153" s="29">
        <f>+'2002'!$O153</f>
        <v>3.5750000000000001E-3</v>
      </c>
      <c r="F153" s="29">
        <f>+'2003'!$O153</f>
        <v>1.755E-2</v>
      </c>
      <c r="G153" s="29">
        <f>+'2004'!$O153</f>
        <v>3.63402E-3</v>
      </c>
      <c r="H153" s="29">
        <f>+'2005'!$O153</f>
        <v>1.1569610000000001E-2</v>
      </c>
      <c r="I153" s="29">
        <f>+'2006'!$O153</f>
        <v>1.95052E-2</v>
      </c>
      <c r="J153" s="29">
        <f>+'2007'!$O153</f>
        <v>1.6257799999999999E-2</v>
      </c>
      <c r="K153" s="29">
        <f>+'2008'!$O153</f>
        <v>5.2751399999999997E-2</v>
      </c>
      <c r="L153" s="29">
        <f>+'2009'!$O153</f>
        <v>0.18907330000000003</v>
      </c>
      <c r="M153" s="29">
        <f>+'2010'!$O153</f>
        <v>0.25164464000000003</v>
      </c>
      <c r="N153" s="29">
        <f>+'2011'!$O153</f>
        <v>1.0410140000000001</v>
      </c>
      <c r="O153" s="29">
        <f>+'2012'!$O153</f>
        <v>0.31711940000000005</v>
      </c>
      <c r="P153" s="29">
        <f>+'2013'!$O153</f>
        <v>7.2741500000000001E-2</v>
      </c>
      <c r="Q153" s="29">
        <f>+'2014'!$O153</f>
        <v>0.45677684000000007</v>
      </c>
      <c r="R153" s="29">
        <f>+'2015'!$O153</f>
        <v>0.10653955000000001</v>
      </c>
      <c r="S153" s="29">
        <f>+'2016'!$O153</f>
        <v>3.5106500000000006E-2</v>
      </c>
      <c r="T153" s="29">
        <f>+'2017'!$O153</f>
        <v>6.7924999999999999E-2</v>
      </c>
      <c r="U153" s="29">
        <f>+'2018'!$O153</f>
        <v>2.6000000000000002E-2</v>
      </c>
      <c r="V153" s="29">
        <f>+'2019'!$O153</f>
        <v>1.552096E-2</v>
      </c>
      <c r="W153" s="26"/>
      <c r="X153" s="30">
        <f t="shared" si="51"/>
        <v>0.41276703164936412</v>
      </c>
    </row>
    <row r="154" spans="1:24">
      <c r="A154" s="23" t="s">
        <v>534</v>
      </c>
      <c r="B154" s="24" t="s">
        <v>535</v>
      </c>
      <c r="C154" s="29">
        <f>+'2000'!$O154</f>
        <v>3.4272868799999996</v>
      </c>
      <c r="D154" s="29">
        <f>+'2001'!$O154</f>
        <v>0.86537894000000004</v>
      </c>
      <c r="E154" s="29">
        <f>+'2002'!$O154</f>
        <v>4.3607707499999995</v>
      </c>
      <c r="F154" s="29">
        <f>+'2003'!$O154</f>
        <v>5.0676233799999997</v>
      </c>
      <c r="G154" s="29">
        <f>+'2004'!$O154</f>
        <v>4.5800550700000002</v>
      </c>
      <c r="H154" s="29">
        <f>+'2005'!$O154</f>
        <v>4.4743063900000006</v>
      </c>
      <c r="I154" s="29">
        <f>+'2006'!$O154</f>
        <v>4.1635536000000002</v>
      </c>
      <c r="J154" s="29">
        <f>+'2007'!$O154</f>
        <v>4.3579477300000002</v>
      </c>
      <c r="K154" s="29">
        <f>+'2008'!$O154</f>
        <v>4.5369343799999999</v>
      </c>
      <c r="L154" s="29">
        <f>+'2009'!$O154</f>
        <v>4.5234880799999999</v>
      </c>
      <c r="M154" s="29">
        <f>+'2010'!$O154</f>
        <v>5.2257178200000007</v>
      </c>
      <c r="N154" s="29">
        <f>+'2011'!$O154</f>
        <v>5.91618523</v>
      </c>
      <c r="O154" s="29">
        <f>+'2012'!$O154</f>
        <v>5.2018511600000004</v>
      </c>
      <c r="P154" s="29">
        <f>+'2013'!$O154</f>
        <v>5.6693708599999999</v>
      </c>
      <c r="Q154" s="29">
        <f>+'2014'!$O154</f>
        <v>2.9737785399999996</v>
      </c>
      <c r="R154" s="29">
        <f>+'2015'!$O154</f>
        <v>2.4019169200000001</v>
      </c>
      <c r="S154" s="29">
        <f>+'2016'!$O154</f>
        <v>5.3727421000000009</v>
      </c>
      <c r="T154" s="29">
        <f>+'2017'!$O154</f>
        <v>6.103088800000001</v>
      </c>
      <c r="U154" s="29">
        <f>+'2018'!$O154</f>
        <v>5.008166300000001</v>
      </c>
      <c r="V154" s="29">
        <f>+'2019'!$O154</f>
        <v>4.4333300399999995</v>
      </c>
      <c r="W154" s="26"/>
      <c r="X154" s="30">
        <f t="shared" si="51"/>
        <v>0.29353923240881441</v>
      </c>
    </row>
    <row r="155" spans="1:24">
      <c r="A155" s="23" t="s">
        <v>536</v>
      </c>
      <c r="B155" s="24" t="s">
        <v>537</v>
      </c>
      <c r="C155" s="29">
        <f>+'2000'!$O155</f>
        <v>0</v>
      </c>
      <c r="D155" s="29">
        <f>+'2001'!$O155</f>
        <v>0</v>
      </c>
      <c r="E155" s="29">
        <f>+'2002'!$O155</f>
        <v>0</v>
      </c>
      <c r="F155" s="29">
        <f>+'2003'!$O155</f>
        <v>0</v>
      </c>
      <c r="G155" s="29">
        <f>+'2004'!$O155</f>
        <v>0</v>
      </c>
      <c r="H155" s="29">
        <f>+'2005'!$O155</f>
        <v>0</v>
      </c>
      <c r="I155" s="29">
        <f>+'2006'!$O155</f>
        <v>0</v>
      </c>
      <c r="J155" s="29">
        <f>+'2007'!$O155</f>
        <v>0</v>
      </c>
      <c r="K155" s="29">
        <f>+'2008'!$O155</f>
        <v>0</v>
      </c>
      <c r="L155" s="29">
        <f>+'2009'!$O155</f>
        <v>0</v>
      </c>
      <c r="M155" s="29">
        <f>+'2010'!$O155</f>
        <v>0</v>
      </c>
      <c r="N155" s="29">
        <f>+'2011'!$O155</f>
        <v>0</v>
      </c>
      <c r="O155" s="29">
        <f>+'2012'!$O155</f>
        <v>0</v>
      </c>
      <c r="P155" s="29">
        <f>+'2013'!$O155</f>
        <v>0</v>
      </c>
      <c r="Q155" s="29">
        <f>+'2014'!$O155</f>
        <v>0</v>
      </c>
      <c r="R155" s="29">
        <f>+'2015'!$O155</f>
        <v>0</v>
      </c>
      <c r="S155" s="29">
        <f>+'2016'!$O155</f>
        <v>0</v>
      </c>
      <c r="T155" s="29">
        <f>+'2017'!$O155</f>
        <v>0</v>
      </c>
      <c r="U155" s="29">
        <f>+'2018'!$O155</f>
        <v>0</v>
      </c>
      <c r="V155" s="29">
        <f>+'2019'!$O155</f>
        <v>0</v>
      </c>
      <c r="W155" s="26"/>
      <c r="X155" s="30" t="e">
        <f t="shared" si="51"/>
        <v>#DIV/0!</v>
      </c>
    </row>
    <row r="156" spans="1:24">
      <c r="A156" s="23" t="s">
        <v>538</v>
      </c>
      <c r="B156" s="24" t="s">
        <v>290</v>
      </c>
      <c r="C156" s="29">
        <f>+'2000'!$O156</f>
        <v>0</v>
      </c>
      <c r="D156" s="29">
        <f>+'2001'!$O156</f>
        <v>0</v>
      </c>
      <c r="E156" s="29">
        <f>+'2002'!$O156</f>
        <v>0</v>
      </c>
      <c r="F156" s="29">
        <f>+'2003'!$O156</f>
        <v>0</v>
      </c>
      <c r="G156" s="29">
        <f>+'2004'!$O156</f>
        <v>0</v>
      </c>
      <c r="H156" s="29">
        <f>+'2005'!$O156</f>
        <v>0</v>
      </c>
      <c r="I156" s="29">
        <f>+'2006'!$O156</f>
        <v>0</v>
      </c>
      <c r="J156" s="29">
        <f>+'2007'!$O156</f>
        <v>0</v>
      </c>
      <c r="K156" s="29">
        <f>+'2008'!$O156</f>
        <v>0</v>
      </c>
      <c r="L156" s="29">
        <f>+'2009'!$O156</f>
        <v>0</v>
      </c>
      <c r="M156" s="29">
        <f>+'2010'!$O156</f>
        <v>0</v>
      </c>
      <c r="N156" s="29">
        <f>+'2011'!$O156</f>
        <v>0</v>
      </c>
      <c r="O156" s="29">
        <f>+'2012'!$O156</f>
        <v>0</v>
      </c>
      <c r="P156" s="29">
        <f>+'2013'!$O156</f>
        <v>0</v>
      </c>
      <c r="Q156" s="29">
        <f>+'2014'!$O156</f>
        <v>0</v>
      </c>
      <c r="R156" s="29">
        <f>+'2015'!$O156</f>
        <v>0</v>
      </c>
      <c r="S156" s="29">
        <f>+'2016'!$O156</f>
        <v>0</v>
      </c>
      <c r="T156" s="29">
        <f>+'2017'!$O156</f>
        <v>0</v>
      </c>
      <c r="U156" s="29">
        <f>+'2018'!$O156</f>
        <v>0</v>
      </c>
      <c r="V156" s="29">
        <f>+'2019'!$O156</f>
        <v>0</v>
      </c>
      <c r="W156" s="26"/>
      <c r="X156" s="30" t="e">
        <f t="shared" si="51"/>
        <v>#DIV/0!</v>
      </c>
    </row>
    <row r="157" spans="1:24" s="12" customFormat="1">
      <c r="A157" s="18" t="s">
        <v>539</v>
      </c>
      <c r="B157" s="19" t="s">
        <v>540</v>
      </c>
      <c r="C157" s="20">
        <f t="shared" ref="C157:U157" si="60">+C158+C166+C174+C182+C190+C198+C206+C207</f>
        <v>-22180.646012363741</v>
      </c>
      <c r="D157" s="20">
        <f t="shared" si="60"/>
        <v>-20994.096003338935</v>
      </c>
      <c r="E157" s="20">
        <f t="shared" si="60"/>
        <v>-17560.21938316818</v>
      </c>
      <c r="F157" s="20">
        <f t="shared" si="60"/>
        <v>-20852.501642755262</v>
      </c>
      <c r="G157" s="20">
        <f t="shared" si="60"/>
        <v>-28520.289035544421</v>
      </c>
      <c r="H157" s="20">
        <f t="shared" si="60"/>
        <v>-16597.119286141537</v>
      </c>
      <c r="I157" s="20">
        <f t="shared" si="60"/>
        <v>-27270.460553579691</v>
      </c>
      <c r="J157" s="20">
        <f t="shared" si="60"/>
        <v>-24288.867396332509</v>
      </c>
      <c r="K157" s="20">
        <f t="shared" si="60"/>
        <v>-21444.866543113421</v>
      </c>
      <c r="L157" s="20">
        <f t="shared" si="60"/>
        <v>-31174.941944292554</v>
      </c>
      <c r="M157" s="20">
        <f t="shared" si="60"/>
        <v>-27894.955063701665</v>
      </c>
      <c r="N157" s="20">
        <f t="shared" si="60"/>
        <v>-26426.069060651505</v>
      </c>
      <c r="O157" s="20">
        <f t="shared" si="60"/>
        <v>-30918.647168325202</v>
      </c>
      <c r="P157" s="20">
        <f t="shared" si="60"/>
        <v>-30342.054050358231</v>
      </c>
      <c r="Q157" s="20">
        <f t="shared" si="60"/>
        <v>-26445.50127059035</v>
      </c>
      <c r="R157" s="20">
        <f t="shared" si="60"/>
        <v>-27768.452244659733</v>
      </c>
      <c r="S157" s="20">
        <f t="shared" si="60"/>
        <v>-27682.735406279298</v>
      </c>
      <c r="T157" s="20">
        <f t="shared" si="60"/>
        <v>-31866.584761258448</v>
      </c>
      <c r="U157" s="20">
        <f t="shared" si="60"/>
        <v>-27774.97949188593</v>
      </c>
      <c r="V157" s="20">
        <f t="shared" ref="V157" si="61">+V158+V166+V174+V182+V190+V198+V206+V207</f>
        <v>-30113.654991231695</v>
      </c>
      <c r="W157" s="21"/>
      <c r="X157" s="22">
        <f t="shared" si="51"/>
        <v>0.3576545504781965</v>
      </c>
    </row>
    <row r="158" spans="1:24">
      <c r="A158" s="23" t="s">
        <v>541</v>
      </c>
      <c r="B158" s="24" t="s">
        <v>542</v>
      </c>
      <c r="C158" s="25">
        <f t="shared" ref="C158:U158" si="62">+SUM(C159:C160)</f>
        <v>-29213.669450079818</v>
      </c>
      <c r="D158" s="25">
        <f t="shared" si="62"/>
        <v>-31109.171032312504</v>
      </c>
      <c r="E158" s="25">
        <f t="shared" si="62"/>
        <v>-30472.270547472654</v>
      </c>
      <c r="F158" s="25">
        <f t="shared" si="62"/>
        <v>-31897.082784580369</v>
      </c>
      <c r="G158" s="25">
        <f t="shared" si="62"/>
        <v>-35203.6360283986</v>
      </c>
      <c r="H158" s="25">
        <f t="shared" si="62"/>
        <v>-32802.697027401082</v>
      </c>
      <c r="I158" s="25">
        <f t="shared" si="62"/>
        <v>-35431.743902540897</v>
      </c>
      <c r="J158" s="25">
        <f t="shared" si="62"/>
        <v>-35054.78446476884</v>
      </c>
      <c r="K158" s="25">
        <f t="shared" si="62"/>
        <v>-33095.866521531687</v>
      </c>
      <c r="L158" s="25">
        <f t="shared" si="62"/>
        <v>-37730.66116118693</v>
      </c>
      <c r="M158" s="25">
        <f t="shared" si="62"/>
        <v>-36056.057614161</v>
      </c>
      <c r="N158" s="25">
        <f t="shared" si="62"/>
        <v>-34697.37430491166</v>
      </c>
      <c r="O158" s="25">
        <f t="shared" si="62"/>
        <v>-37415.757827037422</v>
      </c>
      <c r="P158" s="25">
        <f t="shared" si="62"/>
        <v>-36552.72853909892</v>
      </c>
      <c r="Q158" s="25">
        <f t="shared" si="62"/>
        <v>-35004.968752120752</v>
      </c>
      <c r="R158" s="25">
        <f t="shared" si="62"/>
        <v>-36595.623612915988</v>
      </c>
      <c r="S158" s="25">
        <f t="shared" si="62"/>
        <v>-34363.429210377442</v>
      </c>
      <c r="T158" s="25">
        <f t="shared" si="62"/>
        <v>-38665.786614105746</v>
      </c>
      <c r="U158" s="25">
        <f t="shared" si="62"/>
        <v>-34723.56459825686</v>
      </c>
      <c r="V158" s="25">
        <f t="shared" ref="V158" si="63">+SUM(V159:V160)</f>
        <v>-33947.370425321089</v>
      </c>
      <c r="W158" s="26"/>
      <c r="X158" s="27">
        <f t="shared" si="51"/>
        <v>0.16203719232635927</v>
      </c>
    </row>
    <row r="159" spans="1:24">
      <c r="A159" s="23" t="s">
        <v>543</v>
      </c>
      <c r="B159" s="24" t="s">
        <v>544</v>
      </c>
      <c r="C159" s="29">
        <f>+'2000'!$O159</f>
        <v>-27289.177642473813</v>
      </c>
      <c r="D159" s="29">
        <f>+'2001'!$O159</f>
        <v>-28096.020027580325</v>
      </c>
      <c r="E159" s="29">
        <f>+'2002'!$O159</f>
        <v>-28302.251525429991</v>
      </c>
      <c r="F159" s="29">
        <f>+'2003'!$O159</f>
        <v>-28381.083149641789</v>
      </c>
      <c r="G159" s="29">
        <f>+'2004'!$O159</f>
        <v>-29645.662822385148</v>
      </c>
      <c r="H159" s="29">
        <f>+'2005'!$O159</f>
        <v>-29343.174678776362</v>
      </c>
      <c r="I159" s="29">
        <f>+'2006'!$O159</f>
        <v>-30532.454642487995</v>
      </c>
      <c r="J159" s="29">
        <f>+'2007'!$O159</f>
        <v>-30540.805833528662</v>
      </c>
      <c r="K159" s="29">
        <f>+'2008'!$O159</f>
        <v>-29041.200120612441</v>
      </c>
      <c r="L159" s="29">
        <f>+'2009'!$O159</f>
        <v>-31820.134159699908</v>
      </c>
      <c r="M159" s="29">
        <f>+'2010'!$O159</f>
        <v>-31307.278947566239</v>
      </c>
      <c r="N159" s="29">
        <f>+'2011'!$O159</f>
        <v>-31151.838453129825</v>
      </c>
      <c r="O159" s="29">
        <f>+'2012'!$O159</f>
        <v>-31892.494867247056</v>
      </c>
      <c r="P159" s="29">
        <f>+'2013'!$O159</f>
        <v>-32322.296613917748</v>
      </c>
      <c r="Q159" s="29">
        <f>+'2014'!$O159</f>
        <v>-31539.774369962208</v>
      </c>
      <c r="R159" s="29">
        <f>+'2015'!$O159</f>
        <v>-32002.860663348612</v>
      </c>
      <c r="S159" s="29">
        <f>+'2016'!$O159</f>
        <v>-30155.640447927137</v>
      </c>
      <c r="T159" s="29">
        <f>+'2017'!$O159</f>
        <v>-33148.181029208688</v>
      </c>
      <c r="U159" s="29">
        <f>+'2018'!$O159</f>
        <v>-32280.133653314762</v>
      </c>
      <c r="V159" s="29">
        <f>+'2019'!$O159</f>
        <v>-30452.741185091505</v>
      </c>
      <c r="W159" s="26"/>
      <c r="X159" s="30">
        <f t="shared" si="51"/>
        <v>0.11592740477799568</v>
      </c>
    </row>
    <row r="160" spans="1:24">
      <c r="A160" s="23" t="s">
        <v>545</v>
      </c>
      <c r="B160" s="24" t="s">
        <v>546</v>
      </c>
      <c r="C160" s="25">
        <f t="shared" ref="C160:U160" si="64">+SUM(C161:C165)</f>
        <v>-1924.4918076060055</v>
      </c>
      <c r="D160" s="25">
        <f t="shared" si="64"/>
        <v>-3013.1510047321799</v>
      </c>
      <c r="E160" s="25">
        <f t="shared" si="64"/>
        <v>-2170.019022042663</v>
      </c>
      <c r="F160" s="25">
        <f t="shared" si="64"/>
        <v>-3515.9996349385788</v>
      </c>
      <c r="G160" s="25">
        <f t="shared" si="64"/>
        <v>-5557.9732060134511</v>
      </c>
      <c r="H160" s="25">
        <f t="shared" si="64"/>
        <v>-3459.522348624716</v>
      </c>
      <c r="I160" s="25">
        <f t="shared" si="64"/>
        <v>-4899.2892600529021</v>
      </c>
      <c r="J160" s="25">
        <f t="shared" si="64"/>
        <v>-4513.9786312401775</v>
      </c>
      <c r="K160" s="25">
        <f t="shared" si="64"/>
        <v>-4054.6664009192464</v>
      </c>
      <c r="L160" s="25">
        <f t="shared" si="64"/>
        <v>-5910.5270014870184</v>
      </c>
      <c r="M160" s="25">
        <f t="shared" si="64"/>
        <v>-4748.7786665947615</v>
      </c>
      <c r="N160" s="25">
        <f t="shared" si="64"/>
        <v>-3545.5358517818358</v>
      </c>
      <c r="O160" s="25">
        <f t="shared" si="64"/>
        <v>-5523.2629597903642</v>
      </c>
      <c r="P160" s="25">
        <f t="shared" si="64"/>
        <v>-4230.4319251811739</v>
      </c>
      <c r="Q160" s="25">
        <f t="shared" si="64"/>
        <v>-3465.194382158546</v>
      </c>
      <c r="R160" s="25">
        <f t="shared" si="64"/>
        <v>-4592.7629495673755</v>
      </c>
      <c r="S160" s="25">
        <f t="shared" si="64"/>
        <v>-4207.7887624503028</v>
      </c>
      <c r="T160" s="25">
        <f t="shared" si="64"/>
        <v>-5517.6055848970564</v>
      </c>
      <c r="U160" s="25">
        <f t="shared" si="64"/>
        <v>-2443.4309449420984</v>
      </c>
      <c r="V160" s="25">
        <f t="shared" ref="V160" si="65">+SUM(V161:V165)</f>
        <v>-3494.6292402295826</v>
      </c>
      <c r="W160" s="26"/>
      <c r="X160" s="27">
        <f t="shared" si="51"/>
        <v>0.81587119592718249</v>
      </c>
    </row>
    <row r="161" spans="1:24">
      <c r="A161" s="23" t="s">
        <v>547</v>
      </c>
      <c r="B161" s="24" t="s">
        <v>548</v>
      </c>
      <c r="C161" s="29">
        <f>+'2000'!$O161</f>
        <v>-169.35790357272177</v>
      </c>
      <c r="D161" s="29">
        <f>+'2001'!$O161</f>
        <v>-438.24040763960255</v>
      </c>
      <c r="E161" s="29">
        <f>+'2002'!$O161</f>
        <v>-369.04454729934349</v>
      </c>
      <c r="F161" s="29">
        <f>+'2003'!$O161</f>
        <v>-321.96875832777476</v>
      </c>
      <c r="G161" s="29">
        <f>+'2004'!$O161</f>
        <v>-522.95214658811051</v>
      </c>
      <c r="H161" s="29">
        <f>+'2005'!$O161</f>
        <v>-242.76972263455733</v>
      </c>
      <c r="I161" s="29">
        <f>+'2006'!$O161</f>
        <v>-364.72316133808806</v>
      </c>
      <c r="J161" s="29">
        <f>+'2007'!$O161</f>
        <v>-254.27609551760264</v>
      </c>
      <c r="K161" s="29">
        <f>+'2008'!$O161</f>
        <v>-690.11732684722722</v>
      </c>
      <c r="L161" s="29">
        <f>+'2009'!$O161</f>
        <v>-564.70371950559866</v>
      </c>
      <c r="M161" s="29">
        <f>+'2010'!$O161</f>
        <v>-254.50865666672323</v>
      </c>
      <c r="N161" s="29">
        <f>+'2011'!$O161</f>
        <v>-851.95899477911769</v>
      </c>
      <c r="O161" s="29">
        <f>+'2012'!$O161</f>
        <v>-587.94181008192936</v>
      </c>
      <c r="P161" s="29">
        <f>+'2013'!$O161</f>
        <v>-607.81539115837518</v>
      </c>
      <c r="Q161" s="29">
        <f>+'2014'!$O161</f>
        <v>-527.19831093832511</v>
      </c>
      <c r="R161" s="29">
        <f>+'2015'!$O161</f>
        <v>-383.3565626811527</v>
      </c>
      <c r="S161" s="29">
        <f>+'2016'!$O161</f>
        <v>-571.111553199068</v>
      </c>
      <c r="T161" s="29">
        <f>+'2017'!$O161</f>
        <v>-480.69061308895982</v>
      </c>
      <c r="U161" s="29">
        <f>+'2018'!$O161</f>
        <v>-105.28668926422586</v>
      </c>
      <c r="V161" s="29">
        <f>+'2019'!$O161</f>
        <v>-430.93492714401373</v>
      </c>
      <c r="W161" s="26"/>
      <c r="X161" s="30">
        <f t="shared" si="51"/>
        <v>1.5445220922858884</v>
      </c>
    </row>
    <row r="162" spans="1:24">
      <c r="A162" s="23" t="s">
        <v>549</v>
      </c>
      <c r="B162" s="24" t="s">
        <v>550</v>
      </c>
      <c r="C162" s="29">
        <f>+'2000'!$O162</f>
        <v>-1739.9374563339504</v>
      </c>
      <c r="D162" s="29">
        <f>+'2001'!$O162</f>
        <v>-2552.073712303596</v>
      </c>
      <c r="E162" s="29">
        <f>+'2002'!$O162</f>
        <v>-1800.9744747433194</v>
      </c>
      <c r="F162" s="29">
        <f>+'2003'!$O162</f>
        <v>-3186.4467238411316</v>
      </c>
      <c r="G162" s="29">
        <f>+'2004'!$O162</f>
        <v>-4840.4051256756047</v>
      </c>
      <c r="H162" s="29">
        <f>+'2005'!$O162</f>
        <v>-3216.7526259901588</v>
      </c>
      <c r="I162" s="29">
        <f>+'2006'!$O162</f>
        <v>-4403.3489596304935</v>
      </c>
      <c r="J162" s="29">
        <f>+'2007'!$O162</f>
        <v>-4205.6719490407959</v>
      </c>
      <c r="K162" s="29">
        <f>+'2008'!$O162</f>
        <v>-3318.2115387216177</v>
      </c>
      <c r="L162" s="29">
        <f>+'2009'!$O162</f>
        <v>-5276.6744657509134</v>
      </c>
      <c r="M162" s="29">
        <f>+'2010'!$O162</f>
        <v>-4363.0528708437178</v>
      </c>
      <c r="N162" s="29">
        <f>+'2011'!$O162</f>
        <v>-2693.576857002718</v>
      </c>
      <c r="O162" s="29">
        <f>+'2012'!$O162</f>
        <v>-4931.2162533674336</v>
      </c>
      <c r="P162" s="29">
        <f>+'2013'!$O162</f>
        <v>-3568.6410998338592</v>
      </c>
      <c r="Q162" s="29">
        <f>+'2014'!$O162</f>
        <v>-2923.4494668530797</v>
      </c>
      <c r="R162" s="29">
        <f>+'2015'!$O162</f>
        <v>-4209.4063868862231</v>
      </c>
      <c r="S162" s="29">
        <f>+'2016'!$O162</f>
        <v>-3591.5233495002249</v>
      </c>
      <c r="T162" s="29">
        <f>+'2017'!$O162</f>
        <v>-5020.4953864440922</v>
      </c>
      <c r="U162" s="29">
        <f>+'2018'!$O162</f>
        <v>-2338.1442556778725</v>
      </c>
      <c r="V162" s="29">
        <f>+'2019'!$O162</f>
        <v>-2958.7534925604073</v>
      </c>
      <c r="W162" s="26"/>
      <c r="X162" s="30">
        <f t="shared" si="51"/>
        <v>0.70049416534459996</v>
      </c>
    </row>
    <row r="163" spans="1:24">
      <c r="A163" s="23" t="s">
        <v>551</v>
      </c>
      <c r="B163" s="24" t="s">
        <v>552</v>
      </c>
      <c r="C163" s="29">
        <f>+'2000'!$O163</f>
        <v>-15.196447699333229</v>
      </c>
      <c r="D163" s="29">
        <f>+'2001'!$O163</f>
        <v>-22.836884788981681</v>
      </c>
      <c r="E163" s="29">
        <f>+'2002'!$O163</f>
        <v>0</v>
      </c>
      <c r="F163" s="29">
        <f>+'2003'!$O163</f>
        <v>-7.5841527696726656</v>
      </c>
      <c r="G163" s="29">
        <f>+'2004'!$O163</f>
        <v>0</v>
      </c>
      <c r="H163" s="29">
        <f>+'2005'!$O163</f>
        <v>0</v>
      </c>
      <c r="I163" s="29">
        <f>+'2006'!$O163</f>
        <v>0</v>
      </c>
      <c r="J163" s="29">
        <f>+'2007'!$O163</f>
        <v>0</v>
      </c>
      <c r="K163" s="29">
        <f>+'2008'!$O163</f>
        <v>-7.6122949296605622</v>
      </c>
      <c r="L163" s="29">
        <f>+'2009'!$O163</f>
        <v>-22.836884788981681</v>
      </c>
      <c r="M163" s="29">
        <f>+'2010'!$O163</f>
        <v>0</v>
      </c>
      <c r="N163" s="29">
        <f>+'2011'!$O163</f>
        <v>0</v>
      </c>
      <c r="O163" s="29">
        <f>+'2012'!$O163</f>
        <v>0</v>
      </c>
      <c r="P163" s="29">
        <f>+'2013'!$O163</f>
        <v>-22.836884788981681</v>
      </c>
      <c r="Q163" s="29">
        <f>+'2014'!$O163</f>
        <v>0</v>
      </c>
      <c r="R163" s="29">
        <f>+'2015'!$O163</f>
        <v>0</v>
      </c>
      <c r="S163" s="29">
        <f>+'2016'!$O163</f>
        <v>0</v>
      </c>
      <c r="T163" s="29">
        <f>+'2017'!$O163</f>
        <v>0</v>
      </c>
      <c r="U163" s="29">
        <f>+'2018'!$O163</f>
        <v>0</v>
      </c>
      <c r="V163" s="29">
        <f>+'2019'!$O163</f>
        <v>0</v>
      </c>
      <c r="W163" s="26"/>
      <c r="X163" s="30">
        <f t="shared" si="51"/>
        <v>-1</v>
      </c>
    </row>
    <row r="164" spans="1:24">
      <c r="A164" s="23" t="s">
        <v>553</v>
      </c>
      <c r="B164" s="24" t="s">
        <v>554</v>
      </c>
      <c r="C164" s="29">
        <f>+'2000'!$O164</f>
        <v>0</v>
      </c>
      <c r="D164" s="29">
        <f>+'2001'!$O164</f>
        <v>0</v>
      </c>
      <c r="E164" s="29">
        <f>+'2002'!$O164</f>
        <v>0</v>
      </c>
      <c r="F164" s="29">
        <f>+'2003'!$O164</f>
        <v>0</v>
      </c>
      <c r="G164" s="29">
        <f>+'2004'!$O164</f>
        <v>0</v>
      </c>
      <c r="H164" s="29">
        <f>+'2005'!$O164</f>
        <v>0</v>
      </c>
      <c r="I164" s="29">
        <f>+'2006'!$O164</f>
        <v>0</v>
      </c>
      <c r="J164" s="29">
        <f>+'2007'!$O164</f>
        <v>0</v>
      </c>
      <c r="K164" s="29">
        <f>+'2008'!$O164</f>
        <v>0</v>
      </c>
      <c r="L164" s="29">
        <f>+'2009'!$O164</f>
        <v>0</v>
      </c>
      <c r="M164" s="29">
        <f>+'2010'!$O164</f>
        <v>0</v>
      </c>
      <c r="N164" s="29">
        <f>+'2011'!$O164</f>
        <v>0</v>
      </c>
      <c r="O164" s="29">
        <f>+'2012'!$O164</f>
        <v>-4.1048963410009032</v>
      </c>
      <c r="P164" s="29">
        <f>+'2013'!$O164</f>
        <v>0</v>
      </c>
      <c r="Q164" s="29">
        <f>+'2014'!$O164</f>
        <v>-14.546604367141423</v>
      </c>
      <c r="R164" s="29">
        <f>+'2015'!$O164</f>
        <v>0</v>
      </c>
      <c r="S164" s="29">
        <f>+'2016'!$O164</f>
        <v>-45.153859751009932</v>
      </c>
      <c r="T164" s="29">
        <f>+'2017'!$O164</f>
        <v>-16.419585364003613</v>
      </c>
      <c r="U164" s="29">
        <f>+'2018'!$O164</f>
        <v>0</v>
      </c>
      <c r="V164" s="29">
        <f>+'2019'!$O164</f>
        <v>-9.9120182627591973</v>
      </c>
      <c r="W164" s="26"/>
      <c r="X164" s="30" t="e">
        <f t="shared" si="51"/>
        <v>#DIV/0!</v>
      </c>
    </row>
    <row r="165" spans="1:24">
      <c r="A165" s="23" t="s">
        <v>555</v>
      </c>
      <c r="B165" s="24" t="s">
        <v>556</v>
      </c>
      <c r="C165" s="29">
        <f>+'2000'!$O165</f>
        <v>0</v>
      </c>
      <c r="D165" s="29">
        <f>+'2001'!$O165</f>
        <v>0</v>
      </c>
      <c r="E165" s="29">
        <f>+'2002'!$O165</f>
        <v>0</v>
      </c>
      <c r="F165" s="29">
        <f>+'2003'!$O165</f>
        <v>0</v>
      </c>
      <c r="G165" s="29">
        <f>+'2004'!$O165</f>
        <v>-194.6159337497356</v>
      </c>
      <c r="H165" s="29">
        <f>+'2005'!$O165</f>
        <v>0</v>
      </c>
      <c r="I165" s="29">
        <f>+'2006'!$O165</f>
        <v>-131.21713908432051</v>
      </c>
      <c r="J165" s="29">
        <f>+'2007'!$O165</f>
        <v>-54.030586681779035</v>
      </c>
      <c r="K165" s="29">
        <f>+'2008'!$O165</f>
        <v>-38.725240420741294</v>
      </c>
      <c r="L165" s="29">
        <f>+'2009'!$O165</f>
        <v>-46.311931441524891</v>
      </c>
      <c r="M165" s="29">
        <f>+'2010'!$O165</f>
        <v>-131.21713908432048</v>
      </c>
      <c r="N165" s="29">
        <f>+'2011'!$O165</f>
        <v>0</v>
      </c>
      <c r="O165" s="29">
        <f>+'2012'!$O165</f>
        <v>0</v>
      </c>
      <c r="P165" s="29">
        <f>+'2013'!$O165</f>
        <v>-31.1385493999577</v>
      </c>
      <c r="Q165" s="29">
        <f>+'2014'!$O165</f>
        <v>0</v>
      </c>
      <c r="R165" s="29">
        <f>+'2015'!$O165</f>
        <v>0</v>
      </c>
      <c r="S165" s="29">
        <f>+'2016'!$O165</f>
        <v>0</v>
      </c>
      <c r="T165" s="29">
        <f>+'2017'!$O165</f>
        <v>0</v>
      </c>
      <c r="U165" s="29">
        <f>+'2018'!$O165</f>
        <v>0</v>
      </c>
      <c r="V165" s="29">
        <f>+'2019'!$O165</f>
        <v>-95.028802262402053</v>
      </c>
      <c r="W165" s="26"/>
      <c r="X165" s="30" t="e">
        <f t="shared" si="51"/>
        <v>#DIV/0!</v>
      </c>
    </row>
    <row r="166" spans="1:24">
      <c r="A166" s="23" t="s">
        <v>557</v>
      </c>
      <c r="B166" s="24" t="s">
        <v>558</v>
      </c>
      <c r="C166" s="25">
        <f t="shared" ref="C166:U166" si="66">+SUM(C167:C168)</f>
        <v>1334.3622666703175</v>
      </c>
      <c r="D166" s="25">
        <f t="shared" si="66"/>
        <v>755.23938101615431</v>
      </c>
      <c r="E166" s="25">
        <f t="shared" si="66"/>
        <v>1310.2407376264589</v>
      </c>
      <c r="F166" s="25">
        <f t="shared" si="66"/>
        <v>1414.0286646290426</v>
      </c>
      <c r="G166" s="25">
        <f t="shared" si="66"/>
        <v>310.17319823789921</v>
      </c>
      <c r="H166" s="25">
        <f t="shared" si="66"/>
        <v>1186.2993456755173</v>
      </c>
      <c r="I166" s="25">
        <f t="shared" si="66"/>
        <v>815.57864984552248</v>
      </c>
      <c r="J166" s="25">
        <f t="shared" si="66"/>
        <v>853.94339691599862</v>
      </c>
      <c r="K166" s="25">
        <f t="shared" si="66"/>
        <v>1008.5460123762014</v>
      </c>
      <c r="L166" s="25">
        <f t="shared" si="66"/>
        <v>416.71599355348286</v>
      </c>
      <c r="M166" s="25">
        <f t="shared" si="66"/>
        <v>1064.046303060009</v>
      </c>
      <c r="N166" s="25">
        <f t="shared" si="66"/>
        <v>817.18829415603341</v>
      </c>
      <c r="O166" s="25">
        <f t="shared" si="66"/>
        <v>552.92891577130638</v>
      </c>
      <c r="P166" s="25">
        <f t="shared" si="66"/>
        <v>374.48926729305055</v>
      </c>
      <c r="Q166" s="25">
        <f t="shared" si="66"/>
        <v>711.9291695515675</v>
      </c>
      <c r="R166" s="25">
        <f t="shared" si="66"/>
        <v>823.8984046666867</v>
      </c>
      <c r="S166" s="25">
        <f t="shared" si="66"/>
        <v>952.83838175326287</v>
      </c>
      <c r="T166" s="25">
        <f t="shared" si="66"/>
        <v>454.06706593830131</v>
      </c>
      <c r="U166" s="25">
        <f t="shared" si="66"/>
        <v>751.40808977207178</v>
      </c>
      <c r="V166" s="25">
        <f t="shared" ref="V166" si="67">+SUM(V167:V168)</f>
        <v>552.75072301309297</v>
      </c>
      <c r="W166" s="26"/>
      <c r="X166" s="27">
        <f t="shared" si="51"/>
        <v>-0.58575662935044481</v>
      </c>
    </row>
    <row r="167" spans="1:24">
      <c r="A167" s="23" t="s">
        <v>559</v>
      </c>
      <c r="B167" s="24" t="s">
        <v>560</v>
      </c>
      <c r="C167" s="29">
        <f>+'2000'!$O167</f>
        <v>0</v>
      </c>
      <c r="D167" s="29">
        <f>+'2001'!$O167</f>
        <v>0</v>
      </c>
      <c r="E167" s="29">
        <f>+'2002'!$O167</f>
        <v>0</v>
      </c>
      <c r="F167" s="29">
        <f>+'2003'!$O167</f>
        <v>0</v>
      </c>
      <c r="G167" s="29">
        <f>+'2004'!$O167</f>
        <v>0</v>
      </c>
      <c r="H167" s="29">
        <f>+'2005'!$O167</f>
        <v>0</v>
      </c>
      <c r="I167" s="29">
        <f>+'2006'!$O167</f>
        <v>0</v>
      </c>
      <c r="J167" s="29">
        <f>+'2007'!$O167</f>
        <v>0</v>
      </c>
      <c r="K167" s="29">
        <f>+'2008'!$O167</f>
        <v>0</v>
      </c>
      <c r="L167" s="29">
        <f>+'2009'!$O167</f>
        <v>0</v>
      </c>
      <c r="M167" s="29">
        <f>+'2010'!$O167</f>
        <v>0</v>
      </c>
      <c r="N167" s="29">
        <f>+'2011'!$O167</f>
        <v>0</v>
      </c>
      <c r="O167" s="29">
        <f>+'2012'!$O167</f>
        <v>0</v>
      </c>
      <c r="P167" s="29">
        <f>+'2013'!$O167</f>
        <v>0</v>
      </c>
      <c r="Q167" s="29">
        <f>+'2014'!$O167</f>
        <v>0</v>
      </c>
      <c r="R167" s="29">
        <f>+'2015'!$O167</f>
        <v>0</v>
      </c>
      <c r="S167" s="29">
        <f>+'2016'!$O167</f>
        <v>0</v>
      </c>
      <c r="T167" s="29">
        <f>+'2017'!$O167</f>
        <v>0</v>
      </c>
      <c r="U167" s="29">
        <f>+'2018'!$O167</f>
        <v>0</v>
      </c>
      <c r="V167" s="29">
        <f>+'2019'!$O167</f>
        <v>0</v>
      </c>
      <c r="W167" s="26"/>
      <c r="X167" s="30" t="e">
        <f t="shared" si="51"/>
        <v>#DIV/0!</v>
      </c>
    </row>
    <row r="168" spans="1:24">
      <c r="A168" s="23" t="s">
        <v>561</v>
      </c>
      <c r="B168" s="24" t="s">
        <v>562</v>
      </c>
      <c r="C168" s="25">
        <f t="shared" ref="C168" si="68">+SUM(C169:C173)</f>
        <v>1334.3622666703175</v>
      </c>
      <c r="D168" s="25">
        <f t="shared" ref="D168" si="69">+SUM(D169:D173)</f>
        <v>755.23938101615431</v>
      </c>
      <c r="E168" s="25">
        <f t="shared" ref="E168" si="70">+SUM(E169:E173)</f>
        <v>1310.2407376264589</v>
      </c>
      <c r="F168" s="25">
        <f t="shared" ref="F168" si="71">+SUM(F169:F173)</f>
        <v>1414.0286646290426</v>
      </c>
      <c r="G168" s="25">
        <f t="shared" ref="G168" si="72">+SUM(G169:G173)</f>
        <v>310.17319823789921</v>
      </c>
      <c r="H168" s="25">
        <f t="shared" ref="H168" si="73">+SUM(H169:H173)</f>
        <v>1186.2993456755173</v>
      </c>
      <c r="I168" s="25">
        <f t="shared" ref="I168" si="74">+SUM(I169:I173)</f>
        <v>815.57864984552248</v>
      </c>
      <c r="J168" s="25">
        <f t="shared" ref="J168" si="75">+SUM(J169:J173)</f>
        <v>853.94339691599862</v>
      </c>
      <c r="K168" s="25">
        <f t="shared" ref="K168" si="76">+SUM(K169:K173)</f>
        <v>1008.5460123762014</v>
      </c>
      <c r="L168" s="25">
        <f t="shared" ref="L168" si="77">+SUM(L169:L173)</f>
        <v>416.71599355348286</v>
      </c>
      <c r="M168" s="25">
        <f t="shared" ref="M168" si="78">+SUM(M169:M173)</f>
        <v>1064.046303060009</v>
      </c>
      <c r="N168" s="25">
        <f t="shared" ref="N168" si="79">+SUM(N169:N173)</f>
        <v>817.18829415603341</v>
      </c>
      <c r="O168" s="25">
        <f t="shared" ref="O168" si="80">+SUM(O169:O173)</f>
        <v>552.92891577130638</v>
      </c>
      <c r="P168" s="25">
        <f t="shared" ref="P168" si="81">+SUM(P169:P173)</f>
        <v>374.48926729305055</v>
      </c>
      <c r="Q168" s="25">
        <f t="shared" ref="Q168" si="82">+SUM(Q169:Q173)</f>
        <v>711.9291695515675</v>
      </c>
      <c r="R168" s="25">
        <f t="shared" ref="R168" si="83">+SUM(R169:R173)</f>
        <v>823.8984046666867</v>
      </c>
      <c r="S168" s="25">
        <f t="shared" ref="S168" si="84">+SUM(S169:S173)</f>
        <v>952.83838175326287</v>
      </c>
      <c r="T168" s="25">
        <f t="shared" ref="T168" si="85">+SUM(T169:T173)</f>
        <v>454.06706593830131</v>
      </c>
      <c r="U168" s="25">
        <f t="shared" ref="U168:V168" si="86">+SUM(U169:U173)</f>
        <v>751.40808977207178</v>
      </c>
      <c r="V168" s="25">
        <f t="shared" si="86"/>
        <v>552.75072301309297</v>
      </c>
      <c r="W168" s="26"/>
      <c r="X168" s="27">
        <f t="shared" si="51"/>
        <v>-0.58575662935044481</v>
      </c>
    </row>
    <row r="169" spans="1:24">
      <c r="A169" s="23" t="s">
        <v>563</v>
      </c>
      <c r="B169" s="24" t="s">
        <v>564</v>
      </c>
      <c r="C169" s="29">
        <f>+'2000'!$O169</f>
        <v>1340.323931807168</v>
      </c>
      <c r="D169" s="29">
        <f>+'2001'!$O169</f>
        <v>981.25708900973564</v>
      </c>
      <c r="E169" s="29">
        <f>+'2002'!$O169</f>
        <v>1325.138515653641</v>
      </c>
      <c r="F169" s="29">
        <f>+'2003'!$O169</f>
        <v>1570.2751844480917</v>
      </c>
      <c r="G169" s="29">
        <f>+'2004'!$O169</f>
        <v>417.68662039793043</v>
      </c>
      <c r="H169" s="29">
        <f>+'2005'!$O169</f>
        <v>1310.179978551761</v>
      </c>
      <c r="I169" s="29">
        <f>+'2006'!$O169</f>
        <v>870.99637444744155</v>
      </c>
      <c r="J169" s="29">
        <f>+'2007'!$O169</f>
        <v>1030.2855327004443</v>
      </c>
      <c r="K169" s="29">
        <f>+'2008'!$O169</f>
        <v>1261.5497423864881</v>
      </c>
      <c r="L169" s="29">
        <f>+'2009'!$O169</f>
        <v>661.8331091215756</v>
      </c>
      <c r="M169" s="29">
        <f>+'2010'!$O169</f>
        <v>1116.4492656055836</v>
      </c>
      <c r="N169" s="29">
        <f>+'2011'!$O169</f>
        <v>992.54145058368601</v>
      </c>
      <c r="O169" s="29">
        <f>+'2012'!$O169</f>
        <v>806.65565004830148</v>
      </c>
      <c r="P169" s="29">
        <f>+'2013'!$O169</f>
        <v>496.03901767583352</v>
      </c>
      <c r="Q169" s="29">
        <f>+'2014'!$O169</f>
        <v>957.28744907262421</v>
      </c>
      <c r="R169" s="29">
        <f>+'2015'!$O169</f>
        <v>910.98353213340056</v>
      </c>
      <c r="S169" s="29">
        <f>+'2016'!$O169</f>
        <v>1165.3150409902098</v>
      </c>
      <c r="T169" s="29">
        <f>+'2017'!$O169</f>
        <v>863.10432427054241</v>
      </c>
      <c r="U169" s="29">
        <f>+'2018'!$O169</f>
        <v>861.82818790417832</v>
      </c>
      <c r="V169" s="29">
        <f>+'2019'!$O169</f>
        <v>573.21774355641139</v>
      </c>
      <c r="W169" s="26"/>
      <c r="X169" s="30">
        <f t="shared" si="51"/>
        <v>-0.57232894977594118</v>
      </c>
    </row>
    <row r="170" spans="1:24">
      <c r="A170" s="23" t="s">
        <v>565</v>
      </c>
      <c r="B170" s="24" t="s">
        <v>566</v>
      </c>
      <c r="C170" s="29">
        <f>+'2000'!$O170</f>
        <v>-5.961665136850482</v>
      </c>
      <c r="D170" s="29">
        <f>+'2001'!$O170</f>
        <v>-226.01770799358127</v>
      </c>
      <c r="E170" s="29">
        <f>+'2002'!$O170</f>
        <v>-14.897778027182106</v>
      </c>
      <c r="F170" s="29">
        <f>+'2003'!$O170</f>
        <v>-156.24651981904907</v>
      </c>
      <c r="G170" s="29">
        <f>+'2004'!$O170</f>
        <v>-107.51342216003121</v>
      </c>
      <c r="H170" s="29">
        <f>+'2005'!$O170</f>
        <v>-123.88063287624364</v>
      </c>
      <c r="I170" s="29">
        <f>+'2006'!$O170</f>
        <v>-55.417724601919062</v>
      </c>
      <c r="J170" s="29">
        <f>+'2007'!$O170</f>
        <v>-176.34213578444565</v>
      </c>
      <c r="K170" s="29">
        <f>+'2008'!$O170</f>
        <v>-253.00373001028677</v>
      </c>
      <c r="L170" s="29">
        <f>+'2009'!$O170</f>
        <v>-245.11711556809274</v>
      </c>
      <c r="M170" s="29">
        <f>+'2010'!$O170</f>
        <v>-52.402962545574496</v>
      </c>
      <c r="N170" s="29">
        <f>+'2011'!$O170</f>
        <v>-175.35315642765264</v>
      </c>
      <c r="O170" s="29">
        <f>+'2012'!$O170</f>
        <v>-253.7267342769951</v>
      </c>
      <c r="P170" s="29">
        <f>+'2013'!$O170</f>
        <v>-121.54975038278297</v>
      </c>
      <c r="Q170" s="29">
        <f>+'2014'!$O170</f>
        <v>-236.79011984275806</v>
      </c>
      <c r="R170" s="29">
        <f>+'2015'!$O170</f>
        <v>-87.085127466713843</v>
      </c>
      <c r="S170" s="29">
        <f>+'2016'!$O170</f>
        <v>-212.47665923694692</v>
      </c>
      <c r="T170" s="29">
        <f>+'2017'!$O170</f>
        <v>-407.29921974723709</v>
      </c>
      <c r="U170" s="29">
        <f>+'2018'!$O170</f>
        <v>-110.42009813210653</v>
      </c>
      <c r="V170" s="29">
        <f>+'2019'!$O170</f>
        <v>-20.46702054331848</v>
      </c>
      <c r="W170" s="26"/>
      <c r="X170" s="30">
        <f t="shared" si="51"/>
        <v>2.433104690299849</v>
      </c>
    </row>
    <row r="171" spans="1:24">
      <c r="A171" s="23" t="s">
        <v>567</v>
      </c>
      <c r="B171" s="24" t="s">
        <v>568</v>
      </c>
      <c r="C171" s="29">
        <f>+'2000'!$O171</f>
        <v>0</v>
      </c>
      <c r="D171" s="29">
        <f>+'2001'!$O171</f>
        <v>0</v>
      </c>
      <c r="E171" s="29">
        <f>+'2002'!$O171</f>
        <v>0</v>
      </c>
      <c r="F171" s="29">
        <f>+'2003'!$O171</f>
        <v>0</v>
      </c>
      <c r="G171" s="29">
        <f>+'2004'!$O171</f>
        <v>0</v>
      </c>
      <c r="H171" s="29">
        <f>+'2005'!$O171</f>
        <v>0</v>
      </c>
      <c r="I171" s="29">
        <f>+'2006'!$O171</f>
        <v>0</v>
      </c>
      <c r="J171" s="29">
        <f>+'2007'!$O171</f>
        <v>0</v>
      </c>
      <c r="K171" s="29">
        <f>+'2008'!$O171</f>
        <v>0</v>
      </c>
      <c r="L171" s="29">
        <f>+'2009'!$O171</f>
        <v>0</v>
      </c>
      <c r="M171" s="29">
        <f>+'2010'!$O171</f>
        <v>0</v>
      </c>
      <c r="N171" s="29">
        <f>+'2011'!$O171</f>
        <v>0</v>
      </c>
      <c r="O171" s="29">
        <f>+'2012'!$O171</f>
        <v>0</v>
      </c>
      <c r="P171" s="29">
        <f>+'2013'!$O171</f>
        <v>0</v>
      </c>
      <c r="Q171" s="29">
        <f>+'2014'!$O171</f>
        <v>-8.5681596782986684</v>
      </c>
      <c r="R171" s="29">
        <f>+'2015'!$O171</f>
        <v>0</v>
      </c>
      <c r="S171" s="29">
        <f>+'2016'!$O171</f>
        <v>0</v>
      </c>
      <c r="T171" s="29">
        <f>+'2017'!$O171</f>
        <v>-1.7380385850040341</v>
      </c>
      <c r="U171" s="29">
        <f>+'2018'!$O171</f>
        <v>0</v>
      </c>
      <c r="V171" s="29">
        <f>+'2019'!$O171</f>
        <v>0</v>
      </c>
      <c r="W171" s="26"/>
      <c r="X171" s="30" t="e">
        <f t="shared" si="51"/>
        <v>#DIV/0!</v>
      </c>
    </row>
    <row r="172" spans="1:24">
      <c r="A172" s="23" t="s">
        <v>569</v>
      </c>
      <c r="B172" s="24" t="s">
        <v>570</v>
      </c>
      <c r="C172" s="29">
        <f>+'2000'!$O172</f>
        <v>0</v>
      </c>
      <c r="D172" s="29">
        <f>+'2001'!$O172</f>
        <v>0</v>
      </c>
      <c r="E172" s="29">
        <f>+'2002'!$O172</f>
        <v>0</v>
      </c>
      <c r="F172" s="29">
        <f>+'2003'!$O172</f>
        <v>0</v>
      </c>
      <c r="G172" s="29">
        <f>+'2004'!$O172</f>
        <v>0</v>
      </c>
      <c r="H172" s="29">
        <f>+'2005'!$O172</f>
        <v>0</v>
      </c>
      <c r="I172" s="29">
        <f>+'2006'!$O172</f>
        <v>0</v>
      </c>
      <c r="J172" s="29">
        <f>+'2007'!$O172</f>
        <v>0</v>
      </c>
      <c r="K172" s="29">
        <f>+'2008'!$O172</f>
        <v>0</v>
      </c>
      <c r="L172" s="29">
        <f>+'2009'!$O172</f>
        <v>0</v>
      </c>
      <c r="M172" s="29">
        <f>+'2010'!$O172</f>
        <v>0</v>
      </c>
      <c r="N172" s="29">
        <f>+'2011'!$O172</f>
        <v>0</v>
      </c>
      <c r="O172" s="29">
        <f>+'2012'!$O172</f>
        <v>0</v>
      </c>
      <c r="P172" s="29">
        <f>+'2013'!$O172</f>
        <v>0</v>
      </c>
      <c r="Q172" s="29">
        <f>+'2014'!$O172</f>
        <v>0</v>
      </c>
      <c r="R172" s="29">
        <f>+'2015'!$O172</f>
        <v>0</v>
      </c>
      <c r="S172" s="29">
        <f>+'2016'!$O172</f>
        <v>0</v>
      </c>
      <c r="T172" s="29">
        <f>+'2017'!$O172</f>
        <v>0</v>
      </c>
      <c r="U172" s="29">
        <f>+'2018'!$O172</f>
        <v>0</v>
      </c>
      <c r="V172" s="29">
        <f>+'2019'!$O172</f>
        <v>0</v>
      </c>
      <c r="W172" s="26"/>
      <c r="X172" s="30" t="e">
        <f t="shared" si="51"/>
        <v>#DIV/0!</v>
      </c>
    </row>
    <row r="173" spans="1:24">
      <c r="A173" s="23" t="s">
        <v>571</v>
      </c>
      <c r="B173" s="24" t="s">
        <v>572</v>
      </c>
      <c r="C173" s="29">
        <f>+'2000'!$O173</f>
        <v>0</v>
      </c>
      <c r="D173" s="29">
        <f>+'2001'!$O173</f>
        <v>0</v>
      </c>
      <c r="E173" s="29">
        <f>+'2002'!$O173</f>
        <v>0</v>
      </c>
      <c r="F173" s="29">
        <f>+'2003'!$O173</f>
        <v>0</v>
      </c>
      <c r="G173" s="29">
        <f>+'2004'!$O173</f>
        <v>0</v>
      </c>
      <c r="H173" s="29">
        <f>+'2005'!$O173</f>
        <v>0</v>
      </c>
      <c r="I173" s="29">
        <f>+'2006'!$O173</f>
        <v>0</v>
      </c>
      <c r="J173" s="29">
        <f>+'2007'!$O173</f>
        <v>0</v>
      </c>
      <c r="K173" s="29">
        <f>+'2008'!$O173</f>
        <v>0</v>
      </c>
      <c r="L173" s="29">
        <f>+'2009'!$O173</f>
        <v>0</v>
      </c>
      <c r="M173" s="29">
        <f>+'2010'!$O173</f>
        <v>0</v>
      </c>
      <c r="N173" s="29">
        <f>+'2011'!$O173</f>
        <v>0</v>
      </c>
      <c r="O173" s="29">
        <f>+'2012'!$O173</f>
        <v>0</v>
      </c>
      <c r="P173" s="29">
        <f>+'2013'!$O173</f>
        <v>0</v>
      </c>
      <c r="Q173" s="29">
        <f>+'2014'!$O173</f>
        <v>0</v>
      </c>
      <c r="R173" s="29">
        <f>+'2015'!$O173</f>
        <v>0</v>
      </c>
      <c r="S173" s="29">
        <f>+'2016'!$O173</f>
        <v>0</v>
      </c>
      <c r="T173" s="29">
        <f>+'2017'!$O173</f>
        <v>0</v>
      </c>
      <c r="U173" s="29">
        <f>+'2018'!$O173</f>
        <v>0</v>
      </c>
      <c r="V173" s="29">
        <f>+'2019'!$O173</f>
        <v>0</v>
      </c>
      <c r="W173" s="26"/>
      <c r="X173" s="30" t="e">
        <f t="shared" si="51"/>
        <v>#DIV/0!</v>
      </c>
    </row>
    <row r="174" spans="1:24">
      <c r="A174" s="23" t="s">
        <v>573</v>
      </c>
      <c r="B174" s="24" t="s">
        <v>574</v>
      </c>
      <c r="C174" s="25">
        <f t="shared" ref="C174:U174" si="87">+SUM(C175:C176)</f>
        <v>5506.2354974598293</v>
      </c>
      <c r="D174" s="25">
        <f t="shared" si="87"/>
        <v>9275.058277452652</v>
      </c>
      <c r="E174" s="25">
        <f t="shared" si="87"/>
        <v>11198.943413677027</v>
      </c>
      <c r="F174" s="25">
        <f t="shared" si="87"/>
        <v>9485.8266890725863</v>
      </c>
      <c r="G174" s="25">
        <f t="shared" si="87"/>
        <v>6317.8619902036107</v>
      </c>
      <c r="H174" s="25">
        <f t="shared" si="87"/>
        <v>14891.975580550201</v>
      </c>
      <c r="I174" s="25">
        <f t="shared" si="87"/>
        <v>6799.9302979298427</v>
      </c>
      <c r="J174" s="25">
        <f t="shared" si="87"/>
        <v>9652.5261579306789</v>
      </c>
      <c r="K174" s="25">
        <f t="shared" si="87"/>
        <v>9966.7366557713303</v>
      </c>
      <c r="L174" s="25">
        <f t="shared" si="87"/>
        <v>5992.777081458119</v>
      </c>
      <c r="M174" s="25">
        <f t="shared" si="87"/>
        <v>6692.3367638144437</v>
      </c>
      <c r="N174" s="25">
        <f t="shared" si="87"/>
        <v>6192.6873899465836</v>
      </c>
      <c r="O174" s="25">
        <f t="shared" si="87"/>
        <v>5462.7187226178639</v>
      </c>
      <c r="P174" s="25">
        <f t="shared" si="87"/>
        <v>5259.6038294510117</v>
      </c>
      <c r="Q174" s="25">
        <f t="shared" si="87"/>
        <v>6918.97597593306</v>
      </c>
      <c r="R174" s="25">
        <f t="shared" si="87"/>
        <v>7169.0087631642036</v>
      </c>
      <c r="S174" s="25">
        <f t="shared" si="87"/>
        <v>5373.0327026835866</v>
      </c>
      <c r="T174" s="25">
        <f t="shared" si="87"/>
        <v>5803.645902844436</v>
      </c>
      <c r="U174" s="25">
        <f t="shared" si="87"/>
        <v>5694.1164451640416</v>
      </c>
      <c r="V174" s="25">
        <f t="shared" ref="V174" si="88">+SUM(V175:V176)</f>
        <v>3254.0452274422837</v>
      </c>
      <c r="W174" s="26"/>
      <c r="X174" s="27">
        <f t="shared" si="51"/>
        <v>-0.40902541692169536</v>
      </c>
    </row>
    <row r="175" spans="1:24">
      <c r="A175" s="23" t="s">
        <v>575</v>
      </c>
      <c r="B175" s="24" t="s">
        <v>576</v>
      </c>
      <c r="C175" s="29">
        <f>+'2000'!$O175</f>
        <v>4.5030060150600004</v>
      </c>
      <c r="D175" s="29">
        <f>+'2001'!$O175</f>
        <v>5.5752936474899997</v>
      </c>
      <c r="E175" s="29">
        <f>+'2002'!$O175</f>
        <v>4.8477661861019996</v>
      </c>
      <c r="F175" s="29">
        <f>+'2003'!$O175</f>
        <v>12.464476656870001</v>
      </c>
      <c r="G175" s="29">
        <f>+'2004'!$O175</f>
        <v>16.376252090855999</v>
      </c>
      <c r="H175" s="29">
        <f>+'2005'!$O175</f>
        <v>7.5880742527800003</v>
      </c>
      <c r="I175" s="29">
        <f>+'2006'!$O175</f>
        <v>11.938423573775999</v>
      </c>
      <c r="J175" s="29">
        <f>+'2007'!$O175</f>
        <v>16.172160142361996</v>
      </c>
      <c r="K175" s="29">
        <f>+'2008'!$O175</f>
        <v>6.4889041743960005</v>
      </c>
      <c r="L175" s="29">
        <f>+'2009'!$O175</f>
        <v>7.4444481759059986</v>
      </c>
      <c r="M175" s="29">
        <f>+'2010'!$O175</f>
        <v>4.1111295804179999</v>
      </c>
      <c r="N175" s="29">
        <f>+'2011'!$O175</f>
        <v>4.19112252573</v>
      </c>
      <c r="O175" s="29">
        <f>+'2012'!$O175</f>
        <v>3.1716574599359992</v>
      </c>
      <c r="P175" s="29">
        <f>+'2013'!$O175</f>
        <v>4.2186855399360006</v>
      </c>
      <c r="Q175" s="29">
        <f>+'2014'!$O175</f>
        <v>7.6313426881860007</v>
      </c>
      <c r="R175" s="29">
        <f>+'2015'!$O175</f>
        <v>44.758408715244002</v>
      </c>
      <c r="S175" s="29">
        <f>+'2016'!$O175</f>
        <v>96.591743221260003</v>
      </c>
      <c r="T175" s="29">
        <f>+'2017'!$O175</f>
        <v>18.305636909573998</v>
      </c>
      <c r="U175" s="29">
        <f>+'2018'!$O175</f>
        <v>15.324093573264001</v>
      </c>
      <c r="V175" s="29">
        <f>+'2019'!$O175</f>
        <v>118.63048022296798</v>
      </c>
      <c r="W175" s="26"/>
      <c r="X175" s="30">
        <f t="shared" si="51"/>
        <v>25.344730570249368</v>
      </c>
    </row>
    <row r="176" spans="1:24">
      <c r="A176" s="23" t="s">
        <v>577</v>
      </c>
      <c r="B176" s="24" t="s">
        <v>578</v>
      </c>
      <c r="C176" s="25">
        <f t="shared" ref="C176" si="89">+SUM(C177:C181)</f>
        <v>5501.732491444769</v>
      </c>
      <c r="D176" s="25">
        <f t="shared" ref="D176" si="90">+SUM(D177:D181)</f>
        <v>9269.4829838051628</v>
      </c>
      <c r="E176" s="25">
        <f t="shared" ref="E176" si="91">+SUM(E177:E181)</f>
        <v>11194.095647490925</v>
      </c>
      <c r="F176" s="25">
        <f t="shared" ref="F176" si="92">+SUM(F177:F181)</f>
        <v>9473.3622124157155</v>
      </c>
      <c r="G176" s="25">
        <f t="shared" ref="G176" si="93">+SUM(G177:G181)</f>
        <v>6301.4857381127549</v>
      </c>
      <c r="H176" s="25">
        <f t="shared" ref="H176" si="94">+SUM(H177:H181)</f>
        <v>14884.38750629742</v>
      </c>
      <c r="I176" s="25">
        <f t="shared" ref="I176" si="95">+SUM(I177:I181)</f>
        <v>6787.9918743560665</v>
      </c>
      <c r="J176" s="25">
        <f t="shared" ref="J176" si="96">+SUM(J177:J181)</f>
        <v>9636.3539977883174</v>
      </c>
      <c r="K176" s="25">
        <f t="shared" ref="K176" si="97">+SUM(K177:K181)</f>
        <v>9960.2477515969349</v>
      </c>
      <c r="L176" s="25">
        <f t="shared" ref="L176" si="98">+SUM(L177:L181)</f>
        <v>5985.3326332822135</v>
      </c>
      <c r="M176" s="25">
        <f t="shared" ref="M176" si="99">+SUM(M177:M181)</f>
        <v>6688.2256342340261</v>
      </c>
      <c r="N176" s="25">
        <f t="shared" ref="N176" si="100">+SUM(N177:N181)</f>
        <v>6188.4962674208537</v>
      </c>
      <c r="O176" s="25">
        <f t="shared" ref="O176" si="101">+SUM(O177:O181)</f>
        <v>5459.547065157928</v>
      </c>
      <c r="P176" s="25">
        <f t="shared" ref="P176" si="102">+SUM(P177:P181)</f>
        <v>5255.3851439110758</v>
      </c>
      <c r="Q176" s="25">
        <f t="shared" ref="Q176" si="103">+SUM(Q177:Q181)</f>
        <v>6911.3446332448739</v>
      </c>
      <c r="R176" s="25">
        <f t="shared" ref="R176" si="104">+SUM(R177:R181)</f>
        <v>7124.25035444896</v>
      </c>
      <c r="S176" s="25">
        <f t="shared" ref="S176" si="105">+SUM(S177:S181)</f>
        <v>5276.4409594623266</v>
      </c>
      <c r="T176" s="25">
        <f t="shared" ref="T176" si="106">+SUM(T177:T181)</f>
        <v>5785.3402659348621</v>
      </c>
      <c r="U176" s="25">
        <f t="shared" ref="U176:V176" si="107">+SUM(U177:U181)</f>
        <v>5678.7923515907778</v>
      </c>
      <c r="V176" s="25">
        <f t="shared" si="107"/>
        <v>3135.4147472193158</v>
      </c>
      <c r="W176" s="26"/>
      <c r="X176" s="27">
        <f t="shared" si="51"/>
        <v>-0.43010410773426244</v>
      </c>
    </row>
    <row r="177" spans="1:24">
      <c r="A177" s="23" t="s">
        <v>579</v>
      </c>
      <c r="B177" s="24" t="s">
        <v>580</v>
      </c>
      <c r="C177" s="29">
        <f>+'2000'!$O177</f>
        <v>5488.6503391681717</v>
      </c>
      <c r="D177" s="29">
        <f>+'2001'!$O177</f>
        <v>9250.9190709761606</v>
      </c>
      <c r="E177" s="29">
        <f>+'2002'!$O177</f>
        <v>10957.441007984786</v>
      </c>
      <c r="F177" s="29">
        <f>+'2003'!$O177</f>
        <v>9473.3622124157155</v>
      </c>
      <c r="G177" s="29">
        <f>+'2004'!$O177</f>
        <v>6200.1414191284011</v>
      </c>
      <c r="H177" s="29">
        <f>+'2005'!$O177</f>
        <v>14713.685088662385</v>
      </c>
      <c r="I177" s="29">
        <f>+'2006'!$O177</f>
        <v>6692.149437782914</v>
      </c>
      <c r="J177" s="29">
        <f>+'2007'!$O177</f>
        <v>9625.1863264325639</v>
      </c>
      <c r="K177" s="29">
        <f>+'2008'!$O177</f>
        <v>9745.7956896445867</v>
      </c>
      <c r="L177" s="29">
        <f>+'2009'!$O177</f>
        <v>5819.1378272257243</v>
      </c>
      <c r="M177" s="29">
        <f>+'2010'!$O177</f>
        <v>6519.6212257956649</v>
      </c>
      <c r="N177" s="29">
        <f>+'2011'!$O177</f>
        <v>6137.4271913902985</v>
      </c>
      <c r="O177" s="29">
        <f>+'2012'!$O177</f>
        <v>5431.0222043789327</v>
      </c>
      <c r="P177" s="29">
        <f>+'2013'!$O177</f>
        <v>5212.4234709124585</v>
      </c>
      <c r="Q177" s="29">
        <f>+'2014'!$O177</f>
        <v>6772.5604439140516</v>
      </c>
      <c r="R177" s="29">
        <f>+'2015'!$O177</f>
        <v>7064.3150340728444</v>
      </c>
      <c r="S177" s="29">
        <f>+'2016'!$O177</f>
        <v>5205.7225496283745</v>
      </c>
      <c r="T177" s="29">
        <f>+'2017'!$O177</f>
        <v>5759.9107204364936</v>
      </c>
      <c r="U177" s="29">
        <f>+'2018'!$O177</f>
        <v>5592.8070757622727</v>
      </c>
      <c r="V177" s="29">
        <f>+'2019'!$O177</f>
        <v>3019.9827893762522</v>
      </c>
      <c r="W177" s="26"/>
      <c r="X177" s="30">
        <f t="shared" si="51"/>
        <v>-0.44977679342678922</v>
      </c>
    </row>
    <row r="178" spans="1:24">
      <c r="A178" s="23" t="s">
        <v>581</v>
      </c>
      <c r="B178" s="24" t="s">
        <v>582</v>
      </c>
      <c r="C178" s="29">
        <f>+'2000'!$O178</f>
        <v>13.082152276597531</v>
      </c>
      <c r="D178" s="29">
        <f>+'2001'!$O178</f>
        <v>18.563912829002266</v>
      </c>
      <c r="E178" s="29">
        <f>+'2002'!$O178</f>
        <v>236.65463950613889</v>
      </c>
      <c r="F178" s="29">
        <f>+'2003'!$O178</f>
        <v>0</v>
      </c>
      <c r="G178" s="29">
        <f>+'2004'!$O178</f>
        <v>101.34431898435362</v>
      </c>
      <c r="H178" s="29">
        <f>+'2005'!$O178</f>
        <v>170.70241763503481</v>
      </c>
      <c r="I178" s="29">
        <f>+'2006'!$O178</f>
        <v>95.842436573152767</v>
      </c>
      <c r="J178" s="29">
        <f>+'2007'!$O178</f>
        <v>11.16767135575288</v>
      </c>
      <c r="K178" s="29">
        <f>+'2008'!$O178</f>
        <v>214.45206195234812</v>
      </c>
      <c r="L178" s="29">
        <f>+'2009'!$O178</f>
        <v>166.19480605648931</v>
      </c>
      <c r="M178" s="29">
        <f>+'2010'!$O178</f>
        <v>168.60440843836111</v>
      </c>
      <c r="N178" s="29">
        <f>+'2011'!$O178</f>
        <v>51.069076030554719</v>
      </c>
      <c r="O178" s="29">
        <f>+'2012'!$O178</f>
        <v>28.524860778994981</v>
      </c>
      <c r="P178" s="29">
        <f>+'2013'!$O178</f>
        <v>42.961672998617196</v>
      </c>
      <c r="Q178" s="29">
        <f>+'2014'!$O178</f>
        <v>138.78418933082247</v>
      </c>
      <c r="R178" s="29">
        <f>+'2015'!$O178</f>
        <v>59.935320376115861</v>
      </c>
      <c r="S178" s="29">
        <f>+'2016'!$O178</f>
        <v>70.718409833952222</v>
      </c>
      <c r="T178" s="29">
        <f>+'2017'!$O178</f>
        <v>25.429545498368842</v>
      </c>
      <c r="U178" s="29">
        <f>+'2018'!$O178</f>
        <v>85.985275828505536</v>
      </c>
      <c r="V178" s="29">
        <f>+'2019'!$O178</f>
        <v>115.4319578430638</v>
      </c>
      <c r="W178" s="26"/>
      <c r="X178" s="30">
        <f t="shared" si="51"/>
        <v>7.8236213279338074</v>
      </c>
    </row>
    <row r="179" spans="1:24">
      <c r="A179" s="23" t="s">
        <v>583</v>
      </c>
      <c r="B179" s="24" t="s">
        <v>584</v>
      </c>
      <c r="C179" s="29">
        <f>+'2000'!$O179</f>
        <v>0</v>
      </c>
      <c r="D179" s="29">
        <f>+'2001'!$O179</f>
        <v>0</v>
      </c>
      <c r="E179" s="29">
        <f>+'2002'!$O179</f>
        <v>0</v>
      </c>
      <c r="F179" s="29">
        <f>+'2003'!$O179</f>
        <v>0</v>
      </c>
      <c r="G179" s="29">
        <f>+'2004'!$O179</f>
        <v>0</v>
      </c>
      <c r="H179" s="29">
        <f>+'2005'!$O179</f>
        <v>0</v>
      </c>
      <c r="I179" s="29">
        <f>+'2006'!$O179</f>
        <v>0</v>
      </c>
      <c r="J179" s="29">
        <f>+'2007'!$O179</f>
        <v>0</v>
      </c>
      <c r="K179" s="29">
        <f>+'2008'!$O179</f>
        <v>0</v>
      </c>
      <c r="L179" s="29">
        <f>+'2009'!$O179</f>
        <v>0</v>
      </c>
      <c r="M179" s="29">
        <f>+'2010'!$O179</f>
        <v>0</v>
      </c>
      <c r="N179" s="29">
        <f>+'2011'!$O179</f>
        <v>0</v>
      </c>
      <c r="O179" s="29">
        <f>+'2012'!$O179</f>
        <v>0</v>
      </c>
      <c r="P179" s="29">
        <f>+'2013'!$O179</f>
        <v>0</v>
      </c>
      <c r="Q179" s="29">
        <f>+'2014'!$O179</f>
        <v>0</v>
      </c>
      <c r="R179" s="29">
        <f>+'2015'!$O179</f>
        <v>0</v>
      </c>
      <c r="S179" s="29">
        <f>+'2016'!$O179</f>
        <v>0</v>
      </c>
      <c r="T179" s="29">
        <f>+'2017'!$O179</f>
        <v>0</v>
      </c>
      <c r="U179" s="29">
        <f>+'2018'!$O179</f>
        <v>0</v>
      </c>
      <c r="V179" s="29">
        <f>+'2019'!$O179</f>
        <v>0</v>
      </c>
      <c r="W179" s="26"/>
      <c r="X179" s="30" t="e">
        <f t="shared" si="51"/>
        <v>#DIV/0!</v>
      </c>
    </row>
    <row r="180" spans="1:24">
      <c r="A180" s="23" t="s">
        <v>585</v>
      </c>
      <c r="B180" s="24" t="s">
        <v>586</v>
      </c>
      <c r="C180" s="29">
        <f>+'2000'!$O180</f>
        <v>0</v>
      </c>
      <c r="D180" s="29">
        <f>+'2001'!$O180</f>
        <v>0</v>
      </c>
      <c r="E180" s="29">
        <f>+'2002'!$O180</f>
        <v>0</v>
      </c>
      <c r="F180" s="29">
        <f>+'2003'!$O180</f>
        <v>0</v>
      </c>
      <c r="G180" s="29">
        <f>+'2004'!$O180</f>
        <v>0</v>
      </c>
      <c r="H180" s="29">
        <f>+'2005'!$O180</f>
        <v>0</v>
      </c>
      <c r="I180" s="29">
        <f>+'2006'!$O180</f>
        <v>0</v>
      </c>
      <c r="J180" s="29">
        <f>+'2007'!$O180</f>
        <v>0</v>
      </c>
      <c r="K180" s="29">
        <f>+'2008'!$O180</f>
        <v>0</v>
      </c>
      <c r="L180" s="29">
        <f>+'2009'!$O180</f>
        <v>0</v>
      </c>
      <c r="M180" s="29">
        <f>+'2010'!$O180</f>
        <v>0</v>
      </c>
      <c r="N180" s="29">
        <f>+'2011'!$O180</f>
        <v>0</v>
      </c>
      <c r="O180" s="29">
        <f>+'2012'!$O180</f>
        <v>0</v>
      </c>
      <c r="P180" s="29">
        <f>+'2013'!$O180</f>
        <v>0</v>
      </c>
      <c r="Q180" s="29">
        <f>+'2014'!$O180</f>
        <v>0</v>
      </c>
      <c r="R180" s="29">
        <f>+'2015'!$O180</f>
        <v>0</v>
      </c>
      <c r="S180" s="29">
        <f>+'2016'!$O180</f>
        <v>0</v>
      </c>
      <c r="T180" s="29">
        <f>+'2017'!$O180</f>
        <v>0</v>
      </c>
      <c r="U180" s="29">
        <f>+'2018'!$O180</f>
        <v>0</v>
      </c>
      <c r="V180" s="29">
        <f>+'2019'!$O180</f>
        <v>0</v>
      </c>
      <c r="W180" s="26"/>
      <c r="X180" s="30" t="e">
        <f t="shared" si="51"/>
        <v>#DIV/0!</v>
      </c>
    </row>
    <row r="181" spans="1:24">
      <c r="A181" s="23" t="s">
        <v>587</v>
      </c>
      <c r="B181" s="24" t="s">
        <v>588</v>
      </c>
      <c r="C181" s="29">
        <f>+'2000'!$O181</f>
        <v>0</v>
      </c>
      <c r="D181" s="29">
        <f>+'2001'!$O181</f>
        <v>0</v>
      </c>
      <c r="E181" s="29">
        <f>+'2002'!$O181</f>
        <v>0</v>
      </c>
      <c r="F181" s="29">
        <f>+'2003'!$O181</f>
        <v>0</v>
      </c>
      <c r="G181" s="29">
        <f>+'2004'!$O181</f>
        <v>0</v>
      </c>
      <c r="H181" s="29">
        <f>+'2005'!$O181</f>
        <v>0</v>
      </c>
      <c r="I181" s="29">
        <f>+'2006'!$O181</f>
        <v>0</v>
      </c>
      <c r="J181" s="29">
        <f>+'2007'!$O181</f>
        <v>0</v>
      </c>
      <c r="K181" s="29">
        <f>+'2008'!$O181</f>
        <v>0</v>
      </c>
      <c r="L181" s="29">
        <f>+'2009'!$O181</f>
        <v>0</v>
      </c>
      <c r="M181" s="29">
        <f>+'2010'!$O181</f>
        <v>0</v>
      </c>
      <c r="N181" s="29">
        <f>+'2011'!$O181</f>
        <v>0</v>
      </c>
      <c r="O181" s="29">
        <f>+'2012'!$O181</f>
        <v>0</v>
      </c>
      <c r="P181" s="29">
        <f>+'2013'!$O181</f>
        <v>0</v>
      </c>
      <c r="Q181" s="29">
        <f>+'2014'!$O181</f>
        <v>0</v>
      </c>
      <c r="R181" s="29">
        <f>+'2015'!$O181</f>
        <v>0</v>
      </c>
      <c r="S181" s="29">
        <f>+'2016'!$O181</f>
        <v>0</v>
      </c>
      <c r="T181" s="29">
        <f>+'2017'!$O181</f>
        <v>0</v>
      </c>
      <c r="U181" s="29">
        <f>+'2018'!$O181</f>
        <v>0</v>
      </c>
      <c r="V181" s="29">
        <f>+'2019'!$O181</f>
        <v>0</v>
      </c>
      <c r="W181" s="26"/>
      <c r="X181" s="30" t="e">
        <f t="shared" si="51"/>
        <v>#DIV/0!</v>
      </c>
    </row>
    <row r="182" spans="1:24">
      <c r="A182" s="23" t="s">
        <v>589</v>
      </c>
      <c r="B182" s="24" t="s">
        <v>590</v>
      </c>
      <c r="C182" s="25">
        <f t="shared" ref="C182:U182" si="108">+SUM(C183:C184)</f>
        <v>163.71563460503194</v>
      </c>
      <c r="D182" s="25">
        <f t="shared" si="108"/>
        <v>7.1276493279982205</v>
      </c>
      <c r="E182" s="25">
        <f t="shared" si="108"/>
        <v>24.078874466869664</v>
      </c>
      <c r="F182" s="25">
        <f t="shared" si="108"/>
        <v>25.309887836970912</v>
      </c>
      <c r="G182" s="25">
        <f t="shared" si="108"/>
        <v>0</v>
      </c>
      <c r="H182" s="25">
        <f t="shared" si="108"/>
        <v>0</v>
      </c>
      <c r="I182" s="25">
        <f t="shared" si="108"/>
        <v>0</v>
      </c>
      <c r="J182" s="25">
        <f t="shared" si="108"/>
        <v>67.50532565219676</v>
      </c>
      <c r="K182" s="25">
        <f t="shared" si="108"/>
        <v>79.2393604084846</v>
      </c>
      <c r="L182" s="25">
        <f t="shared" si="108"/>
        <v>37.435262900942178</v>
      </c>
      <c r="M182" s="25">
        <f t="shared" si="108"/>
        <v>80.941772391557691</v>
      </c>
      <c r="N182" s="25">
        <f t="shared" si="108"/>
        <v>143.09546598576773</v>
      </c>
      <c r="O182" s="25">
        <f t="shared" si="108"/>
        <v>14.533618248049413</v>
      </c>
      <c r="P182" s="25">
        <f t="shared" si="108"/>
        <v>1.5105954075975254</v>
      </c>
      <c r="Q182" s="25">
        <f t="shared" si="108"/>
        <v>56.750348225113875</v>
      </c>
      <c r="R182" s="25">
        <f t="shared" si="108"/>
        <v>138.06937335646944</v>
      </c>
      <c r="S182" s="25">
        <f t="shared" si="108"/>
        <v>25.63441480309212</v>
      </c>
      <c r="T182" s="25">
        <f t="shared" si="108"/>
        <v>30.280398443455891</v>
      </c>
      <c r="U182" s="25">
        <f t="shared" si="108"/>
        <v>3.0211908151950508</v>
      </c>
      <c r="V182" s="25">
        <f t="shared" ref="V182" si="109">+SUM(V183:V184)</f>
        <v>0</v>
      </c>
      <c r="W182" s="26"/>
      <c r="X182" s="27">
        <f t="shared" si="51"/>
        <v>-1</v>
      </c>
    </row>
    <row r="183" spans="1:24">
      <c r="A183" s="23" t="s">
        <v>591</v>
      </c>
      <c r="B183" s="24" t="s">
        <v>592</v>
      </c>
      <c r="C183" s="29">
        <f>+'2000'!$O183</f>
        <v>0</v>
      </c>
      <c r="D183" s="29">
        <f>+'2001'!$O183</f>
        <v>0</v>
      </c>
      <c r="E183" s="29">
        <f>+'2002'!$O183</f>
        <v>0</v>
      </c>
      <c r="F183" s="29">
        <f>+'2003'!$O183</f>
        <v>0</v>
      </c>
      <c r="G183" s="29">
        <f>+'2004'!$O183</f>
        <v>0</v>
      </c>
      <c r="H183" s="29">
        <f>+'2005'!$O183</f>
        <v>0</v>
      </c>
      <c r="I183" s="29">
        <f>+'2006'!$O183</f>
        <v>0</v>
      </c>
      <c r="J183" s="29">
        <f>+'2007'!$O183</f>
        <v>0</v>
      </c>
      <c r="K183" s="29">
        <f>+'2008'!$O183</f>
        <v>0</v>
      </c>
      <c r="L183" s="29">
        <f>+'2009'!$O183</f>
        <v>0</v>
      </c>
      <c r="M183" s="29">
        <f>+'2010'!$O183</f>
        <v>0</v>
      </c>
      <c r="N183" s="29">
        <f>+'2011'!$O183</f>
        <v>0</v>
      </c>
      <c r="O183" s="29">
        <f>+'2012'!$O183</f>
        <v>0</v>
      </c>
      <c r="P183" s="29">
        <f>+'2013'!$O183</f>
        <v>0</v>
      </c>
      <c r="Q183" s="29">
        <f>+'2014'!$O183</f>
        <v>0</v>
      </c>
      <c r="R183" s="29">
        <f>+'2015'!$O183</f>
        <v>0</v>
      </c>
      <c r="S183" s="29">
        <f>+'2016'!$O183</f>
        <v>0</v>
      </c>
      <c r="T183" s="29">
        <f>+'2017'!$O183</f>
        <v>0</v>
      </c>
      <c r="U183" s="29">
        <f>+'2018'!$O183</f>
        <v>0</v>
      </c>
      <c r="V183" s="29">
        <f>+'2019'!$O183</f>
        <v>0</v>
      </c>
      <c r="W183" s="26"/>
      <c r="X183" s="30" t="e">
        <f t="shared" si="51"/>
        <v>#DIV/0!</v>
      </c>
    </row>
    <row r="184" spans="1:24">
      <c r="A184" s="23" t="s">
        <v>593</v>
      </c>
      <c r="B184" s="24" t="s">
        <v>594</v>
      </c>
      <c r="C184" s="25">
        <f t="shared" ref="C184" si="110">+SUM(C185:C189)</f>
        <v>163.71563460503194</v>
      </c>
      <c r="D184" s="25">
        <f t="shared" ref="D184" si="111">+SUM(D185:D189)</f>
        <v>7.1276493279982205</v>
      </c>
      <c r="E184" s="25">
        <f t="shared" ref="E184" si="112">+SUM(E185:E189)</f>
        <v>24.078874466869664</v>
      </c>
      <c r="F184" s="25">
        <f t="shared" ref="F184" si="113">+SUM(F185:F189)</f>
        <v>25.309887836970912</v>
      </c>
      <c r="G184" s="25">
        <f t="shared" ref="G184" si="114">+SUM(G185:G189)</f>
        <v>0</v>
      </c>
      <c r="H184" s="25">
        <f t="shared" ref="H184" si="115">+SUM(H185:H189)</f>
        <v>0</v>
      </c>
      <c r="I184" s="25">
        <f t="shared" ref="I184" si="116">+SUM(I185:I189)</f>
        <v>0</v>
      </c>
      <c r="J184" s="25">
        <f t="shared" ref="J184" si="117">+SUM(J185:J189)</f>
        <v>67.50532565219676</v>
      </c>
      <c r="K184" s="25">
        <f t="shared" ref="K184" si="118">+SUM(K185:K189)</f>
        <v>79.2393604084846</v>
      </c>
      <c r="L184" s="25">
        <f t="shared" ref="L184" si="119">+SUM(L185:L189)</f>
        <v>37.435262900942178</v>
      </c>
      <c r="M184" s="25">
        <f t="shared" ref="M184" si="120">+SUM(M185:M189)</f>
        <v>80.941772391557691</v>
      </c>
      <c r="N184" s="25">
        <f t="shared" ref="N184" si="121">+SUM(N185:N189)</f>
        <v>143.09546598576773</v>
      </c>
      <c r="O184" s="25">
        <f t="shared" ref="O184" si="122">+SUM(O185:O189)</f>
        <v>14.533618248049413</v>
      </c>
      <c r="P184" s="25">
        <f t="shared" ref="P184" si="123">+SUM(P185:P189)</f>
        <v>1.5105954075975254</v>
      </c>
      <c r="Q184" s="25">
        <f t="shared" ref="Q184" si="124">+SUM(Q185:Q189)</f>
        <v>56.750348225113875</v>
      </c>
      <c r="R184" s="25">
        <f t="shared" ref="R184" si="125">+SUM(R185:R189)</f>
        <v>138.06937335646944</v>
      </c>
      <c r="S184" s="25">
        <f t="shared" ref="S184" si="126">+SUM(S185:S189)</f>
        <v>25.63441480309212</v>
      </c>
      <c r="T184" s="25">
        <f t="shared" ref="T184" si="127">+SUM(T185:T189)</f>
        <v>30.280398443455891</v>
      </c>
      <c r="U184" s="25">
        <f t="shared" ref="U184:V184" si="128">+SUM(U185:U189)</f>
        <v>3.0211908151950508</v>
      </c>
      <c r="V184" s="25">
        <f t="shared" si="128"/>
        <v>0</v>
      </c>
      <c r="W184" s="26"/>
      <c r="X184" s="27">
        <f t="shared" si="51"/>
        <v>-1</v>
      </c>
    </row>
    <row r="185" spans="1:24">
      <c r="A185" s="23" t="s">
        <v>595</v>
      </c>
      <c r="B185" s="24" t="s">
        <v>596</v>
      </c>
      <c r="C185" s="29">
        <f>+'2000'!$O185</f>
        <v>156.47520569857176</v>
      </c>
      <c r="D185" s="29">
        <f>+'2001'!$O185</f>
        <v>7.1276493279982205</v>
      </c>
      <c r="E185" s="29">
        <f>+'2002'!$O185</f>
        <v>24.078874466869664</v>
      </c>
      <c r="F185" s="29">
        <f>+'2003'!$O185</f>
        <v>0</v>
      </c>
      <c r="G185" s="29">
        <f>+'2004'!$O185</f>
        <v>0</v>
      </c>
      <c r="H185" s="29">
        <f>+'2005'!$O185</f>
        <v>0</v>
      </c>
      <c r="I185" s="29">
        <f>+'2006'!$O185</f>
        <v>0</v>
      </c>
      <c r="J185" s="29">
        <f>+'2007'!$O185</f>
        <v>67.50532565219676</v>
      </c>
      <c r="K185" s="29">
        <f>+'2008'!$O185</f>
        <v>0</v>
      </c>
      <c r="L185" s="29">
        <f>+'2009'!$O185</f>
        <v>7.2668091240247064</v>
      </c>
      <c r="M185" s="29">
        <f>+'2010'!$O185</f>
        <v>80.941772391557691</v>
      </c>
      <c r="N185" s="29">
        <f>+'2011'!$O185</f>
        <v>143.09546598576773</v>
      </c>
      <c r="O185" s="29">
        <f>+'2012'!$O185</f>
        <v>14.533618248049413</v>
      </c>
      <c r="P185" s="29">
        <f>+'2013'!$O185</f>
        <v>0</v>
      </c>
      <c r="Q185" s="29">
        <f>+'2014'!$O185</f>
        <v>56.750348225113875</v>
      </c>
      <c r="R185" s="29">
        <f>+'2015'!$O185</f>
        <v>138.06937335646944</v>
      </c>
      <c r="S185" s="29">
        <f>+'2016'!$O185</f>
        <v>0</v>
      </c>
      <c r="T185" s="29">
        <f>+'2017'!$O185</f>
        <v>0</v>
      </c>
      <c r="U185" s="29">
        <f>+'2018'!$O185</f>
        <v>0</v>
      </c>
      <c r="V185" s="29">
        <f>+'2019'!$O185</f>
        <v>0</v>
      </c>
      <c r="W185" s="26"/>
      <c r="X185" s="30">
        <f t="shared" si="51"/>
        <v>-1</v>
      </c>
    </row>
    <row r="186" spans="1:24">
      <c r="A186" s="23" t="s">
        <v>597</v>
      </c>
      <c r="B186" s="24" t="s">
        <v>598</v>
      </c>
      <c r="C186" s="29">
        <f>+'2000'!$O186</f>
        <v>0</v>
      </c>
      <c r="D186" s="29">
        <f>+'2001'!$O186</f>
        <v>0</v>
      </c>
      <c r="E186" s="29">
        <f>+'2002'!$O186</f>
        <v>0</v>
      </c>
      <c r="F186" s="29">
        <f>+'2003'!$O186</f>
        <v>0</v>
      </c>
      <c r="G186" s="29">
        <f>+'2004'!$O186</f>
        <v>0</v>
      </c>
      <c r="H186" s="29">
        <f>+'2005'!$O186</f>
        <v>0</v>
      </c>
      <c r="I186" s="29">
        <f>+'2006'!$O186</f>
        <v>0</v>
      </c>
      <c r="J186" s="29">
        <f>+'2007'!$O186</f>
        <v>0</v>
      </c>
      <c r="K186" s="29">
        <f>+'2008'!$O186</f>
        <v>0</v>
      </c>
      <c r="L186" s="29">
        <f>+'2009'!$O186</f>
        <v>0</v>
      </c>
      <c r="M186" s="29">
        <f>+'2010'!$O186</f>
        <v>0</v>
      </c>
      <c r="N186" s="29">
        <f>+'2011'!$O186</f>
        <v>0</v>
      </c>
      <c r="O186" s="29">
        <f>+'2012'!$O186</f>
        <v>0</v>
      </c>
      <c r="P186" s="29">
        <f>+'2013'!$O186</f>
        <v>1.5105954075975254</v>
      </c>
      <c r="Q186" s="29">
        <f>+'2014'!$O186</f>
        <v>0</v>
      </c>
      <c r="R186" s="29">
        <f>+'2015'!$O186</f>
        <v>0</v>
      </c>
      <c r="S186" s="29">
        <f>+'2016'!$O186</f>
        <v>0</v>
      </c>
      <c r="T186" s="29">
        <f>+'2017'!$O186</f>
        <v>0</v>
      </c>
      <c r="U186" s="29">
        <f>+'2018'!$O186</f>
        <v>3.0211908151950508</v>
      </c>
      <c r="V186" s="29">
        <f>+'2019'!$O186</f>
        <v>0</v>
      </c>
      <c r="W186" s="26"/>
      <c r="X186" s="30" t="e">
        <f t="shared" si="51"/>
        <v>#DIV/0!</v>
      </c>
    </row>
    <row r="187" spans="1:24">
      <c r="A187" s="23" t="s">
        <v>599</v>
      </c>
      <c r="B187" s="24" t="s">
        <v>600</v>
      </c>
      <c r="C187" s="29">
        <f>+'2000'!$O187</f>
        <v>7.2404289064601928</v>
      </c>
      <c r="D187" s="29">
        <f>+'2001'!$O187</f>
        <v>0</v>
      </c>
      <c r="E187" s="29">
        <f>+'2002'!$O187</f>
        <v>0</v>
      </c>
      <c r="F187" s="29">
        <f>+'2003'!$O187</f>
        <v>25.309887836970912</v>
      </c>
      <c r="G187" s="29">
        <f>+'2004'!$O187</f>
        <v>0</v>
      </c>
      <c r="H187" s="29">
        <f>+'2005'!$O187</f>
        <v>0</v>
      </c>
      <c r="I187" s="29">
        <f>+'2006'!$O187</f>
        <v>0</v>
      </c>
      <c r="J187" s="29">
        <f>+'2007'!$O187</f>
        <v>0</v>
      </c>
      <c r="K187" s="29">
        <f>+'2008'!$O187</f>
        <v>8.2030127369894803</v>
      </c>
      <c r="L187" s="29">
        <f>+'2009'!$O187</f>
        <v>30.168453776917474</v>
      </c>
      <c r="M187" s="29">
        <f>+'2010'!$O187</f>
        <v>0</v>
      </c>
      <c r="N187" s="29">
        <f>+'2011'!$O187</f>
        <v>0</v>
      </c>
      <c r="O187" s="29">
        <f>+'2012'!$O187</f>
        <v>0</v>
      </c>
      <c r="P187" s="29">
        <f>+'2013'!$O187</f>
        <v>0</v>
      </c>
      <c r="Q187" s="29">
        <f>+'2014'!$O187</f>
        <v>0</v>
      </c>
      <c r="R187" s="29">
        <f>+'2015'!$O187</f>
        <v>0</v>
      </c>
      <c r="S187" s="29">
        <f>+'2016'!$O187</f>
        <v>25.63441480309212</v>
      </c>
      <c r="T187" s="29">
        <f>+'2017'!$O187</f>
        <v>30.280398443455891</v>
      </c>
      <c r="U187" s="29">
        <f>+'2018'!$O187</f>
        <v>0</v>
      </c>
      <c r="V187" s="29">
        <f>+'2019'!$O187</f>
        <v>0</v>
      </c>
      <c r="W187" s="26"/>
      <c r="X187" s="30">
        <f t="shared" si="51"/>
        <v>-1</v>
      </c>
    </row>
    <row r="188" spans="1:24">
      <c r="A188" s="23" t="s">
        <v>601</v>
      </c>
      <c r="B188" s="24" t="s">
        <v>602</v>
      </c>
      <c r="C188" s="29">
        <f>+'2000'!$O188</f>
        <v>0</v>
      </c>
      <c r="D188" s="29">
        <f>+'2001'!$O188</f>
        <v>0</v>
      </c>
      <c r="E188" s="29">
        <f>+'2002'!$O188</f>
        <v>0</v>
      </c>
      <c r="F188" s="29">
        <f>+'2003'!$O188</f>
        <v>0</v>
      </c>
      <c r="G188" s="29">
        <f>+'2004'!$O188</f>
        <v>0</v>
      </c>
      <c r="H188" s="29">
        <f>+'2005'!$O188</f>
        <v>0</v>
      </c>
      <c r="I188" s="29">
        <f>+'2006'!$O188</f>
        <v>0</v>
      </c>
      <c r="J188" s="29">
        <f>+'2007'!$O188</f>
        <v>0</v>
      </c>
      <c r="K188" s="29">
        <f>+'2008'!$O188</f>
        <v>47.357565114330086</v>
      </c>
      <c r="L188" s="29">
        <f>+'2009'!$O188</f>
        <v>0</v>
      </c>
      <c r="M188" s="29">
        <f>+'2010'!$O188</f>
        <v>0</v>
      </c>
      <c r="N188" s="29">
        <f>+'2011'!$O188</f>
        <v>0</v>
      </c>
      <c r="O188" s="29">
        <f>+'2012'!$O188</f>
        <v>0</v>
      </c>
      <c r="P188" s="29">
        <f>+'2013'!$O188</f>
        <v>0</v>
      </c>
      <c r="Q188" s="29">
        <f>+'2014'!$O188</f>
        <v>0</v>
      </c>
      <c r="R188" s="29">
        <f>+'2015'!$O188</f>
        <v>0</v>
      </c>
      <c r="S188" s="29">
        <f>+'2016'!$O188</f>
        <v>0</v>
      </c>
      <c r="T188" s="29">
        <f>+'2017'!$O188</f>
        <v>0</v>
      </c>
      <c r="U188" s="29">
        <f>+'2018'!$O188</f>
        <v>0</v>
      </c>
      <c r="V188" s="29">
        <f>+'2019'!$O188</f>
        <v>0</v>
      </c>
      <c r="W188" s="26"/>
      <c r="X188" s="30" t="e">
        <f t="shared" si="51"/>
        <v>#DIV/0!</v>
      </c>
    </row>
    <row r="189" spans="1:24">
      <c r="A189" s="23" t="s">
        <v>603</v>
      </c>
      <c r="B189" s="24" t="s">
        <v>604</v>
      </c>
      <c r="C189" s="29">
        <f>+'2000'!$O189</f>
        <v>0</v>
      </c>
      <c r="D189" s="29">
        <f>+'2001'!$O189</f>
        <v>0</v>
      </c>
      <c r="E189" s="29">
        <f>+'2002'!$O189</f>
        <v>0</v>
      </c>
      <c r="F189" s="29">
        <f>+'2003'!$O189</f>
        <v>0</v>
      </c>
      <c r="G189" s="29">
        <f>+'2004'!$O189</f>
        <v>0</v>
      </c>
      <c r="H189" s="29">
        <f>+'2005'!$O189</f>
        <v>0</v>
      </c>
      <c r="I189" s="29">
        <f>+'2006'!$O189</f>
        <v>0</v>
      </c>
      <c r="J189" s="29">
        <f>+'2007'!$O189</f>
        <v>0</v>
      </c>
      <c r="K189" s="29">
        <f>+'2008'!$O189</f>
        <v>23.678782557165043</v>
      </c>
      <c r="L189" s="29">
        <f>+'2009'!$O189</f>
        <v>0</v>
      </c>
      <c r="M189" s="29">
        <f>+'2010'!$O189</f>
        <v>0</v>
      </c>
      <c r="N189" s="29">
        <f>+'2011'!$O189</f>
        <v>0</v>
      </c>
      <c r="O189" s="29">
        <f>+'2012'!$O189</f>
        <v>0</v>
      </c>
      <c r="P189" s="29">
        <f>+'2013'!$O189</f>
        <v>0</v>
      </c>
      <c r="Q189" s="29">
        <f>+'2014'!$O189</f>
        <v>0</v>
      </c>
      <c r="R189" s="29">
        <f>+'2015'!$O189</f>
        <v>0</v>
      </c>
      <c r="S189" s="29">
        <f>+'2016'!$O189</f>
        <v>0</v>
      </c>
      <c r="T189" s="29">
        <f>+'2017'!$O189</f>
        <v>0</v>
      </c>
      <c r="U189" s="29">
        <f>+'2018'!$O189</f>
        <v>0</v>
      </c>
      <c r="V189" s="29">
        <f>+'2019'!$O189</f>
        <v>0</v>
      </c>
      <c r="W189" s="26"/>
      <c r="X189" s="30" t="e">
        <f t="shared" si="51"/>
        <v>#DIV/0!</v>
      </c>
    </row>
    <row r="190" spans="1:24">
      <c r="A190" s="23" t="s">
        <v>605</v>
      </c>
      <c r="B190" s="24" t="s">
        <v>606</v>
      </c>
      <c r="C190" s="25">
        <f t="shared" ref="C190:U190" si="129">+SUM(C191:C192)</f>
        <v>28.710038980903143</v>
      </c>
      <c r="D190" s="25">
        <f t="shared" si="129"/>
        <v>77.649721176764231</v>
      </c>
      <c r="E190" s="25">
        <f t="shared" si="129"/>
        <v>378.78813853411845</v>
      </c>
      <c r="F190" s="25">
        <f t="shared" si="129"/>
        <v>119.41590028650532</v>
      </c>
      <c r="G190" s="25">
        <f t="shared" si="129"/>
        <v>55.311804412667378</v>
      </c>
      <c r="H190" s="25">
        <f t="shared" si="129"/>
        <v>127.30281503382449</v>
      </c>
      <c r="I190" s="25">
        <f t="shared" si="129"/>
        <v>545.77440118584275</v>
      </c>
      <c r="J190" s="25">
        <f t="shared" si="129"/>
        <v>191.94218793745364</v>
      </c>
      <c r="K190" s="25">
        <f t="shared" si="129"/>
        <v>596.47794986224642</v>
      </c>
      <c r="L190" s="25">
        <f t="shared" si="129"/>
        <v>108.79087898183681</v>
      </c>
      <c r="M190" s="25">
        <f t="shared" si="129"/>
        <v>323.77771119332454</v>
      </c>
      <c r="N190" s="25">
        <f t="shared" si="129"/>
        <v>1118.334094171772</v>
      </c>
      <c r="O190" s="25">
        <f t="shared" si="129"/>
        <v>466.92940207499771</v>
      </c>
      <c r="P190" s="25">
        <f t="shared" si="129"/>
        <v>575.07079658902978</v>
      </c>
      <c r="Q190" s="25">
        <f t="shared" si="129"/>
        <v>871.81198782066781</v>
      </c>
      <c r="R190" s="25">
        <f t="shared" si="129"/>
        <v>696.1948270688938</v>
      </c>
      <c r="S190" s="25">
        <f t="shared" si="129"/>
        <v>270.19273147256888</v>
      </c>
      <c r="T190" s="25">
        <f t="shared" si="129"/>
        <v>511.20848562110154</v>
      </c>
      <c r="U190" s="25">
        <f t="shared" si="129"/>
        <v>449.77115603809045</v>
      </c>
      <c r="V190" s="25">
        <f t="shared" ref="V190" si="130">+SUM(V191:V192)</f>
        <v>26.919483634016153</v>
      </c>
      <c r="W190" s="26"/>
      <c r="X190" s="27">
        <f t="shared" si="51"/>
        <v>-6.2366872719260336E-2</v>
      </c>
    </row>
    <row r="191" spans="1:24">
      <c r="A191" s="23" t="s">
        <v>607</v>
      </c>
      <c r="B191" s="24" t="s">
        <v>608</v>
      </c>
      <c r="C191" s="29">
        <f>+'2000'!$O191</f>
        <v>0</v>
      </c>
      <c r="D191" s="29">
        <f>+'2001'!$O191</f>
        <v>0</v>
      </c>
      <c r="E191" s="29">
        <f>+'2002'!$O191</f>
        <v>0</v>
      </c>
      <c r="F191" s="29">
        <f>+'2003'!$O191</f>
        <v>0</v>
      </c>
      <c r="G191" s="29">
        <f>+'2004'!$O191</f>
        <v>0</v>
      </c>
      <c r="H191" s="29">
        <f>+'2005'!$O191</f>
        <v>0</v>
      </c>
      <c r="I191" s="29">
        <f>+'2006'!$O191</f>
        <v>0</v>
      </c>
      <c r="J191" s="29">
        <f>+'2007'!$O191</f>
        <v>0</v>
      </c>
      <c r="K191" s="29">
        <f>+'2008'!$O191</f>
        <v>0</v>
      </c>
      <c r="L191" s="29">
        <f>+'2009'!$O191</f>
        <v>0</v>
      </c>
      <c r="M191" s="29">
        <f>+'2010'!$O191</f>
        <v>0</v>
      </c>
      <c r="N191" s="29">
        <f>+'2011'!$O191</f>
        <v>0</v>
      </c>
      <c r="O191" s="29">
        <f>+'2012'!$O191</f>
        <v>0</v>
      </c>
      <c r="P191" s="29">
        <f>+'2013'!$O191</f>
        <v>0</v>
      </c>
      <c r="Q191" s="29">
        <f>+'2014'!$O191</f>
        <v>0</v>
      </c>
      <c r="R191" s="29">
        <f>+'2015'!$O191</f>
        <v>0</v>
      </c>
      <c r="S191" s="29">
        <f>+'2016'!$O191</f>
        <v>0</v>
      </c>
      <c r="T191" s="29">
        <f>+'2017'!$O191</f>
        <v>0</v>
      </c>
      <c r="U191" s="29">
        <f>+'2018'!$O191</f>
        <v>0</v>
      </c>
      <c r="V191" s="29">
        <f>+'2019'!$O191</f>
        <v>0</v>
      </c>
      <c r="W191" s="26"/>
      <c r="X191" s="30" t="e">
        <f t="shared" si="51"/>
        <v>#DIV/0!</v>
      </c>
    </row>
    <row r="192" spans="1:24">
      <c r="A192" s="23" t="s">
        <v>609</v>
      </c>
      <c r="B192" s="24" t="s">
        <v>610</v>
      </c>
      <c r="C192" s="25">
        <f t="shared" ref="C192" si="131">+SUM(C193:C197)</f>
        <v>28.710038980903143</v>
      </c>
      <c r="D192" s="25">
        <f t="shared" ref="D192" si="132">+SUM(D193:D197)</f>
        <v>77.649721176764231</v>
      </c>
      <c r="E192" s="25">
        <f t="shared" ref="E192" si="133">+SUM(E193:E197)</f>
        <v>378.78813853411845</v>
      </c>
      <c r="F192" s="25">
        <f t="shared" ref="F192" si="134">+SUM(F193:F197)</f>
        <v>119.41590028650532</v>
      </c>
      <c r="G192" s="25">
        <f t="shared" ref="G192" si="135">+SUM(G193:G197)</f>
        <v>55.311804412667378</v>
      </c>
      <c r="H192" s="25">
        <f t="shared" ref="H192" si="136">+SUM(H193:H197)</f>
        <v>127.30281503382449</v>
      </c>
      <c r="I192" s="25">
        <f t="shared" ref="I192" si="137">+SUM(I193:I197)</f>
        <v>545.77440118584275</v>
      </c>
      <c r="J192" s="25">
        <f t="shared" ref="J192" si="138">+SUM(J193:J197)</f>
        <v>191.94218793745364</v>
      </c>
      <c r="K192" s="25">
        <f t="shared" ref="K192" si="139">+SUM(K193:K197)</f>
        <v>596.47794986224642</v>
      </c>
      <c r="L192" s="25">
        <f t="shared" ref="L192" si="140">+SUM(L193:L197)</f>
        <v>108.79087898183681</v>
      </c>
      <c r="M192" s="25">
        <f t="shared" ref="M192" si="141">+SUM(M193:M197)</f>
        <v>323.77771119332454</v>
      </c>
      <c r="N192" s="25">
        <f t="shared" ref="N192" si="142">+SUM(N193:N197)</f>
        <v>1118.334094171772</v>
      </c>
      <c r="O192" s="25">
        <f t="shared" ref="O192" si="143">+SUM(O193:O197)</f>
        <v>466.92940207499771</v>
      </c>
      <c r="P192" s="25">
        <f t="shared" ref="P192" si="144">+SUM(P193:P197)</f>
        <v>575.07079658902978</v>
      </c>
      <c r="Q192" s="25">
        <f t="shared" ref="Q192" si="145">+SUM(Q193:Q197)</f>
        <v>871.81198782066781</v>
      </c>
      <c r="R192" s="25">
        <f t="shared" ref="R192" si="146">+SUM(R193:R197)</f>
        <v>696.1948270688938</v>
      </c>
      <c r="S192" s="25">
        <f t="shared" ref="S192" si="147">+SUM(S193:S197)</f>
        <v>270.19273147256888</v>
      </c>
      <c r="T192" s="25">
        <f t="shared" ref="T192" si="148">+SUM(T193:T197)</f>
        <v>511.20848562110154</v>
      </c>
      <c r="U192" s="25">
        <f t="shared" ref="U192:V192" si="149">+SUM(U193:U197)</f>
        <v>449.77115603809045</v>
      </c>
      <c r="V192" s="25">
        <f t="shared" si="149"/>
        <v>26.919483634016153</v>
      </c>
      <c r="W192" s="26"/>
      <c r="X192" s="27">
        <f t="shared" si="51"/>
        <v>-6.2366872719260336E-2</v>
      </c>
    </row>
    <row r="193" spans="1:24">
      <c r="A193" s="23" t="s">
        <v>611</v>
      </c>
      <c r="B193" s="24" t="s">
        <v>612</v>
      </c>
      <c r="C193" s="29">
        <f>+'2000'!$O193</f>
        <v>3.3835704649539307</v>
      </c>
      <c r="D193" s="29">
        <f>+'2001'!$O193</f>
        <v>75.171060661747774</v>
      </c>
      <c r="E193" s="29">
        <f>+'2002'!$O193</f>
        <v>343.75249111791271</v>
      </c>
      <c r="F193" s="29">
        <f>+'2003'!$O193</f>
        <v>77.971249873750793</v>
      </c>
      <c r="G193" s="29">
        <f>+'2004'!$O193</f>
        <v>28.869279146240327</v>
      </c>
      <c r="H193" s="29">
        <f>+'2005'!$O193</f>
        <v>89.524968550864301</v>
      </c>
      <c r="I193" s="29">
        <f>+'2006'!$O193</f>
        <v>463.35313886287145</v>
      </c>
      <c r="J193" s="29">
        <f>+'2007'!$O193</f>
        <v>56.426042912399488</v>
      </c>
      <c r="K193" s="29">
        <f>+'2008'!$O193</f>
        <v>525.54016437816199</v>
      </c>
      <c r="L193" s="29">
        <f>+'2009'!$O193</f>
        <v>38.773928935039102</v>
      </c>
      <c r="M193" s="29">
        <f>+'2010'!$O193</f>
        <v>247.54700411769511</v>
      </c>
      <c r="N193" s="29">
        <f>+'2011'!$O193</f>
        <v>1031.5815967674775</v>
      </c>
      <c r="O193" s="29">
        <f>+'2012'!$O193</f>
        <v>304.8831273153321</v>
      </c>
      <c r="P193" s="29">
        <f>+'2013'!$O193</f>
        <v>419.62339982125508</v>
      </c>
      <c r="Q193" s="29">
        <f>+'2014'!$O193</f>
        <v>708.40089380317681</v>
      </c>
      <c r="R193" s="29">
        <f>+'2015'!$O193</f>
        <v>595.92925610166685</v>
      </c>
      <c r="S193" s="29">
        <f>+'2016'!$O193</f>
        <v>236.03144353900984</v>
      </c>
      <c r="T193" s="29">
        <f>+'2017'!$O193</f>
        <v>463.48261515994818</v>
      </c>
      <c r="U193" s="29">
        <f>+'2018'!$O193</f>
        <v>258.09249146494216</v>
      </c>
      <c r="V193" s="29">
        <f>+'2019'!$O193</f>
        <v>0</v>
      </c>
      <c r="W193" s="26"/>
      <c r="X193" s="30">
        <f t="shared" si="51"/>
        <v>-1</v>
      </c>
    </row>
    <row r="194" spans="1:24">
      <c r="A194" s="23" t="s">
        <v>613</v>
      </c>
      <c r="B194" s="24" t="s">
        <v>614</v>
      </c>
      <c r="C194" s="29">
        <f>+'2000'!$O194</f>
        <v>0</v>
      </c>
      <c r="D194" s="29">
        <f>+'2001'!$O194</f>
        <v>0</v>
      </c>
      <c r="E194" s="29">
        <f>+'2002'!$O194</f>
        <v>0</v>
      </c>
      <c r="F194" s="29">
        <f>+'2003'!$O194</f>
        <v>0</v>
      </c>
      <c r="G194" s="29">
        <f>+'2004'!$O194</f>
        <v>0</v>
      </c>
      <c r="H194" s="29">
        <f>+'2005'!$O194</f>
        <v>0</v>
      </c>
      <c r="I194" s="29">
        <f>+'2006'!$O194</f>
        <v>0</v>
      </c>
      <c r="J194" s="29">
        <f>+'2007'!$O194</f>
        <v>0</v>
      </c>
      <c r="K194" s="29">
        <f>+'2008'!$O194</f>
        <v>0</v>
      </c>
      <c r="L194" s="29">
        <f>+'2009'!$O194</f>
        <v>0</v>
      </c>
      <c r="M194" s="29">
        <f>+'2010'!$O194</f>
        <v>0</v>
      </c>
      <c r="N194" s="29">
        <f>+'2011'!$O194</f>
        <v>2.0031487214622969</v>
      </c>
      <c r="O194" s="29">
        <f>+'2012'!$O194</f>
        <v>6.0902175547480102</v>
      </c>
      <c r="P194" s="29">
        <f>+'2013'!$O194</f>
        <v>125.01192426164796</v>
      </c>
      <c r="Q194" s="29">
        <f>+'2014'!$O194</f>
        <v>0</v>
      </c>
      <c r="R194" s="29">
        <f>+'2015'!$O194</f>
        <v>0</v>
      </c>
      <c r="S194" s="29">
        <f>+'2016'!$O194</f>
        <v>4.646994271756915</v>
      </c>
      <c r="T194" s="29">
        <f>+'2017'!$O194</f>
        <v>0</v>
      </c>
      <c r="U194" s="29">
        <f>+'2018'!$O194</f>
        <v>41.641467568994265</v>
      </c>
      <c r="V194" s="29">
        <f>+'2019'!$O194</f>
        <v>16.458721303632355</v>
      </c>
      <c r="W194" s="26"/>
      <c r="X194" s="30" t="e">
        <f t="shared" si="51"/>
        <v>#DIV/0!</v>
      </c>
    </row>
    <row r="195" spans="1:24">
      <c r="A195" s="23" t="s">
        <v>615</v>
      </c>
      <c r="B195" s="24" t="s">
        <v>616</v>
      </c>
      <c r="C195" s="29">
        <f>+'2000'!$O195</f>
        <v>25.326468515949212</v>
      </c>
      <c r="D195" s="29">
        <f>+'2001'!$O195</f>
        <v>2.4786605150164585</v>
      </c>
      <c r="E195" s="29">
        <f>+'2002'!$O195</f>
        <v>35.035647416205713</v>
      </c>
      <c r="F195" s="29">
        <f>+'2003'!$O195</f>
        <v>41.444650412754527</v>
      </c>
      <c r="G195" s="29">
        <f>+'2004'!$O195</f>
        <v>26.442525266427051</v>
      </c>
      <c r="H195" s="29">
        <f>+'2005'!$O195</f>
        <v>37.777846482960179</v>
      </c>
      <c r="I195" s="29">
        <f>+'2006'!$O195</f>
        <v>82.421262322971316</v>
      </c>
      <c r="J195" s="29">
        <f>+'2007'!$O195</f>
        <v>135.51614502505416</v>
      </c>
      <c r="K195" s="29">
        <f>+'2008'!$O195</f>
        <v>70.937785484084472</v>
      </c>
      <c r="L195" s="29">
        <f>+'2009'!$O195</f>
        <v>70.016950046797703</v>
      </c>
      <c r="M195" s="29">
        <f>+'2010'!$O195</f>
        <v>76.230707075629454</v>
      </c>
      <c r="N195" s="29">
        <f>+'2011'!$O195</f>
        <v>84.749348682832178</v>
      </c>
      <c r="O195" s="29">
        <f>+'2012'!$O195</f>
        <v>155.95605720491758</v>
      </c>
      <c r="P195" s="29">
        <f>+'2013'!$O195</f>
        <v>30.435472506126757</v>
      </c>
      <c r="Q195" s="29">
        <f>+'2014'!$O195</f>
        <v>163.41109401749097</v>
      </c>
      <c r="R195" s="29">
        <f>+'2015'!$O195</f>
        <v>100.26557096722701</v>
      </c>
      <c r="S195" s="29">
        <f>+'2016'!$O195</f>
        <v>29.514293661802146</v>
      </c>
      <c r="T195" s="29">
        <f>+'2017'!$O195</f>
        <v>47.725870461153391</v>
      </c>
      <c r="U195" s="29">
        <f>+'2018'!$O195</f>
        <v>150.03719700415402</v>
      </c>
      <c r="V195" s="29">
        <f>+'2019'!$O195</f>
        <v>10.460762330383798</v>
      </c>
      <c r="W195" s="26"/>
      <c r="X195" s="30">
        <f t="shared" si="51"/>
        <v>-0.58696324662097332</v>
      </c>
    </row>
    <row r="196" spans="1:24">
      <c r="A196" s="23" t="s">
        <v>617</v>
      </c>
      <c r="B196" s="24" t="s">
        <v>618</v>
      </c>
      <c r="C196" s="29">
        <f>+'2000'!$O196</f>
        <v>0</v>
      </c>
      <c r="D196" s="29">
        <f>+'2001'!$O196</f>
        <v>0</v>
      </c>
      <c r="E196" s="29">
        <f>+'2002'!$O196</f>
        <v>0</v>
      </c>
      <c r="F196" s="29">
        <f>+'2003'!$O196</f>
        <v>0</v>
      </c>
      <c r="G196" s="29">
        <f>+'2004'!$O196</f>
        <v>0</v>
      </c>
      <c r="H196" s="29">
        <f>+'2005'!$O196</f>
        <v>0</v>
      </c>
      <c r="I196" s="29">
        <f>+'2006'!$O196</f>
        <v>0</v>
      </c>
      <c r="J196" s="29">
        <f>+'2007'!$O196</f>
        <v>0</v>
      </c>
      <c r="K196" s="29">
        <f>+'2008'!$O196</f>
        <v>0</v>
      </c>
      <c r="L196" s="29">
        <f>+'2009'!$O196</f>
        <v>0</v>
      </c>
      <c r="M196" s="29">
        <f>+'2010'!$O196</f>
        <v>0</v>
      </c>
      <c r="N196" s="29">
        <f>+'2011'!$O196</f>
        <v>0</v>
      </c>
      <c r="O196" s="29">
        <f>+'2012'!$O196</f>
        <v>0</v>
      </c>
      <c r="P196" s="29">
        <f>+'2013'!$O196</f>
        <v>0</v>
      </c>
      <c r="Q196" s="29">
        <f>+'2014'!$O196</f>
        <v>0</v>
      </c>
      <c r="R196" s="29">
        <f>+'2015'!$O196</f>
        <v>0</v>
      </c>
      <c r="S196" s="29">
        <f>+'2016'!$O196</f>
        <v>0</v>
      </c>
      <c r="T196" s="29">
        <f>+'2017'!$O196</f>
        <v>0</v>
      </c>
      <c r="U196" s="29">
        <f>+'2018'!$O196</f>
        <v>0</v>
      </c>
      <c r="V196" s="29">
        <f>+'2019'!$O196</f>
        <v>0</v>
      </c>
      <c r="W196" s="26"/>
      <c r="X196" s="30" t="e">
        <f t="shared" ref="X196:X236" si="150">+(V196/C196)-1</f>
        <v>#DIV/0!</v>
      </c>
    </row>
    <row r="197" spans="1:24">
      <c r="A197" s="23" t="s">
        <v>619</v>
      </c>
      <c r="B197" s="24" t="s">
        <v>620</v>
      </c>
      <c r="C197" s="29">
        <f>+'2000'!$O197</f>
        <v>0</v>
      </c>
      <c r="D197" s="29">
        <f>+'2001'!$O197</f>
        <v>0</v>
      </c>
      <c r="E197" s="29">
        <f>+'2002'!$O197</f>
        <v>0</v>
      </c>
      <c r="F197" s="29">
        <f>+'2003'!$O197</f>
        <v>0</v>
      </c>
      <c r="G197" s="29">
        <f>+'2004'!$O197</f>
        <v>0</v>
      </c>
      <c r="H197" s="29">
        <f>+'2005'!$O197</f>
        <v>0</v>
      </c>
      <c r="I197" s="29">
        <f>+'2006'!$O197</f>
        <v>0</v>
      </c>
      <c r="J197" s="29">
        <f>+'2007'!$O197</f>
        <v>0</v>
      </c>
      <c r="K197" s="29">
        <f>+'2008'!$O197</f>
        <v>0</v>
      </c>
      <c r="L197" s="29">
        <f>+'2009'!$O197</f>
        <v>0</v>
      </c>
      <c r="M197" s="29">
        <f>+'2010'!$O197</f>
        <v>0</v>
      </c>
      <c r="N197" s="29">
        <f>+'2011'!$O197</f>
        <v>0</v>
      </c>
      <c r="O197" s="29">
        <f>+'2012'!$O197</f>
        <v>0</v>
      </c>
      <c r="P197" s="29">
        <f>+'2013'!$O197</f>
        <v>0</v>
      </c>
      <c r="Q197" s="29">
        <f>+'2014'!$O197</f>
        <v>0</v>
      </c>
      <c r="R197" s="29">
        <f>+'2015'!$O197</f>
        <v>0</v>
      </c>
      <c r="S197" s="29">
        <f>+'2016'!$O197</f>
        <v>0</v>
      </c>
      <c r="T197" s="29">
        <f>+'2017'!$O197</f>
        <v>0</v>
      </c>
      <c r="U197" s="29">
        <f>+'2018'!$O197</f>
        <v>0</v>
      </c>
      <c r="V197" s="29">
        <f>+'2019'!$O197</f>
        <v>0</v>
      </c>
      <c r="W197" s="26"/>
      <c r="X197" s="30" t="e">
        <f t="shared" si="150"/>
        <v>#DIV/0!</v>
      </c>
    </row>
    <row r="198" spans="1:24">
      <c r="A198" s="23" t="s">
        <v>621</v>
      </c>
      <c r="B198" s="24" t="s">
        <v>622</v>
      </c>
      <c r="C198" s="25">
        <f t="shared" ref="C198:U198" si="151">+SUM(C199:C200)</f>
        <v>0</v>
      </c>
      <c r="D198" s="25">
        <f t="shared" si="151"/>
        <v>0</v>
      </c>
      <c r="E198" s="25">
        <f t="shared" si="151"/>
        <v>0</v>
      </c>
      <c r="F198" s="25">
        <f t="shared" si="151"/>
        <v>0</v>
      </c>
      <c r="G198" s="25">
        <f t="shared" si="151"/>
        <v>0</v>
      </c>
      <c r="H198" s="25">
        <f t="shared" si="151"/>
        <v>0</v>
      </c>
      <c r="I198" s="25">
        <f t="shared" si="151"/>
        <v>0</v>
      </c>
      <c r="J198" s="25">
        <f t="shared" si="151"/>
        <v>0</v>
      </c>
      <c r="K198" s="25">
        <f t="shared" si="151"/>
        <v>0</v>
      </c>
      <c r="L198" s="25">
        <f t="shared" si="151"/>
        <v>0</v>
      </c>
      <c r="M198" s="25">
        <f t="shared" si="151"/>
        <v>0</v>
      </c>
      <c r="N198" s="25">
        <f t="shared" si="151"/>
        <v>0</v>
      </c>
      <c r="O198" s="25">
        <f t="shared" si="151"/>
        <v>0</v>
      </c>
      <c r="P198" s="25">
        <f t="shared" si="151"/>
        <v>0</v>
      </c>
      <c r="Q198" s="25">
        <f t="shared" si="151"/>
        <v>0</v>
      </c>
      <c r="R198" s="25">
        <f t="shared" si="151"/>
        <v>0</v>
      </c>
      <c r="S198" s="25">
        <f t="shared" si="151"/>
        <v>58.995573385638103</v>
      </c>
      <c r="T198" s="25">
        <f t="shared" si="151"/>
        <v>0</v>
      </c>
      <c r="U198" s="25">
        <f t="shared" si="151"/>
        <v>50.268224581529815</v>
      </c>
      <c r="V198" s="25">
        <f t="shared" ref="V198" si="152">+SUM(V199:V200)</f>
        <v>0</v>
      </c>
      <c r="W198" s="26"/>
      <c r="X198" s="27" t="e">
        <f t="shared" si="150"/>
        <v>#DIV/0!</v>
      </c>
    </row>
    <row r="199" spans="1:24">
      <c r="A199" s="23" t="s">
        <v>623</v>
      </c>
      <c r="B199" s="24" t="s">
        <v>624</v>
      </c>
      <c r="C199" s="29">
        <f>+'2000'!$O199</f>
        <v>0</v>
      </c>
      <c r="D199" s="29">
        <f>+'2001'!$O199</f>
        <v>0</v>
      </c>
      <c r="E199" s="29">
        <f>+'2002'!$O199</f>
        <v>0</v>
      </c>
      <c r="F199" s="29">
        <f>+'2003'!$O199</f>
        <v>0</v>
      </c>
      <c r="G199" s="29">
        <f>+'2004'!$O199</f>
        <v>0</v>
      </c>
      <c r="H199" s="29">
        <f>+'2005'!$O199</f>
        <v>0</v>
      </c>
      <c r="I199" s="29">
        <f>+'2006'!$O199</f>
        <v>0</v>
      </c>
      <c r="J199" s="29">
        <f>+'2007'!$O199</f>
        <v>0</v>
      </c>
      <c r="K199" s="29">
        <f>+'2008'!$O199</f>
        <v>0</v>
      </c>
      <c r="L199" s="29">
        <f>+'2009'!$O199</f>
        <v>0</v>
      </c>
      <c r="M199" s="29">
        <f>+'2010'!$O199</f>
        <v>0</v>
      </c>
      <c r="N199" s="29">
        <f>+'2011'!$O199</f>
        <v>0</v>
      </c>
      <c r="O199" s="29">
        <f>+'2012'!$O199</f>
        <v>0</v>
      </c>
      <c r="P199" s="29">
        <f>+'2013'!$O199</f>
        <v>0</v>
      </c>
      <c r="Q199" s="29">
        <f>+'2014'!$O199</f>
        <v>0</v>
      </c>
      <c r="R199" s="29">
        <f>+'2015'!$O199</f>
        <v>0</v>
      </c>
      <c r="S199" s="29">
        <f>+'2016'!$O199</f>
        <v>0</v>
      </c>
      <c r="T199" s="29">
        <f>+'2017'!$O199</f>
        <v>0</v>
      </c>
      <c r="U199" s="29">
        <f>+'2018'!$O199</f>
        <v>0</v>
      </c>
      <c r="V199" s="29">
        <f>+'2019'!$O199</f>
        <v>0</v>
      </c>
      <c r="W199" s="26"/>
      <c r="X199" s="30" t="e">
        <f t="shared" si="150"/>
        <v>#DIV/0!</v>
      </c>
    </row>
    <row r="200" spans="1:24">
      <c r="A200" s="23" t="s">
        <v>625</v>
      </c>
      <c r="B200" s="24" t="s">
        <v>626</v>
      </c>
      <c r="C200" s="25">
        <f t="shared" ref="C200" si="153">+SUM(C201:C205)</f>
        <v>0</v>
      </c>
      <c r="D200" s="25">
        <f t="shared" ref="D200" si="154">+SUM(D201:D205)</f>
        <v>0</v>
      </c>
      <c r="E200" s="25">
        <f t="shared" ref="E200" si="155">+SUM(E201:E205)</f>
        <v>0</v>
      </c>
      <c r="F200" s="25">
        <f t="shared" ref="F200" si="156">+SUM(F201:F205)</f>
        <v>0</v>
      </c>
      <c r="G200" s="25">
        <f t="shared" ref="G200" si="157">+SUM(G201:G205)</f>
        <v>0</v>
      </c>
      <c r="H200" s="25">
        <f t="shared" ref="H200" si="158">+SUM(H201:H205)</f>
        <v>0</v>
      </c>
      <c r="I200" s="25">
        <f t="shared" ref="I200" si="159">+SUM(I201:I205)</f>
        <v>0</v>
      </c>
      <c r="J200" s="25">
        <f t="shared" ref="J200" si="160">+SUM(J201:J205)</f>
        <v>0</v>
      </c>
      <c r="K200" s="25">
        <f t="shared" ref="K200" si="161">+SUM(K201:K205)</f>
        <v>0</v>
      </c>
      <c r="L200" s="25">
        <f t="shared" ref="L200" si="162">+SUM(L201:L205)</f>
        <v>0</v>
      </c>
      <c r="M200" s="25">
        <f t="shared" ref="M200" si="163">+SUM(M201:M205)</f>
        <v>0</v>
      </c>
      <c r="N200" s="25">
        <f t="shared" ref="N200" si="164">+SUM(N201:N205)</f>
        <v>0</v>
      </c>
      <c r="O200" s="25">
        <f t="shared" ref="O200" si="165">+SUM(O201:O205)</f>
        <v>0</v>
      </c>
      <c r="P200" s="25">
        <f t="shared" ref="P200" si="166">+SUM(P201:P205)</f>
        <v>0</v>
      </c>
      <c r="Q200" s="25">
        <f t="shared" ref="Q200" si="167">+SUM(Q201:Q205)</f>
        <v>0</v>
      </c>
      <c r="R200" s="25">
        <f t="shared" ref="R200" si="168">+SUM(R201:R205)</f>
        <v>0</v>
      </c>
      <c r="S200" s="25">
        <f t="shared" ref="S200" si="169">+SUM(S201:S205)</f>
        <v>58.995573385638103</v>
      </c>
      <c r="T200" s="25">
        <f t="shared" ref="T200" si="170">+SUM(T201:T205)</f>
        <v>0</v>
      </c>
      <c r="U200" s="25">
        <f t="shared" ref="U200:V200" si="171">+SUM(U201:U205)</f>
        <v>50.268224581529815</v>
      </c>
      <c r="V200" s="25">
        <f t="shared" si="171"/>
        <v>0</v>
      </c>
      <c r="W200" s="26"/>
      <c r="X200" s="27" t="e">
        <f t="shared" si="150"/>
        <v>#DIV/0!</v>
      </c>
    </row>
    <row r="201" spans="1:24">
      <c r="A201" s="23" t="s">
        <v>627</v>
      </c>
      <c r="B201" s="24" t="s">
        <v>628</v>
      </c>
      <c r="C201" s="29">
        <f>+'2000'!$O201</f>
        <v>0</v>
      </c>
      <c r="D201" s="29">
        <f>+'2001'!$O201</f>
        <v>0</v>
      </c>
      <c r="E201" s="29">
        <f>+'2002'!$O201</f>
        <v>0</v>
      </c>
      <c r="F201" s="29">
        <f>+'2003'!$O201</f>
        <v>0</v>
      </c>
      <c r="G201" s="29">
        <f>+'2004'!$O201</f>
        <v>0</v>
      </c>
      <c r="H201" s="29">
        <f>+'2005'!$O201</f>
        <v>0</v>
      </c>
      <c r="I201" s="29">
        <f>+'2006'!$O201</f>
        <v>0</v>
      </c>
      <c r="J201" s="29">
        <f>+'2007'!$O201</f>
        <v>0</v>
      </c>
      <c r="K201" s="29">
        <f>+'2008'!$O201</f>
        <v>0</v>
      </c>
      <c r="L201" s="29">
        <f>+'2009'!$O201</f>
        <v>0</v>
      </c>
      <c r="M201" s="29">
        <f>+'2010'!$O201</f>
        <v>0</v>
      </c>
      <c r="N201" s="29">
        <f>+'2011'!$O201</f>
        <v>0</v>
      </c>
      <c r="O201" s="29">
        <f>+'2012'!$O201</f>
        <v>0</v>
      </c>
      <c r="P201" s="29">
        <f>+'2013'!$O201</f>
        <v>0</v>
      </c>
      <c r="Q201" s="29">
        <f>+'2014'!$O201</f>
        <v>0</v>
      </c>
      <c r="R201" s="29">
        <f>+'2015'!$O201</f>
        <v>0</v>
      </c>
      <c r="S201" s="29">
        <f>+'2016'!$O201</f>
        <v>58.995573385638103</v>
      </c>
      <c r="T201" s="29">
        <f>+'2017'!$O201</f>
        <v>0</v>
      </c>
      <c r="U201" s="29">
        <f>+'2018'!$O201</f>
        <v>50.268224581529815</v>
      </c>
      <c r="V201" s="29">
        <f>+'2019'!$O201</f>
        <v>0</v>
      </c>
      <c r="W201" s="26"/>
      <c r="X201" s="30" t="e">
        <f t="shared" si="150"/>
        <v>#DIV/0!</v>
      </c>
    </row>
    <row r="202" spans="1:24">
      <c r="A202" s="23" t="s">
        <v>629</v>
      </c>
      <c r="B202" s="24" t="s">
        <v>630</v>
      </c>
      <c r="C202" s="29">
        <f>+'2000'!$O202</f>
        <v>0</v>
      </c>
      <c r="D202" s="29">
        <f>+'2001'!$O202</f>
        <v>0</v>
      </c>
      <c r="E202" s="29">
        <f>+'2002'!$O202</f>
        <v>0</v>
      </c>
      <c r="F202" s="29">
        <f>+'2003'!$O202</f>
        <v>0</v>
      </c>
      <c r="G202" s="29">
        <f>+'2004'!$O202</f>
        <v>0</v>
      </c>
      <c r="H202" s="29">
        <f>+'2005'!$O202</f>
        <v>0</v>
      </c>
      <c r="I202" s="29">
        <f>+'2006'!$O202</f>
        <v>0</v>
      </c>
      <c r="J202" s="29">
        <f>+'2007'!$O202</f>
        <v>0</v>
      </c>
      <c r="K202" s="29">
        <f>+'2008'!$O202</f>
        <v>0</v>
      </c>
      <c r="L202" s="29">
        <f>+'2009'!$O202</f>
        <v>0</v>
      </c>
      <c r="M202" s="29">
        <f>+'2010'!$O202</f>
        <v>0</v>
      </c>
      <c r="N202" s="29">
        <f>+'2011'!$O202</f>
        <v>0</v>
      </c>
      <c r="O202" s="29">
        <f>+'2012'!$O202</f>
        <v>0</v>
      </c>
      <c r="P202" s="29">
        <f>+'2013'!$O202</f>
        <v>0</v>
      </c>
      <c r="Q202" s="29">
        <f>+'2014'!$O202</f>
        <v>0</v>
      </c>
      <c r="R202" s="29">
        <f>+'2015'!$O202</f>
        <v>0</v>
      </c>
      <c r="S202" s="29">
        <f>+'2016'!$O202</f>
        <v>0</v>
      </c>
      <c r="T202" s="29">
        <f>+'2017'!$O202</f>
        <v>0</v>
      </c>
      <c r="U202" s="29">
        <f>+'2018'!$O202</f>
        <v>0</v>
      </c>
      <c r="V202" s="29">
        <f>+'2019'!$O202</f>
        <v>0</v>
      </c>
      <c r="W202" s="26"/>
      <c r="X202" s="30" t="e">
        <f t="shared" si="150"/>
        <v>#DIV/0!</v>
      </c>
    </row>
    <row r="203" spans="1:24">
      <c r="A203" s="23" t="s">
        <v>631</v>
      </c>
      <c r="B203" s="24" t="s">
        <v>632</v>
      </c>
      <c r="C203" s="29">
        <f>+'2000'!$O203</f>
        <v>0</v>
      </c>
      <c r="D203" s="29">
        <f>+'2001'!$O203</f>
        <v>0</v>
      </c>
      <c r="E203" s="29">
        <f>+'2002'!$O203</f>
        <v>0</v>
      </c>
      <c r="F203" s="29">
        <f>+'2003'!$O203</f>
        <v>0</v>
      </c>
      <c r="G203" s="29">
        <f>+'2004'!$O203</f>
        <v>0</v>
      </c>
      <c r="H203" s="29">
        <f>+'2005'!$O203</f>
        <v>0</v>
      </c>
      <c r="I203" s="29">
        <f>+'2006'!$O203</f>
        <v>0</v>
      </c>
      <c r="J203" s="29">
        <f>+'2007'!$O203</f>
        <v>0</v>
      </c>
      <c r="K203" s="29">
        <f>+'2008'!$O203</f>
        <v>0</v>
      </c>
      <c r="L203" s="29">
        <f>+'2009'!$O203</f>
        <v>0</v>
      </c>
      <c r="M203" s="29">
        <f>+'2010'!$O203</f>
        <v>0</v>
      </c>
      <c r="N203" s="29">
        <f>+'2011'!$O203</f>
        <v>0</v>
      </c>
      <c r="O203" s="29">
        <f>+'2012'!$O203</f>
        <v>0</v>
      </c>
      <c r="P203" s="29">
        <f>+'2013'!$O203</f>
        <v>0</v>
      </c>
      <c r="Q203" s="29">
        <f>+'2014'!$O203</f>
        <v>0</v>
      </c>
      <c r="R203" s="29">
        <f>+'2015'!$O203</f>
        <v>0</v>
      </c>
      <c r="S203" s="29">
        <f>+'2016'!$O203</f>
        <v>0</v>
      </c>
      <c r="T203" s="29">
        <f>+'2017'!$O203</f>
        <v>0</v>
      </c>
      <c r="U203" s="29">
        <f>+'2018'!$O203</f>
        <v>0</v>
      </c>
      <c r="V203" s="29">
        <f>+'2019'!$O203</f>
        <v>0</v>
      </c>
      <c r="W203" s="26"/>
      <c r="X203" s="30" t="e">
        <f t="shared" si="150"/>
        <v>#DIV/0!</v>
      </c>
    </row>
    <row r="204" spans="1:24">
      <c r="A204" s="23" t="s">
        <v>633</v>
      </c>
      <c r="B204" s="24" t="s">
        <v>634</v>
      </c>
      <c r="C204" s="29">
        <f>+'2000'!$O204</f>
        <v>0</v>
      </c>
      <c r="D204" s="29">
        <f>+'2001'!$O204</f>
        <v>0</v>
      </c>
      <c r="E204" s="29">
        <f>+'2002'!$O204</f>
        <v>0</v>
      </c>
      <c r="F204" s="29">
        <f>+'2003'!$O204</f>
        <v>0</v>
      </c>
      <c r="G204" s="29">
        <f>+'2004'!$O204</f>
        <v>0</v>
      </c>
      <c r="H204" s="29">
        <f>+'2005'!$O204</f>
        <v>0</v>
      </c>
      <c r="I204" s="29">
        <f>+'2006'!$O204</f>
        <v>0</v>
      </c>
      <c r="J204" s="29">
        <f>+'2007'!$O204</f>
        <v>0</v>
      </c>
      <c r="K204" s="29">
        <f>+'2008'!$O204</f>
        <v>0</v>
      </c>
      <c r="L204" s="29">
        <f>+'2009'!$O204</f>
        <v>0</v>
      </c>
      <c r="M204" s="29">
        <f>+'2010'!$O204</f>
        <v>0</v>
      </c>
      <c r="N204" s="29">
        <f>+'2011'!$O204</f>
        <v>0</v>
      </c>
      <c r="O204" s="29">
        <f>+'2012'!$O204</f>
        <v>0</v>
      </c>
      <c r="P204" s="29">
        <f>+'2013'!$O204</f>
        <v>0</v>
      </c>
      <c r="Q204" s="29">
        <f>+'2014'!$O204</f>
        <v>0</v>
      </c>
      <c r="R204" s="29">
        <f>+'2015'!$O204</f>
        <v>0</v>
      </c>
      <c r="S204" s="29">
        <f>+'2016'!$O204</f>
        <v>0</v>
      </c>
      <c r="T204" s="29">
        <f>+'2017'!$O204</f>
        <v>0</v>
      </c>
      <c r="U204" s="29">
        <f>+'2018'!$O204</f>
        <v>0</v>
      </c>
      <c r="V204" s="29">
        <f>+'2019'!$O204</f>
        <v>0</v>
      </c>
      <c r="W204" s="26"/>
      <c r="X204" s="30" t="e">
        <f t="shared" si="150"/>
        <v>#DIV/0!</v>
      </c>
    </row>
    <row r="205" spans="1:24">
      <c r="A205" s="23" t="s">
        <v>635</v>
      </c>
      <c r="B205" s="24" t="s">
        <v>636</v>
      </c>
      <c r="C205" s="29">
        <f>+'2000'!$O205</f>
        <v>0</v>
      </c>
      <c r="D205" s="29">
        <f>+'2001'!$O205</f>
        <v>0</v>
      </c>
      <c r="E205" s="29">
        <f>+'2002'!$O205</f>
        <v>0</v>
      </c>
      <c r="F205" s="29">
        <f>+'2003'!$O205</f>
        <v>0</v>
      </c>
      <c r="G205" s="29">
        <f>+'2004'!$O205</f>
        <v>0</v>
      </c>
      <c r="H205" s="29">
        <f>+'2005'!$O205</f>
        <v>0</v>
      </c>
      <c r="I205" s="29">
        <f>+'2006'!$O205</f>
        <v>0</v>
      </c>
      <c r="J205" s="29">
        <f>+'2007'!$O205</f>
        <v>0</v>
      </c>
      <c r="K205" s="29">
        <f>+'2008'!$O205</f>
        <v>0</v>
      </c>
      <c r="L205" s="29">
        <f>+'2009'!$O205</f>
        <v>0</v>
      </c>
      <c r="M205" s="29">
        <f>+'2010'!$O205</f>
        <v>0</v>
      </c>
      <c r="N205" s="29">
        <f>+'2011'!$O205</f>
        <v>0</v>
      </c>
      <c r="O205" s="29">
        <f>+'2012'!$O205</f>
        <v>0</v>
      </c>
      <c r="P205" s="29">
        <f>+'2013'!$O205</f>
        <v>0</v>
      </c>
      <c r="Q205" s="29">
        <f>+'2014'!$O205</f>
        <v>0</v>
      </c>
      <c r="R205" s="29">
        <f>+'2015'!$O205</f>
        <v>0</v>
      </c>
      <c r="S205" s="29">
        <f>+'2016'!$O205</f>
        <v>0</v>
      </c>
      <c r="T205" s="29">
        <f>+'2017'!$O205</f>
        <v>0</v>
      </c>
      <c r="U205" s="29">
        <f>+'2018'!$O205</f>
        <v>0</v>
      </c>
      <c r="V205" s="29">
        <f>+'2019'!$O205</f>
        <v>0</v>
      </c>
      <c r="W205" s="26"/>
      <c r="X205" s="30" t="e">
        <f t="shared" si="150"/>
        <v>#DIV/0!</v>
      </c>
    </row>
    <row r="206" spans="1:24">
      <c r="A206" s="23" t="s">
        <v>637</v>
      </c>
      <c r="B206" s="24" t="s">
        <v>638</v>
      </c>
      <c r="C206" s="29">
        <f>+'2000'!$O206</f>
        <v>0</v>
      </c>
      <c r="D206" s="29">
        <f>+'2001'!$O206</f>
        <v>0</v>
      </c>
      <c r="E206" s="29">
        <f>+'2002'!$O206</f>
        <v>0</v>
      </c>
      <c r="F206" s="29">
        <f>+'2003'!$O206</f>
        <v>0</v>
      </c>
      <c r="G206" s="29">
        <f>+'2004'!$O206</f>
        <v>0</v>
      </c>
      <c r="H206" s="29">
        <f>+'2005'!$O206</f>
        <v>0</v>
      </c>
      <c r="I206" s="29">
        <f>+'2006'!$O206</f>
        <v>0</v>
      </c>
      <c r="J206" s="29">
        <f>+'2007'!$O206</f>
        <v>0</v>
      </c>
      <c r="K206" s="29">
        <f>+'2008'!$O206</f>
        <v>0</v>
      </c>
      <c r="L206" s="29">
        <f>+'2009'!$O206</f>
        <v>0</v>
      </c>
      <c r="M206" s="29">
        <f>+'2010'!$O206</f>
        <v>0</v>
      </c>
      <c r="N206" s="29">
        <f>+'2011'!$O206</f>
        <v>0</v>
      </c>
      <c r="O206" s="29">
        <f>+'2012'!$O206</f>
        <v>0</v>
      </c>
      <c r="P206" s="29">
        <f>+'2013'!$O206</f>
        <v>0</v>
      </c>
      <c r="Q206" s="29">
        <f>+'2014'!$O206</f>
        <v>0</v>
      </c>
      <c r="R206" s="29">
        <f>+'2015'!$O206</f>
        <v>0</v>
      </c>
      <c r="S206" s="29">
        <f>+'2016'!$O206</f>
        <v>0</v>
      </c>
      <c r="T206" s="29">
        <f>+'2017'!$O206</f>
        <v>0</v>
      </c>
      <c r="U206" s="29">
        <f>+'2018'!$O206</f>
        <v>0</v>
      </c>
      <c r="V206" s="29">
        <f>+'2019'!$O206</f>
        <v>0</v>
      </c>
      <c r="W206" s="26"/>
      <c r="X206" s="30" t="e">
        <f t="shared" si="150"/>
        <v>#DIV/0!</v>
      </c>
    </row>
    <row r="207" spans="1:24">
      <c r="A207" s="23" t="s">
        <v>639</v>
      </c>
      <c r="B207" s="24" t="s">
        <v>290</v>
      </c>
      <c r="C207" s="29">
        <f>+'2000'!$O207</f>
        <v>0</v>
      </c>
      <c r="D207" s="29">
        <f>+'2001'!$O207</f>
        <v>0</v>
      </c>
      <c r="E207" s="29">
        <f>+'2002'!$O207</f>
        <v>0</v>
      </c>
      <c r="F207" s="29">
        <f>+'2003'!$O207</f>
        <v>0</v>
      </c>
      <c r="G207" s="29">
        <f>+'2004'!$O207</f>
        <v>0</v>
      </c>
      <c r="H207" s="29">
        <f>+'2005'!$O207</f>
        <v>0</v>
      </c>
      <c r="I207" s="29">
        <f>+'2006'!$O207</f>
        <v>0</v>
      </c>
      <c r="J207" s="29">
        <f>+'2007'!$O207</f>
        <v>0</v>
      </c>
      <c r="K207" s="29">
        <f>+'2008'!$O207</f>
        <v>0</v>
      </c>
      <c r="L207" s="29">
        <f>+'2009'!$O207</f>
        <v>0</v>
      </c>
      <c r="M207" s="29">
        <f>+'2010'!$O207</f>
        <v>0</v>
      </c>
      <c r="N207" s="29">
        <f>+'2011'!$O207</f>
        <v>0</v>
      </c>
      <c r="O207" s="29">
        <f>+'2012'!$O207</f>
        <v>0</v>
      </c>
      <c r="P207" s="29">
        <f>+'2013'!$O207</f>
        <v>0</v>
      </c>
      <c r="Q207" s="29">
        <f>+'2014'!$O207</f>
        <v>0</v>
      </c>
      <c r="R207" s="29">
        <f>+'2015'!$O207</f>
        <v>0</v>
      </c>
      <c r="S207" s="29">
        <f>+'2016'!$O207</f>
        <v>0</v>
      </c>
      <c r="T207" s="29">
        <f>+'2017'!$O207</f>
        <v>0</v>
      </c>
      <c r="U207" s="29">
        <f>+'2018'!$O207</f>
        <v>0</v>
      </c>
      <c r="V207" s="29">
        <f>+'2019'!$O207</f>
        <v>0</v>
      </c>
      <c r="W207" s="26"/>
      <c r="X207" s="30" t="e">
        <f t="shared" si="150"/>
        <v>#DIV/0!</v>
      </c>
    </row>
    <row r="208" spans="1:24" s="12" customFormat="1">
      <c r="A208" s="18" t="s">
        <v>640</v>
      </c>
      <c r="B208" s="19" t="s">
        <v>641</v>
      </c>
      <c r="C208" s="20">
        <f t="shared" ref="C208:U208" si="172">+C209+C213+C216+C219+C223</f>
        <v>792.845015299377</v>
      </c>
      <c r="D208" s="20">
        <f t="shared" si="172"/>
        <v>834.32874708079635</v>
      </c>
      <c r="E208" s="20">
        <f t="shared" si="172"/>
        <v>874.82325523939573</v>
      </c>
      <c r="F208" s="20">
        <f t="shared" si="172"/>
        <v>915.81656605578382</v>
      </c>
      <c r="G208" s="20">
        <f t="shared" si="172"/>
        <v>957.60839666332754</v>
      </c>
      <c r="H208" s="20">
        <f t="shared" si="172"/>
        <v>999.73345379022021</v>
      </c>
      <c r="I208" s="20">
        <f t="shared" si="172"/>
        <v>1041.3421418046569</v>
      </c>
      <c r="J208" s="20">
        <f t="shared" si="172"/>
        <v>1085.9643160288442</v>
      </c>
      <c r="K208" s="20">
        <f t="shared" si="172"/>
        <v>1131.654219026758</v>
      </c>
      <c r="L208" s="20">
        <f t="shared" si="172"/>
        <v>1178.910301799735</v>
      </c>
      <c r="M208" s="20">
        <f t="shared" si="172"/>
        <v>1238.5099653830002</v>
      </c>
      <c r="N208" s="20">
        <f t="shared" si="172"/>
        <v>1314.2888738101474</v>
      </c>
      <c r="O208" s="20">
        <f t="shared" si="172"/>
        <v>1368.9130877347916</v>
      </c>
      <c r="P208" s="20">
        <f t="shared" si="172"/>
        <v>1426.1372186216586</v>
      </c>
      <c r="Q208" s="20">
        <f t="shared" si="172"/>
        <v>1484.3847691710935</v>
      </c>
      <c r="R208" s="20">
        <f t="shared" si="172"/>
        <v>1543.7926878577412</v>
      </c>
      <c r="S208" s="20">
        <f t="shared" si="172"/>
        <v>1607.4775311683816</v>
      </c>
      <c r="T208" s="20">
        <f t="shared" si="172"/>
        <v>1631.9427784140694</v>
      </c>
      <c r="U208" s="20">
        <f t="shared" si="172"/>
        <v>1577.569525494971</v>
      </c>
      <c r="V208" s="20">
        <f t="shared" ref="V208" si="173">+V209+V213+V216+V219+V223</f>
        <v>1634.5835238007835</v>
      </c>
      <c r="W208" s="21"/>
      <c r="X208" s="22">
        <f t="shared" si="150"/>
        <v>1.0616684121846531</v>
      </c>
    </row>
    <row r="209" spans="1:24">
      <c r="A209" s="23" t="s">
        <v>642</v>
      </c>
      <c r="B209" s="24" t="s">
        <v>643</v>
      </c>
      <c r="C209" s="25">
        <f>'2000'!$O$209</f>
        <v>610.78046342738185</v>
      </c>
      <c r="D209" s="25">
        <f>'2001'!O209</f>
        <v>647.76900615478132</v>
      </c>
      <c r="E209" s="25">
        <f>'2002'!$O$209</f>
        <v>684.57904718334089</v>
      </c>
      <c r="F209" s="25">
        <f>'2003'!$O209</f>
        <v>721.45197238320725</v>
      </c>
      <c r="G209" s="25">
        <f>'2004'!$O$209</f>
        <v>758.5911875346178</v>
      </c>
      <c r="H209" s="25">
        <f>'2005'!$O$209</f>
        <v>796.16711768354696</v>
      </c>
      <c r="I209" s="25">
        <f>'2006'!$O$209</f>
        <v>834.32211375203099</v>
      </c>
      <c r="J209" s="25">
        <f>'2007'!$O$209</f>
        <v>873.19276038241287</v>
      </c>
      <c r="K209" s="25">
        <f>'2008'!$O$209</f>
        <v>912.90798692187877</v>
      </c>
      <c r="L209" s="25">
        <f>'2009'!$O$209</f>
        <v>953.57012457109249</v>
      </c>
      <c r="M209" s="25">
        <f>'2010'!$O$209</f>
        <v>995.25838841665825</v>
      </c>
      <c r="N209" s="25">
        <f>'2011'!$O$209</f>
        <v>1045.8896999908545</v>
      </c>
      <c r="O209" s="25">
        <f>'2012'!$O$209</f>
        <v>1097.0577286816876</v>
      </c>
      <c r="P209" s="25">
        <f>'2013'!$O$209</f>
        <v>1149.0979288193548</v>
      </c>
      <c r="Q209" s="25">
        <f>'2014'!$O$209</f>
        <v>1202.1589327365095</v>
      </c>
      <c r="R209" s="25">
        <f>'2015'!$O$209</f>
        <v>1256.3568369907659</v>
      </c>
      <c r="S209" s="25">
        <f>'2016'!$O$209</f>
        <v>1314.8126876726117</v>
      </c>
      <c r="T209" s="25">
        <f>'2017'!$O$209</f>
        <v>1334.0329367252655</v>
      </c>
      <c r="U209" s="25">
        <f>'2018'!$O$209</f>
        <v>1274.3900588041035</v>
      </c>
      <c r="V209" s="25">
        <f>'2019'!O209</f>
        <v>1326.1217399798365</v>
      </c>
      <c r="W209" s="26"/>
      <c r="X209" s="27">
        <f t="shared" si="150"/>
        <v>1.1711921375780947</v>
      </c>
    </row>
    <row r="210" spans="1:24">
      <c r="A210" s="23" t="s">
        <v>644</v>
      </c>
      <c r="B210" s="24" t="s">
        <v>645</v>
      </c>
      <c r="C210" s="29">
        <f>+'2000'!$O210</f>
        <v>0</v>
      </c>
      <c r="D210" s="29">
        <f>+'2001'!$O210</f>
        <v>0</v>
      </c>
      <c r="E210" s="29">
        <f>+'2002'!$O210</f>
        <v>0</v>
      </c>
      <c r="F210" s="29">
        <f>+'2003'!$O210</f>
        <v>0</v>
      </c>
      <c r="G210" s="29">
        <f>+'2004'!$O210</f>
        <v>0</v>
      </c>
      <c r="H210" s="29">
        <f>+'2005'!$O210</f>
        <v>0</v>
      </c>
      <c r="I210" s="29">
        <f>+'2006'!$O210</f>
        <v>0</v>
      </c>
      <c r="J210" s="29">
        <f>+'2007'!$O210</f>
        <v>0</v>
      </c>
      <c r="K210" s="29">
        <f>+'2008'!$O210</f>
        <v>0</v>
      </c>
      <c r="L210" s="29">
        <f>+'2009'!$O210</f>
        <v>0</v>
      </c>
      <c r="M210" s="29">
        <f>+'2010'!$O210</f>
        <v>0</v>
      </c>
      <c r="N210" s="29">
        <f>+'2011'!$O210</f>
        <v>0</v>
      </c>
      <c r="O210" s="29">
        <f>+'2012'!$O210</f>
        <v>0</v>
      </c>
      <c r="P210" s="29">
        <f>+'2013'!$O210</f>
        <v>0</v>
      </c>
      <c r="Q210" s="29">
        <f>+'2014'!$O210</f>
        <v>0</v>
      </c>
      <c r="R210" s="29">
        <f>+'2015'!$O210</f>
        <v>0</v>
      </c>
      <c r="S210" s="29">
        <f>+'2016'!$O210</f>
        <v>0</v>
      </c>
      <c r="T210" s="29">
        <f>+'2017'!$O210</f>
        <v>0</v>
      </c>
      <c r="U210" s="29">
        <f>+'2018'!$O210</f>
        <v>0</v>
      </c>
      <c r="V210" s="29">
        <f>+'2019'!$O210</f>
        <v>0</v>
      </c>
      <c r="W210" s="26"/>
      <c r="X210" s="30" t="e">
        <f t="shared" si="150"/>
        <v>#DIV/0!</v>
      </c>
    </row>
    <row r="211" spans="1:24">
      <c r="A211" s="23" t="s">
        <v>646</v>
      </c>
      <c r="B211" s="24" t="s">
        <v>647</v>
      </c>
      <c r="C211" s="29">
        <f>+'2000'!$O211</f>
        <v>0</v>
      </c>
      <c r="D211" s="29">
        <f>+'2001'!$O211</f>
        <v>0</v>
      </c>
      <c r="E211" s="29">
        <f>+'2002'!$O211</f>
        <v>0</v>
      </c>
      <c r="F211" s="29">
        <f>+'2003'!$O211</f>
        <v>0</v>
      </c>
      <c r="G211" s="29">
        <f>+'2004'!$O211</f>
        <v>0</v>
      </c>
      <c r="H211" s="29">
        <f>+'2005'!$O211</f>
        <v>0</v>
      </c>
      <c r="I211" s="29">
        <f>+'2006'!$O211</f>
        <v>0</v>
      </c>
      <c r="J211" s="29">
        <f>+'2007'!$O211</f>
        <v>0</v>
      </c>
      <c r="K211" s="29">
        <f>+'2008'!$O211</f>
        <v>0</v>
      </c>
      <c r="L211" s="29">
        <f>+'2009'!$O211</f>
        <v>0</v>
      </c>
      <c r="M211" s="29">
        <f>+'2010'!$O211</f>
        <v>0</v>
      </c>
      <c r="N211" s="29">
        <f>+'2011'!$O211</f>
        <v>0</v>
      </c>
      <c r="O211" s="29">
        <f>+'2012'!$O211</f>
        <v>0</v>
      </c>
      <c r="P211" s="29">
        <f>+'2013'!$O211</f>
        <v>0</v>
      </c>
      <c r="Q211" s="29">
        <f>+'2014'!$O211</f>
        <v>0</v>
      </c>
      <c r="R211" s="29">
        <f>+'2015'!$O211</f>
        <v>0</v>
      </c>
      <c r="S211" s="29">
        <f>+'2016'!$O211</f>
        <v>0</v>
      </c>
      <c r="T211" s="29">
        <f>+'2017'!$O211</f>
        <v>0</v>
      </c>
      <c r="U211" s="29">
        <f>+'2018'!$O211</f>
        <v>0</v>
      </c>
      <c r="V211" s="29">
        <f>+'2019'!$O211</f>
        <v>0</v>
      </c>
      <c r="W211" s="26"/>
      <c r="X211" s="30" t="e">
        <f t="shared" si="150"/>
        <v>#DIV/0!</v>
      </c>
    </row>
    <row r="212" spans="1:24">
      <c r="A212" s="23" t="s">
        <v>648</v>
      </c>
      <c r="B212" s="24" t="s">
        <v>649</v>
      </c>
      <c r="C212" s="29">
        <f>+'2000'!$O212</f>
        <v>0</v>
      </c>
      <c r="D212" s="29">
        <f>+'2001'!$O212</f>
        <v>0</v>
      </c>
      <c r="E212" s="29">
        <f>+'2002'!$O212</f>
        <v>0</v>
      </c>
      <c r="F212" s="29">
        <f>+'2003'!$O212</f>
        <v>0</v>
      </c>
      <c r="G212" s="29">
        <f>+'2004'!$O212</f>
        <v>0</v>
      </c>
      <c r="H212" s="29">
        <f>+'2005'!$O212</f>
        <v>0</v>
      </c>
      <c r="I212" s="29">
        <f>+'2006'!$O212</f>
        <v>0</v>
      </c>
      <c r="J212" s="29">
        <f>+'2007'!$O212</f>
        <v>0</v>
      </c>
      <c r="K212" s="29">
        <f>+'2008'!$O212</f>
        <v>0</v>
      </c>
      <c r="L212" s="29">
        <f>+'2009'!$O212</f>
        <v>0</v>
      </c>
      <c r="M212" s="29">
        <f>+'2010'!$O212</f>
        <v>0</v>
      </c>
      <c r="N212" s="29">
        <f>+'2011'!$O212</f>
        <v>0</v>
      </c>
      <c r="O212" s="29">
        <f>+'2012'!$O212</f>
        <v>0</v>
      </c>
      <c r="P212" s="29">
        <f>+'2013'!$O212</f>
        <v>0</v>
      </c>
      <c r="Q212" s="29">
        <f>+'2014'!$O212</f>
        <v>0</v>
      </c>
      <c r="R212" s="29">
        <f>+'2015'!$O212</f>
        <v>0</v>
      </c>
      <c r="S212" s="29">
        <f>+'2016'!$O212</f>
        <v>0</v>
      </c>
      <c r="T212" s="29">
        <f>+'2017'!$O212</f>
        <v>0</v>
      </c>
      <c r="U212" s="29">
        <f>+'2018'!$O212</f>
        <v>0</v>
      </c>
      <c r="V212" s="29">
        <f>+'2019'!$O212</f>
        <v>0</v>
      </c>
      <c r="W212" s="26"/>
      <c r="X212" s="30" t="e">
        <f t="shared" si="150"/>
        <v>#DIV/0!</v>
      </c>
    </row>
    <row r="213" spans="1:24">
      <c r="A213" s="23" t="s">
        <v>650</v>
      </c>
      <c r="B213" s="24" t="s">
        <v>651</v>
      </c>
      <c r="C213" s="25">
        <f t="shared" ref="C213:U213" si="174">+SUM(C214:C215)</f>
        <v>0</v>
      </c>
      <c r="D213" s="25">
        <f t="shared" si="174"/>
        <v>0</v>
      </c>
      <c r="E213" s="25">
        <f t="shared" si="174"/>
        <v>0</v>
      </c>
      <c r="F213" s="25">
        <f t="shared" si="174"/>
        <v>0</v>
      </c>
      <c r="G213" s="25">
        <f t="shared" si="174"/>
        <v>0</v>
      </c>
      <c r="H213" s="25">
        <f t="shared" si="174"/>
        <v>0</v>
      </c>
      <c r="I213" s="25">
        <f t="shared" si="174"/>
        <v>0</v>
      </c>
      <c r="J213" s="25">
        <f t="shared" si="174"/>
        <v>0</v>
      </c>
      <c r="K213" s="25">
        <f t="shared" si="174"/>
        <v>0</v>
      </c>
      <c r="L213" s="25">
        <f t="shared" si="174"/>
        <v>0</v>
      </c>
      <c r="M213" s="25">
        <f t="shared" si="174"/>
        <v>0</v>
      </c>
      <c r="N213" s="25">
        <f t="shared" si="174"/>
        <v>0</v>
      </c>
      <c r="O213" s="25">
        <f t="shared" si="174"/>
        <v>0</v>
      </c>
      <c r="P213" s="25">
        <f t="shared" si="174"/>
        <v>0</v>
      </c>
      <c r="Q213" s="25">
        <f t="shared" si="174"/>
        <v>0</v>
      </c>
      <c r="R213" s="25">
        <f t="shared" si="174"/>
        <v>0</v>
      </c>
      <c r="S213" s="25">
        <f t="shared" si="174"/>
        <v>0</v>
      </c>
      <c r="T213" s="25">
        <f t="shared" si="174"/>
        <v>0</v>
      </c>
      <c r="U213" s="25">
        <f t="shared" si="174"/>
        <v>0</v>
      </c>
      <c r="V213" s="25">
        <f t="shared" ref="V213" si="175">+SUM(V214:V215)</f>
        <v>0</v>
      </c>
      <c r="W213" s="26"/>
      <c r="X213" s="27" t="e">
        <f t="shared" si="150"/>
        <v>#DIV/0!</v>
      </c>
    </row>
    <row r="214" spans="1:24">
      <c r="A214" s="23" t="s">
        <v>652</v>
      </c>
      <c r="B214" s="24" t="s">
        <v>653</v>
      </c>
      <c r="C214" s="29">
        <f>+'2000'!$O214</f>
        <v>0</v>
      </c>
      <c r="D214" s="29">
        <f>+'2001'!$O214</f>
        <v>0</v>
      </c>
      <c r="E214" s="29">
        <f>+'2002'!$O214</f>
        <v>0</v>
      </c>
      <c r="F214" s="29">
        <f>+'2003'!$O214</f>
        <v>0</v>
      </c>
      <c r="G214" s="29">
        <f>+'2004'!$O214</f>
        <v>0</v>
      </c>
      <c r="H214" s="29">
        <f>+'2005'!$O214</f>
        <v>0</v>
      </c>
      <c r="I214" s="29">
        <f>+'2006'!$O214</f>
        <v>0</v>
      </c>
      <c r="J214" s="29">
        <f>+'2007'!$O214</f>
        <v>0</v>
      </c>
      <c r="K214" s="29">
        <f>+'2008'!$O214</f>
        <v>0</v>
      </c>
      <c r="L214" s="29">
        <f>+'2009'!$O214</f>
        <v>0</v>
      </c>
      <c r="M214" s="29">
        <f>+'2010'!$O214</f>
        <v>0</v>
      </c>
      <c r="N214" s="29">
        <f>+'2011'!$O214</f>
        <v>0</v>
      </c>
      <c r="O214" s="29">
        <f>+'2012'!$O214</f>
        <v>0</v>
      </c>
      <c r="P214" s="29">
        <f>+'2013'!$O214</f>
        <v>0</v>
      </c>
      <c r="Q214" s="29">
        <f>+'2014'!$O214</f>
        <v>0</v>
      </c>
      <c r="R214" s="29">
        <f>+'2015'!$O214</f>
        <v>0</v>
      </c>
      <c r="S214" s="29">
        <f>+'2016'!$O214</f>
        <v>0</v>
      </c>
      <c r="T214" s="29">
        <f>+'2017'!$O214</f>
        <v>0</v>
      </c>
      <c r="U214" s="29">
        <f>+'2018'!$O214</f>
        <v>0</v>
      </c>
      <c r="V214" s="29">
        <f>+'2019'!$O214</f>
        <v>0</v>
      </c>
      <c r="W214" s="26"/>
      <c r="X214" s="30" t="e">
        <f t="shared" si="150"/>
        <v>#DIV/0!</v>
      </c>
    </row>
    <row r="215" spans="1:24">
      <c r="A215" s="23" t="s">
        <v>654</v>
      </c>
      <c r="B215" s="24" t="s">
        <v>655</v>
      </c>
      <c r="C215" s="29">
        <f>+'2000'!$O215</f>
        <v>0</v>
      </c>
      <c r="D215" s="29">
        <f>+'2001'!$O215</f>
        <v>0</v>
      </c>
      <c r="E215" s="29">
        <f>+'2002'!$O215</f>
        <v>0</v>
      </c>
      <c r="F215" s="29">
        <f>+'2003'!$O215</f>
        <v>0</v>
      </c>
      <c r="G215" s="29">
        <f>+'2004'!$O215</f>
        <v>0</v>
      </c>
      <c r="H215" s="29">
        <f>+'2005'!$O215</f>
        <v>0</v>
      </c>
      <c r="I215" s="29">
        <f>+'2006'!$O215</f>
        <v>0</v>
      </c>
      <c r="J215" s="29">
        <f>+'2007'!$O215</f>
        <v>0</v>
      </c>
      <c r="K215" s="29">
        <f>+'2008'!$O215</f>
        <v>0</v>
      </c>
      <c r="L215" s="29">
        <f>+'2009'!$O215</f>
        <v>0</v>
      </c>
      <c r="M215" s="29">
        <f>+'2010'!$O215</f>
        <v>0</v>
      </c>
      <c r="N215" s="29">
        <f>+'2011'!$O215</f>
        <v>0</v>
      </c>
      <c r="O215" s="29">
        <f>+'2012'!$O215</f>
        <v>0</v>
      </c>
      <c r="P215" s="29">
        <f>+'2013'!$O215</f>
        <v>0</v>
      </c>
      <c r="Q215" s="29">
        <f>+'2014'!$O215</f>
        <v>0</v>
      </c>
      <c r="R215" s="29">
        <f>+'2015'!$O215</f>
        <v>0</v>
      </c>
      <c r="S215" s="29">
        <f>+'2016'!$O215</f>
        <v>0</v>
      </c>
      <c r="T215" s="29">
        <f>+'2017'!$O215</f>
        <v>0</v>
      </c>
      <c r="U215" s="29">
        <f>+'2018'!$O215</f>
        <v>0</v>
      </c>
      <c r="V215" s="29">
        <f>+'2019'!$O215</f>
        <v>0</v>
      </c>
      <c r="W215" s="26"/>
      <c r="X215" s="30" t="e">
        <f t="shared" si="150"/>
        <v>#DIV/0!</v>
      </c>
    </row>
    <row r="216" spans="1:24">
      <c r="A216" s="23" t="s">
        <v>656</v>
      </c>
      <c r="B216" s="24" t="s">
        <v>657</v>
      </c>
      <c r="C216" s="25">
        <f t="shared" ref="C216:U216" si="176">+SUM(C217:C218)</f>
        <v>0</v>
      </c>
      <c r="D216" s="25">
        <f t="shared" si="176"/>
        <v>0</v>
      </c>
      <c r="E216" s="25">
        <f t="shared" si="176"/>
        <v>0</v>
      </c>
      <c r="F216" s="25">
        <f t="shared" si="176"/>
        <v>0</v>
      </c>
      <c r="G216" s="25">
        <f t="shared" si="176"/>
        <v>0</v>
      </c>
      <c r="H216" s="25">
        <f t="shared" si="176"/>
        <v>0</v>
      </c>
      <c r="I216" s="25">
        <f t="shared" si="176"/>
        <v>0</v>
      </c>
      <c r="J216" s="25">
        <f t="shared" si="176"/>
        <v>0</v>
      </c>
      <c r="K216" s="25">
        <f t="shared" si="176"/>
        <v>0</v>
      </c>
      <c r="L216" s="25">
        <f t="shared" si="176"/>
        <v>0</v>
      </c>
      <c r="M216" s="25">
        <f t="shared" si="176"/>
        <v>0</v>
      </c>
      <c r="N216" s="25">
        <f t="shared" si="176"/>
        <v>0</v>
      </c>
      <c r="O216" s="25">
        <f t="shared" si="176"/>
        <v>0</v>
      </c>
      <c r="P216" s="25">
        <f t="shared" si="176"/>
        <v>0</v>
      </c>
      <c r="Q216" s="25">
        <f t="shared" si="176"/>
        <v>0</v>
      </c>
      <c r="R216" s="25">
        <f t="shared" si="176"/>
        <v>0</v>
      </c>
      <c r="S216" s="25">
        <f t="shared" si="176"/>
        <v>0</v>
      </c>
      <c r="T216" s="25">
        <f t="shared" si="176"/>
        <v>0</v>
      </c>
      <c r="U216" s="25">
        <f t="shared" si="176"/>
        <v>0</v>
      </c>
      <c r="V216" s="25">
        <f t="shared" ref="V216" si="177">+SUM(V217:V218)</f>
        <v>0</v>
      </c>
      <c r="W216" s="26"/>
      <c r="X216" s="27" t="e">
        <f t="shared" si="150"/>
        <v>#DIV/0!</v>
      </c>
    </row>
    <row r="217" spans="1:24">
      <c r="A217" s="23" t="s">
        <v>658</v>
      </c>
      <c r="B217" s="24" t="s">
        <v>659</v>
      </c>
      <c r="C217" s="29">
        <f>+'2000'!$O217</f>
        <v>0</v>
      </c>
      <c r="D217" s="29">
        <f>+'2001'!$O217</f>
        <v>0</v>
      </c>
      <c r="E217" s="29">
        <f>+'2002'!$O217</f>
        <v>0</v>
      </c>
      <c r="F217" s="29">
        <f>+'2003'!$O217</f>
        <v>0</v>
      </c>
      <c r="G217" s="29">
        <f>+'2004'!$O217</f>
        <v>0</v>
      </c>
      <c r="H217" s="29">
        <f>+'2005'!$O217</f>
        <v>0</v>
      </c>
      <c r="I217" s="29">
        <f>+'2006'!$O217</f>
        <v>0</v>
      </c>
      <c r="J217" s="29">
        <f>+'2007'!$O217</f>
        <v>0</v>
      </c>
      <c r="K217" s="29">
        <f>+'2008'!$O217</f>
        <v>0</v>
      </c>
      <c r="L217" s="29">
        <f>+'2009'!$O217</f>
        <v>0</v>
      </c>
      <c r="M217" s="29">
        <f>+'2010'!$O217</f>
        <v>0</v>
      </c>
      <c r="N217" s="29">
        <f>+'2011'!$O217</f>
        <v>0</v>
      </c>
      <c r="O217" s="29">
        <f>+'2012'!$O217</f>
        <v>0</v>
      </c>
      <c r="P217" s="29">
        <f>+'2013'!$O217</f>
        <v>0</v>
      </c>
      <c r="Q217" s="29">
        <f>+'2014'!$O217</f>
        <v>0</v>
      </c>
      <c r="R217" s="29">
        <f>+'2015'!$O217</f>
        <v>0</v>
      </c>
      <c r="S217" s="29">
        <f>+'2016'!$O217</f>
        <v>0</v>
      </c>
      <c r="T217" s="29">
        <f>+'2017'!$O217</f>
        <v>0</v>
      </c>
      <c r="U217" s="29">
        <f>+'2018'!$O217</f>
        <v>0</v>
      </c>
      <c r="V217" s="29">
        <f>+'2019'!$O217</f>
        <v>0</v>
      </c>
      <c r="W217" s="26"/>
      <c r="X217" s="30" t="e">
        <f t="shared" si="150"/>
        <v>#DIV/0!</v>
      </c>
    </row>
    <row r="218" spans="1:24">
      <c r="A218" s="23" t="s">
        <v>660</v>
      </c>
      <c r="B218" s="24" t="s">
        <v>661</v>
      </c>
      <c r="C218" s="29">
        <f>+'2000'!$O218</f>
        <v>0</v>
      </c>
      <c r="D218" s="29">
        <f>+'2001'!$O218</f>
        <v>0</v>
      </c>
      <c r="E218" s="29">
        <f>+'2002'!$O218</f>
        <v>0</v>
      </c>
      <c r="F218" s="29">
        <f>+'2003'!$O218</f>
        <v>0</v>
      </c>
      <c r="G218" s="29">
        <f>+'2004'!$O218</f>
        <v>0</v>
      </c>
      <c r="H218" s="29">
        <f>+'2005'!$O218</f>
        <v>0</v>
      </c>
      <c r="I218" s="29">
        <f>+'2006'!$O218</f>
        <v>0</v>
      </c>
      <c r="J218" s="29">
        <f>+'2007'!$O218</f>
        <v>0</v>
      </c>
      <c r="K218" s="29">
        <f>+'2008'!$O218</f>
        <v>0</v>
      </c>
      <c r="L218" s="29">
        <f>+'2009'!$O218</f>
        <v>0</v>
      </c>
      <c r="M218" s="29">
        <f>+'2010'!$O218</f>
        <v>0</v>
      </c>
      <c r="N218" s="29">
        <f>+'2011'!$O218</f>
        <v>0</v>
      </c>
      <c r="O218" s="29">
        <f>+'2012'!$O218</f>
        <v>0</v>
      </c>
      <c r="P218" s="29">
        <f>+'2013'!$O218</f>
        <v>0</v>
      </c>
      <c r="Q218" s="29">
        <f>+'2014'!$O218</f>
        <v>0</v>
      </c>
      <c r="R218" s="29">
        <f>+'2015'!$O218</f>
        <v>0</v>
      </c>
      <c r="S218" s="29">
        <f>+'2016'!$O218</f>
        <v>0</v>
      </c>
      <c r="T218" s="29">
        <f>+'2017'!$O218</f>
        <v>0</v>
      </c>
      <c r="U218" s="29">
        <f>+'2018'!$O218</f>
        <v>0</v>
      </c>
      <c r="V218" s="29">
        <f>+'2019'!$O218</f>
        <v>0</v>
      </c>
      <c r="W218" s="26"/>
      <c r="X218" s="30" t="e">
        <f t="shared" si="150"/>
        <v>#DIV/0!</v>
      </c>
    </row>
    <row r="219" spans="1:24">
      <c r="A219" s="23" t="s">
        <v>662</v>
      </c>
      <c r="B219" s="24" t="s">
        <v>663</v>
      </c>
      <c r="C219" s="25">
        <f t="shared" ref="C219:U219" si="178">+SUM(C220:C222)</f>
        <v>182.06455187199518</v>
      </c>
      <c r="D219" s="25">
        <f t="shared" si="178"/>
        <v>186.55974092601497</v>
      </c>
      <c r="E219" s="25">
        <f t="shared" si="178"/>
        <v>190.24420805605487</v>
      </c>
      <c r="F219" s="25">
        <f t="shared" si="178"/>
        <v>194.36459367257655</v>
      </c>
      <c r="G219" s="25">
        <f t="shared" si="178"/>
        <v>199.01720912870979</v>
      </c>
      <c r="H219" s="25">
        <f t="shared" si="178"/>
        <v>203.56633610667319</v>
      </c>
      <c r="I219" s="25">
        <f t="shared" si="178"/>
        <v>207.02002805262578</v>
      </c>
      <c r="J219" s="25">
        <f t="shared" si="178"/>
        <v>212.77155564643132</v>
      </c>
      <c r="K219" s="25">
        <f t="shared" si="178"/>
        <v>218.74623210487923</v>
      </c>
      <c r="L219" s="25">
        <f t="shared" si="178"/>
        <v>225.34017722864257</v>
      </c>
      <c r="M219" s="25">
        <f t="shared" si="178"/>
        <v>243.25157696634187</v>
      </c>
      <c r="N219" s="25">
        <f t="shared" si="178"/>
        <v>268.39917381929286</v>
      </c>
      <c r="O219" s="25">
        <f t="shared" si="178"/>
        <v>271.855359053104</v>
      </c>
      <c r="P219" s="25">
        <f t="shared" si="178"/>
        <v>277.03928980230376</v>
      </c>
      <c r="Q219" s="25">
        <f t="shared" si="178"/>
        <v>282.22583643458381</v>
      </c>
      <c r="R219" s="25">
        <f t="shared" si="178"/>
        <v>287.43585086697516</v>
      </c>
      <c r="S219" s="25">
        <f t="shared" si="178"/>
        <v>292.66484349576996</v>
      </c>
      <c r="T219" s="25">
        <f t="shared" si="178"/>
        <v>297.90984168880397</v>
      </c>
      <c r="U219" s="25">
        <f t="shared" si="178"/>
        <v>303.17946669086734</v>
      </c>
      <c r="V219" s="25">
        <f t="shared" ref="V219" si="179">+SUM(V220:V222)</f>
        <v>308.46178382094706</v>
      </c>
      <c r="W219" s="26"/>
      <c r="X219" s="27">
        <f t="shared" si="150"/>
        <v>0.69424405052675198</v>
      </c>
    </row>
    <row r="220" spans="1:24">
      <c r="A220" s="23" t="s">
        <v>664</v>
      </c>
      <c r="B220" s="24" t="s">
        <v>665</v>
      </c>
      <c r="C220" s="29">
        <f>+'2000'!$O220</f>
        <v>182.06455187199518</v>
      </c>
      <c r="D220" s="29">
        <f>+'2001'!$O220</f>
        <v>186.55974092601497</v>
      </c>
      <c r="E220" s="29">
        <f>+'2002'!$O220</f>
        <v>190.24420805605487</v>
      </c>
      <c r="F220" s="29">
        <f>+'2003'!$O220</f>
        <v>194.36459367257655</v>
      </c>
      <c r="G220" s="29">
        <f>+'2004'!$O220</f>
        <v>199.01720912870979</v>
      </c>
      <c r="H220" s="29">
        <f>+'2005'!$O220</f>
        <v>203.56633610667319</v>
      </c>
      <c r="I220" s="29">
        <f>+'2006'!$O220</f>
        <v>207.02002805262578</v>
      </c>
      <c r="J220" s="29">
        <f>+'2007'!$O220</f>
        <v>212.77155564643132</v>
      </c>
      <c r="K220" s="29">
        <f>+'2008'!$O220</f>
        <v>218.74623210487923</v>
      </c>
      <c r="L220" s="29">
        <f>+'2009'!$O220</f>
        <v>225.34017722864257</v>
      </c>
      <c r="M220" s="29">
        <f>+'2010'!$O220</f>
        <v>243.25157696634187</v>
      </c>
      <c r="N220" s="29">
        <f>+'2011'!$O220</f>
        <v>268.39917381929286</v>
      </c>
      <c r="O220" s="29">
        <f>+'2012'!$O220</f>
        <v>271.855359053104</v>
      </c>
      <c r="P220" s="29">
        <f>+'2013'!$O220</f>
        <v>277.03928980230376</v>
      </c>
      <c r="Q220" s="29">
        <f>+'2014'!$O220</f>
        <v>282.22583643458381</v>
      </c>
      <c r="R220" s="29">
        <f>+'2015'!$O220</f>
        <v>287.43585086697516</v>
      </c>
      <c r="S220" s="29">
        <f>+'2016'!$O220</f>
        <v>292.66484349576996</v>
      </c>
      <c r="T220" s="29">
        <f>+'2017'!$O220</f>
        <v>297.90984168880397</v>
      </c>
      <c r="U220" s="29">
        <f>+'2018'!$O220</f>
        <v>303.17946669086734</v>
      </c>
      <c r="V220" s="29">
        <f>+'2019'!$O220</f>
        <v>308.46178382094706</v>
      </c>
      <c r="W220" s="26"/>
      <c r="X220" s="30">
        <f t="shared" si="150"/>
        <v>0.69424405052675198</v>
      </c>
    </row>
    <row r="221" spans="1:24">
      <c r="A221" s="23" t="s">
        <v>666</v>
      </c>
      <c r="B221" s="24" t="s">
        <v>667</v>
      </c>
      <c r="C221" s="29">
        <f>+'2000'!$O221</f>
        <v>0</v>
      </c>
      <c r="D221" s="29">
        <f>+'2001'!$O221</f>
        <v>0</v>
      </c>
      <c r="E221" s="29">
        <f>+'2002'!$O221</f>
        <v>0</v>
      </c>
      <c r="F221" s="29">
        <f>+'2003'!$O221</f>
        <v>0</v>
      </c>
      <c r="G221" s="29">
        <f>+'2004'!$O221</f>
        <v>0</v>
      </c>
      <c r="H221" s="29">
        <f>+'2005'!$O221</f>
        <v>0</v>
      </c>
      <c r="I221" s="29">
        <f>+'2006'!$O221</f>
        <v>0</v>
      </c>
      <c r="J221" s="29">
        <f>+'2007'!$O221</f>
        <v>0</v>
      </c>
      <c r="K221" s="29">
        <f>+'2008'!$O221</f>
        <v>0</v>
      </c>
      <c r="L221" s="29">
        <f>+'2009'!$O221</f>
        <v>0</v>
      </c>
      <c r="M221" s="29">
        <f>+'2010'!$O221</f>
        <v>0</v>
      </c>
      <c r="N221" s="29">
        <f>+'2011'!$O221</f>
        <v>0</v>
      </c>
      <c r="O221" s="29">
        <f>+'2012'!$O221</f>
        <v>0</v>
      </c>
      <c r="P221" s="29">
        <f>+'2013'!$O221</f>
        <v>0</v>
      </c>
      <c r="Q221" s="29">
        <f>+'2014'!$O221</f>
        <v>0</v>
      </c>
      <c r="R221" s="29">
        <f>+'2015'!$O221</f>
        <v>0</v>
      </c>
      <c r="S221" s="29">
        <f>+'2016'!$O221</f>
        <v>0</v>
      </c>
      <c r="T221" s="29">
        <f>+'2017'!$O221</f>
        <v>0</v>
      </c>
      <c r="U221" s="29">
        <f>+'2018'!$O221</f>
        <v>0</v>
      </c>
      <c r="V221" s="29">
        <f>+'2019'!$O221</f>
        <v>0</v>
      </c>
      <c r="W221" s="26"/>
      <c r="X221" s="30" t="e">
        <f t="shared" si="150"/>
        <v>#DIV/0!</v>
      </c>
    </row>
    <row r="222" spans="1:24">
      <c r="A222" s="23" t="s">
        <v>668</v>
      </c>
      <c r="B222" s="24" t="s">
        <v>290</v>
      </c>
      <c r="C222" s="29">
        <f>+'2000'!$O222</f>
        <v>0</v>
      </c>
      <c r="D222" s="29">
        <f>+'2001'!$O222</f>
        <v>0</v>
      </c>
      <c r="E222" s="29">
        <f>+'2002'!$O222</f>
        <v>0</v>
      </c>
      <c r="F222" s="29">
        <f>+'2003'!$O222</f>
        <v>0</v>
      </c>
      <c r="G222" s="29">
        <f>+'2004'!$O222</f>
        <v>0</v>
      </c>
      <c r="H222" s="29">
        <f>+'2005'!$O222</f>
        <v>0</v>
      </c>
      <c r="I222" s="29">
        <f>+'2006'!$O222</f>
        <v>0</v>
      </c>
      <c r="J222" s="29">
        <f>+'2007'!$O222</f>
        <v>0</v>
      </c>
      <c r="K222" s="29">
        <f>+'2008'!$O222</f>
        <v>0</v>
      </c>
      <c r="L222" s="29">
        <f>+'2009'!$O222</f>
        <v>0</v>
      </c>
      <c r="M222" s="29">
        <f>+'2010'!$O222</f>
        <v>0</v>
      </c>
      <c r="N222" s="29">
        <f>+'2011'!$O222</f>
        <v>0</v>
      </c>
      <c r="O222" s="29">
        <f>+'2012'!$O222</f>
        <v>0</v>
      </c>
      <c r="P222" s="29">
        <f>+'2013'!$O222</f>
        <v>0</v>
      </c>
      <c r="Q222" s="29">
        <f>+'2014'!$O222</f>
        <v>0</v>
      </c>
      <c r="R222" s="29">
        <f>+'2015'!$O222</f>
        <v>0</v>
      </c>
      <c r="S222" s="29">
        <f>+'2016'!$O222</f>
        <v>0</v>
      </c>
      <c r="T222" s="29">
        <f>+'2017'!$O222</f>
        <v>0</v>
      </c>
      <c r="U222" s="29">
        <f>+'2018'!$O222</f>
        <v>0</v>
      </c>
      <c r="V222" s="29">
        <f>+'2019'!$O222</f>
        <v>0</v>
      </c>
      <c r="W222" s="26"/>
      <c r="X222" s="30" t="e">
        <f t="shared" si="150"/>
        <v>#DIV/0!</v>
      </c>
    </row>
    <row r="223" spans="1:24">
      <c r="A223" s="23" t="s">
        <v>669</v>
      </c>
      <c r="B223" s="24" t="s">
        <v>290</v>
      </c>
      <c r="C223" s="29">
        <f>+'2000'!$O223</f>
        <v>0</v>
      </c>
      <c r="D223" s="29">
        <f>+'2001'!$O223</f>
        <v>0</v>
      </c>
      <c r="E223" s="29">
        <f>+'2002'!$O223</f>
        <v>0</v>
      </c>
      <c r="F223" s="29">
        <f>+'2003'!$O223</f>
        <v>0</v>
      </c>
      <c r="G223" s="29">
        <f>+'2004'!$O223</f>
        <v>0</v>
      </c>
      <c r="H223" s="29">
        <f>+'2005'!$O223</f>
        <v>0</v>
      </c>
      <c r="I223" s="29">
        <f>+'2006'!$O223</f>
        <v>0</v>
      </c>
      <c r="J223" s="29">
        <f>+'2007'!$O223</f>
        <v>0</v>
      </c>
      <c r="K223" s="29">
        <f>+'2008'!$O223</f>
        <v>0</v>
      </c>
      <c r="L223" s="29">
        <f>+'2009'!$O223</f>
        <v>0</v>
      </c>
      <c r="M223" s="29">
        <f>+'2010'!$O223</f>
        <v>0</v>
      </c>
      <c r="N223" s="29">
        <f>+'2011'!$O223</f>
        <v>0</v>
      </c>
      <c r="O223" s="29">
        <f>+'2012'!$O223</f>
        <v>0</v>
      </c>
      <c r="P223" s="29">
        <f>+'2013'!$O223</f>
        <v>0</v>
      </c>
      <c r="Q223" s="29">
        <f>+'2014'!$O223</f>
        <v>0</v>
      </c>
      <c r="R223" s="29">
        <f>+'2015'!$O223</f>
        <v>0</v>
      </c>
      <c r="S223" s="29">
        <f>+'2016'!$O223</f>
        <v>0</v>
      </c>
      <c r="T223" s="29">
        <f>+'2017'!$O223</f>
        <v>0</v>
      </c>
      <c r="U223" s="29">
        <f>+'2018'!$O223</f>
        <v>0</v>
      </c>
      <c r="V223" s="29">
        <f>+'2019'!$O223</f>
        <v>0</v>
      </c>
      <c r="W223" s="26"/>
      <c r="X223" s="30" t="e">
        <f t="shared" si="150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50"/>
        <v>#DIV/0!</v>
      </c>
    </row>
    <row r="225" spans="1:26" s="12" customFormat="1">
      <c r="A225" s="18"/>
      <c r="B225" s="40" t="s">
        <v>671</v>
      </c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21"/>
      <c r="X225" s="35" t="e">
        <f t="shared" si="150"/>
        <v>#DIV/0!</v>
      </c>
    </row>
    <row r="226" spans="1:26">
      <c r="A226" s="23"/>
      <c r="B226" s="24" t="s">
        <v>672</v>
      </c>
      <c r="C226" s="25">
        <f t="shared" ref="C226:U226" si="180">+SUM(C227:C228)</f>
        <v>92.302990372879989</v>
      </c>
      <c r="D226" s="25">
        <f t="shared" si="180"/>
        <v>87.749089132880016</v>
      </c>
      <c r="E226" s="25">
        <f t="shared" si="180"/>
        <v>584.37257144661692</v>
      </c>
      <c r="F226" s="25">
        <f t="shared" si="180"/>
        <v>548.93576520601835</v>
      </c>
      <c r="G226" s="25">
        <f t="shared" si="180"/>
        <v>505.41480348521679</v>
      </c>
      <c r="H226" s="25">
        <f t="shared" si="180"/>
        <v>536.90826607026543</v>
      </c>
      <c r="I226" s="25">
        <f t="shared" si="180"/>
        <v>605.01271375802878</v>
      </c>
      <c r="J226" s="25">
        <f t="shared" si="180"/>
        <v>753.78562888517274</v>
      </c>
      <c r="K226" s="25">
        <f t="shared" si="180"/>
        <v>862.69733623164677</v>
      </c>
      <c r="L226" s="25">
        <f t="shared" si="180"/>
        <v>9161.2680631235708</v>
      </c>
      <c r="M226" s="25">
        <f t="shared" si="180"/>
        <v>10218.59506955315</v>
      </c>
      <c r="N226" s="25">
        <f t="shared" si="180"/>
        <v>11438.498695611552</v>
      </c>
      <c r="O226" s="25">
        <f t="shared" si="180"/>
        <v>11698.528535044608</v>
      </c>
      <c r="P226" s="25">
        <f t="shared" si="180"/>
        <v>11694.331702518821</v>
      </c>
      <c r="Q226" s="25">
        <f t="shared" si="180"/>
        <v>11775.848291190727</v>
      </c>
      <c r="R226" s="25">
        <f t="shared" si="180"/>
        <v>13008.028280535878</v>
      </c>
      <c r="S226" s="25">
        <f t="shared" si="180"/>
        <v>13976.613007204676</v>
      </c>
      <c r="T226" s="25">
        <f t="shared" si="180"/>
        <v>15708.330973156368</v>
      </c>
      <c r="U226" s="25">
        <f t="shared" si="180"/>
        <v>15375.402156729127</v>
      </c>
      <c r="V226" s="25">
        <f t="shared" ref="V226" si="181">+SUM(V227:V228)</f>
        <v>15362.328374060657</v>
      </c>
      <c r="W226" s="26"/>
      <c r="X226" s="27">
        <f t="shared" si="150"/>
        <v>165.43370179016802</v>
      </c>
    </row>
    <row r="227" spans="1:26">
      <c r="A227" s="23"/>
      <c r="B227" s="43" t="s">
        <v>673</v>
      </c>
      <c r="C227" s="29">
        <f>+'2000'!$O227</f>
        <v>92.302990372879989</v>
      </c>
      <c r="D227" s="29">
        <f>+'2001'!$O227</f>
        <v>87.749089132880016</v>
      </c>
      <c r="E227" s="29">
        <f>+'2002'!$O227</f>
        <v>584.37257144661692</v>
      </c>
      <c r="F227" s="29">
        <f>+'2003'!$O227</f>
        <v>548.93576520601835</v>
      </c>
      <c r="G227" s="29">
        <f>+'2004'!$O227</f>
        <v>505.41480348521679</v>
      </c>
      <c r="H227" s="29">
        <f>+'2005'!$O227</f>
        <v>536.90826607026543</v>
      </c>
      <c r="I227" s="29">
        <f>+'2006'!$O227</f>
        <v>605.01271375802878</v>
      </c>
      <c r="J227" s="29">
        <f>+'2007'!$O227</f>
        <v>753.78562888517274</v>
      </c>
      <c r="K227" s="29">
        <f>+'2008'!$O227</f>
        <v>862.69733623164677</v>
      </c>
      <c r="L227" s="29">
        <f>+'2009'!$O227</f>
        <v>914.389410677971</v>
      </c>
      <c r="M227" s="29">
        <f>+'2010'!$O227</f>
        <v>969.07027090115196</v>
      </c>
      <c r="N227" s="29">
        <f>+'2011'!$O227</f>
        <v>1112.9818744379495</v>
      </c>
      <c r="O227" s="29">
        <f>+'2012'!$O227</f>
        <v>1303.7879528182095</v>
      </c>
      <c r="P227" s="29">
        <f>+'2013'!$O227</f>
        <v>1616.1417970892205</v>
      </c>
      <c r="Q227" s="29">
        <f>+'2014'!$O227</f>
        <v>1937.1703264747291</v>
      </c>
      <c r="R227" s="29">
        <f>+'2015'!$O227</f>
        <v>2068.5940388198778</v>
      </c>
      <c r="S227" s="29">
        <f>+'2016'!$O227</f>
        <v>2182.3764179086766</v>
      </c>
      <c r="T227" s="29">
        <f>+'2017'!$O227</f>
        <v>2218.2921466195703</v>
      </c>
      <c r="U227" s="29">
        <f>+'2018'!$O227</f>
        <v>2338.5466621147266</v>
      </c>
      <c r="V227" s="29">
        <f>+'2019'!$O227</f>
        <v>385.74305122225604</v>
      </c>
      <c r="W227" s="26"/>
      <c r="X227" s="30">
        <f t="shared" si="150"/>
        <v>3.1790959281379161</v>
      </c>
    </row>
    <row r="228" spans="1:26">
      <c r="A228" s="23"/>
      <c r="B228" s="43" t="s">
        <v>674</v>
      </c>
      <c r="C228" s="29">
        <f>+'2000'!$O228</f>
        <v>0</v>
      </c>
      <c r="D228" s="29">
        <f>+'2001'!$O228</f>
        <v>0</v>
      </c>
      <c r="E228" s="29">
        <f>+'2002'!$O228</f>
        <v>0</v>
      </c>
      <c r="F228" s="29">
        <f>+'2003'!$O228</f>
        <v>0</v>
      </c>
      <c r="G228" s="29">
        <f>+'2004'!$O228</f>
        <v>0</v>
      </c>
      <c r="H228" s="29">
        <f>+'2005'!$O228</f>
        <v>0</v>
      </c>
      <c r="I228" s="29">
        <f>+'2006'!$O228</f>
        <v>0</v>
      </c>
      <c r="J228" s="29">
        <f>+'2007'!$O228</f>
        <v>0</v>
      </c>
      <c r="K228" s="29">
        <f>+'2008'!$O228</f>
        <v>0</v>
      </c>
      <c r="L228" s="29">
        <f>+'2009'!$O228</f>
        <v>8246.8786524455991</v>
      </c>
      <c r="M228" s="29">
        <f>+'2010'!$O228</f>
        <v>9249.5247986519989</v>
      </c>
      <c r="N228" s="29">
        <f>+'2011'!$O228</f>
        <v>10325.516821173602</v>
      </c>
      <c r="O228" s="29">
        <f>+'2012'!$O228</f>
        <v>10394.740582226399</v>
      </c>
      <c r="P228" s="29">
        <f>+'2013'!$O228</f>
        <v>10078.189905429601</v>
      </c>
      <c r="Q228" s="29">
        <f>+'2014'!$O228</f>
        <v>9838.6779647159983</v>
      </c>
      <c r="R228" s="29">
        <f>+'2015'!$O228</f>
        <v>10939.434241716001</v>
      </c>
      <c r="S228" s="29">
        <f>+'2016'!$O228</f>
        <v>11794.236589296001</v>
      </c>
      <c r="T228" s="29">
        <f>+'2017'!$O228</f>
        <v>13490.038826536798</v>
      </c>
      <c r="U228" s="29">
        <f>+'2018'!$O228</f>
        <v>13036.855494614401</v>
      </c>
      <c r="V228" s="29">
        <f>+'2019'!$O228</f>
        <v>14976.5853228384</v>
      </c>
      <c r="W228" s="26"/>
      <c r="X228" s="30" t="e">
        <f t="shared" si="150"/>
        <v>#DIV/0!</v>
      </c>
    </row>
    <row r="229" spans="1:26">
      <c r="A229" s="23"/>
      <c r="B229" s="24" t="s">
        <v>675</v>
      </c>
      <c r="C229" s="29">
        <f>+'2000'!$O229</f>
        <v>0</v>
      </c>
      <c r="D229" s="29">
        <f>+'2001'!$O229</f>
        <v>0</v>
      </c>
      <c r="E229" s="29">
        <f>+'2002'!$O229</f>
        <v>0</v>
      </c>
      <c r="F229" s="29">
        <f>+'2003'!$O229</f>
        <v>0</v>
      </c>
      <c r="G229" s="29">
        <f>+'2004'!$O229</f>
        <v>0</v>
      </c>
      <c r="H229" s="29">
        <f>+'2005'!$O229</f>
        <v>0</v>
      </c>
      <c r="I229" s="29">
        <f>+'2006'!$O229</f>
        <v>0</v>
      </c>
      <c r="J229" s="29">
        <f>+'2007'!$O229</f>
        <v>0</v>
      </c>
      <c r="K229" s="29">
        <f>+'2008'!$O229</f>
        <v>0</v>
      </c>
      <c r="L229" s="29">
        <f>+'2009'!$O229</f>
        <v>0</v>
      </c>
      <c r="M229" s="29">
        <f>+'2010'!$O229</f>
        <v>0</v>
      </c>
      <c r="N229" s="29">
        <f>+'2011'!$O229</f>
        <v>0</v>
      </c>
      <c r="O229" s="29">
        <f>+'2012'!$O229</f>
        <v>0</v>
      </c>
      <c r="P229" s="29">
        <f>+'2013'!$O229</f>
        <v>0</v>
      </c>
      <c r="Q229" s="29">
        <f>+'2014'!$O229</f>
        <v>0</v>
      </c>
      <c r="R229" s="29">
        <f>+'2015'!$O229</f>
        <v>0</v>
      </c>
      <c r="S229" s="29">
        <f>+'2016'!$O229</f>
        <v>0</v>
      </c>
      <c r="T229" s="29">
        <f>+'2017'!$O229</f>
        <v>0</v>
      </c>
      <c r="U229" s="29">
        <f>+'2018'!$O229</f>
        <v>0</v>
      </c>
      <c r="V229" s="29">
        <f>+'2019'!$O229</f>
        <v>0</v>
      </c>
      <c r="W229" s="26"/>
      <c r="X229" s="30" t="e">
        <f t="shared" si="150"/>
        <v>#DIV/0!</v>
      </c>
    </row>
    <row r="230" spans="1:26" ht="12.95">
      <c r="A230" s="23"/>
      <c r="B230" s="24" t="s">
        <v>676</v>
      </c>
      <c r="C230" s="29">
        <f>+'2000'!$O230</f>
        <v>1574.49865754862</v>
      </c>
      <c r="D230" s="29">
        <f>+'2001'!$O230</f>
        <v>1554.8456222386801</v>
      </c>
      <c r="E230" s="29">
        <f>+'2002'!$O230</f>
        <v>1552.5800636704398</v>
      </c>
      <c r="F230" s="29">
        <f>+'2003'!$O230</f>
        <v>1550.3946345683598</v>
      </c>
      <c r="G230" s="29">
        <f>+'2004'!$O230</f>
        <v>1556.2456199660601</v>
      </c>
      <c r="H230" s="29">
        <f>+'2005'!$O230</f>
        <v>1535.4170142319997</v>
      </c>
      <c r="I230" s="29">
        <f>+'2006'!$O230</f>
        <v>1541.834462628</v>
      </c>
      <c r="J230" s="29">
        <f>+'2007'!$O230</f>
        <v>1535.9608291474131</v>
      </c>
      <c r="K230" s="29">
        <f>+'2008'!$O230</f>
        <v>1504.6175664702675</v>
      </c>
      <c r="L230" s="29">
        <f>+'2009'!$O230</f>
        <v>1458.6109752625778</v>
      </c>
      <c r="M230" s="29">
        <f>+'2010'!$O230</f>
        <v>1478.1344223762399</v>
      </c>
      <c r="N230" s="29">
        <f>+'2011'!$O230</f>
        <v>1532.4195071010399</v>
      </c>
      <c r="O230" s="29">
        <f>+'2012'!$O230</f>
        <v>1550.5262601149998</v>
      </c>
      <c r="P230" s="29">
        <f>+'2013'!$O230</f>
        <v>1645.5973164714799</v>
      </c>
      <c r="Q230" s="29">
        <f>+'2014'!$O230</f>
        <v>1625.0573054041943</v>
      </c>
      <c r="R230" s="29">
        <f>+'2015'!$O230</f>
        <v>1534.5361387893533</v>
      </c>
      <c r="S230" s="29">
        <f>+'2016'!$O230</f>
        <v>1534.1889300318303</v>
      </c>
      <c r="T230" s="29">
        <f>+'2017'!$O230</f>
        <v>1506.4547924211606</v>
      </c>
      <c r="U230" s="29">
        <f>+'2018'!$O230</f>
        <v>1501.87597929514</v>
      </c>
      <c r="V230" s="29">
        <f>+'2019'!$O230</f>
        <v>1518.6946988828231</v>
      </c>
      <c r="W230" s="26"/>
      <c r="X230" s="30">
        <f t="shared" si="150"/>
        <v>-3.5442366621435961E-2</v>
      </c>
    </row>
    <row r="231" spans="1:26" ht="12.95">
      <c r="A231" s="23"/>
      <c r="B231" s="24" t="s">
        <v>677</v>
      </c>
      <c r="C231" s="25">
        <f t="shared" ref="C231:U231" si="182">+SUM(C232:C233)</f>
        <v>0</v>
      </c>
      <c r="D231" s="25">
        <f t="shared" si="182"/>
        <v>0</v>
      </c>
      <c r="E231" s="25">
        <f t="shared" si="182"/>
        <v>0</v>
      </c>
      <c r="F231" s="25">
        <f t="shared" si="182"/>
        <v>0</v>
      </c>
      <c r="G231" s="25">
        <f t="shared" si="182"/>
        <v>0</v>
      </c>
      <c r="H231" s="25">
        <f t="shared" si="182"/>
        <v>0</v>
      </c>
      <c r="I231" s="25">
        <f t="shared" si="182"/>
        <v>0</v>
      </c>
      <c r="J231" s="25">
        <f t="shared" si="182"/>
        <v>0</v>
      </c>
      <c r="K231" s="25">
        <f t="shared" si="182"/>
        <v>0</v>
      </c>
      <c r="L231" s="25">
        <f t="shared" si="182"/>
        <v>0</v>
      </c>
      <c r="M231" s="25">
        <f t="shared" si="182"/>
        <v>0</v>
      </c>
      <c r="N231" s="25">
        <f t="shared" si="182"/>
        <v>0</v>
      </c>
      <c r="O231" s="25">
        <f t="shared" si="182"/>
        <v>0</v>
      </c>
      <c r="P231" s="25">
        <f t="shared" si="182"/>
        <v>0</v>
      </c>
      <c r="Q231" s="25">
        <f t="shared" si="182"/>
        <v>0</v>
      </c>
      <c r="R231" s="25">
        <f t="shared" si="182"/>
        <v>0</v>
      </c>
      <c r="S231" s="25">
        <f t="shared" si="182"/>
        <v>0</v>
      </c>
      <c r="T231" s="25">
        <f t="shared" si="182"/>
        <v>0</v>
      </c>
      <c r="U231" s="25">
        <f t="shared" si="182"/>
        <v>0</v>
      </c>
      <c r="V231" s="25">
        <f t="shared" ref="V231" si="183">+SUM(V232:V233)</f>
        <v>0</v>
      </c>
      <c r="W231" s="26"/>
      <c r="X231" s="27" t="e">
        <f t="shared" si="150"/>
        <v>#DIV/0!</v>
      </c>
    </row>
    <row r="232" spans="1:26">
      <c r="A232" s="23"/>
      <c r="B232" s="43" t="s">
        <v>678</v>
      </c>
      <c r="C232" s="29">
        <f>+'2000'!$O232</f>
        <v>0</v>
      </c>
      <c r="D232" s="29">
        <f>+'2001'!$O232</f>
        <v>0</v>
      </c>
      <c r="E232" s="29">
        <f>+'2002'!$O232</f>
        <v>0</v>
      </c>
      <c r="F232" s="29">
        <f>+'2003'!$O232</f>
        <v>0</v>
      </c>
      <c r="G232" s="29">
        <f>+'2004'!$O232</f>
        <v>0</v>
      </c>
      <c r="H232" s="29">
        <f>+'2005'!$O232</f>
        <v>0</v>
      </c>
      <c r="I232" s="29">
        <f>+'2006'!$O232</f>
        <v>0</v>
      </c>
      <c r="J232" s="29">
        <f>+'2007'!$O232</f>
        <v>0</v>
      </c>
      <c r="K232" s="29">
        <f>+'2008'!$O232</f>
        <v>0</v>
      </c>
      <c r="L232" s="29">
        <f>+'2009'!$O232</f>
        <v>0</v>
      </c>
      <c r="M232" s="29">
        <f>+'2010'!$O232</f>
        <v>0</v>
      </c>
      <c r="N232" s="29">
        <f>+'2011'!$O232</f>
        <v>0</v>
      </c>
      <c r="O232" s="29">
        <f>+'2012'!$O232</f>
        <v>0</v>
      </c>
      <c r="P232" s="29">
        <f>+'2013'!$O232</f>
        <v>0</v>
      </c>
      <c r="Q232" s="29">
        <f>+'2014'!$O232</f>
        <v>0</v>
      </c>
      <c r="R232" s="29">
        <f>+'2015'!$O232</f>
        <v>0</v>
      </c>
      <c r="S232" s="29">
        <f>+'2016'!$O232</f>
        <v>0</v>
      </c>
      <c r="T232" s="29">
        <f>+'2017'!$O232</f>
        <v>0</v>
      </c>
      <c r="U232" s="29">
        <f>+'2018'!$O232</f>
        <v>0</v>
      </c>
      <c r="V232" s="29">
        <f>+'2019'!$O232</f>
        <v>0</v>
      </c>
      <c r="W232" s="26"/>
      <c r="X232" s="30" t="e">
        <f t="shared" si="150"/>
        <v>#DIV/0!</v>
      </c>
    </row>
    <row r="233" spans="1:26">
      <c r="A233" s="23"/>
      <c r="B233" s="43" t="s">
        <v>679</v>
      </c>
      <c r="C233" s="29">
        <f>+'2000'!$O233</f>
        <v>0</v>
      </c>
      <c r="D233" s="29">
        <f>+'2001'!$O233</f>
        <v>0</v>
      </c>
      <c r="E233" s="29">
        <f>+'2002'!$O233</f>
        <v>0</v>
      </c>
      <c r="F233" s="29">
        <f>+'2003'!$O233</f>
        <v>0</v>
      </c>
      <c r="G233" s="29">
        <f>+'2004'!$O233</f>
        <v>0</v>
      </c>
      <c r="H233" s="29">
        <f>+'2005'!$O233</f>
        <v>0</v>
      </c>
      <c r="I233" s="29">
        <f>+'2006'!$O233</f>
        <v>0</v>
      </c>
      <c r="J233" s="29">
        <f>+'2007'!$O233</f>
        <v>0</v>
      </c>
      <c r="K233" s="29">
        <f>+'2008'!$O233</f>
        <v>0</v>
      </c>
      <c r="L233" s="29">
        <f>+'2009'!$O233</f>
        <v>0</v>
      </c>
      <c r="M233" s="29">
        <f>+'2010'!$O233</f>
        <v>0</v>
      </c>
      <c r="N233" s="29">
        <f>+'2011'!$O233</f>
        <v>0</v>
      </c>
      <c r="O233" s="29">
        <f>+'2012'!$O233</f>
        <v>0</v>
      </c>
      <c r="P233" s="29">
        <f>+'2013'!$O233</f>
        <v>0</v>
      </c>
      <c r="Q233" s="29">
        <f>+'2014'!$O233</f>
        <v>0</v>
      </c>
      <c r="R233" s="29">
        <f>+'2015'!$O233</f>
        <v>0</v>
      </c>
      <c r="S233" s="29">
        <f>+'2016'!$O233</f>
        <v>0</v>
      </c>
      <c r="T233" s="29">
        <f>+'2017'!$O233</f>
        <v>0</v>
      </c>
      <c r="U233" s="29">
        <f>+'2018'!$O233</f>
        <v>0</v>
      </c>
      <c r="V233" s="29">
        <f>+'2019'!$O233</f>
        <v>0</v>
      </c>
      <c r="W233" s="26"/>
      <c r="X233" s="30" t="e">
        <f t="shared" si="150"/>
        <v>#DIV/0!</v>
      </c>
    </row>
    <row r="234" spans="1:26">
      <c r="A234" s="23"/>
      <c r="B234" s="24" t="s">
        <v>680</v>
      </c>
      <c r="C234" s="29">
        <f>+'2000'!$O234</f>
        <v>0</v>
      </c>
      <c r="D234" s="29">
        <f>+'2001'!$O234</f>
        <v>0</v>
      </c>
      <c r="E234" s="29">
        <f>+'2002'!$O234</f>
        <v>0</v>
      </c>
      <c r="F234" s="29">
        <f>+'2003'!$O234</f>
        <v>0</v>
      </c>
      <c r="G234" s="29">
        <f>+'2004'!$O234</f>
        <v>0</v>
      </c>
      <c r="H234" s="29">
        <f>+'2005'!$O234</f>
        <v>0</v>
      </c>
      <c r="I234" s="29">
        <f>+'2006'!$O234</f>
        <v>0</v>
      </c>
      <c r="J234" s="29">
        <f>+'2007'!$O234</f>
        <v>0</v>
      </c>
      <c r="K234" s="29">
        <f>+'2008'!$O234</f>
        <v>0</v>
      </c>
      <c r="L234" s="29">
        <f>+'2009'!$O234</f>
        <v>0</v>
      </c>
      <c r="M234" s="29">
        <f>+'2010'!$O234</f>
        <v>0</v>
      </c>
      <c r="N234" s="29">
        <f>+'2011'!$O234</f>
        <v>0</v>
      </c>
      <c r="O234" s="29">
        <f>+'2012'!$O234</f>
        <v>0</v>
      </c>
      <c r="P234" s="29">
        <f>+'2013'!$O234</f>
        <v>0</v>
      </c>
      <c r="Q234" s="29">
        <f>+'2014'!$O234</f>
        <v>0</v>
      </c>
      <c r="R234" s="29">
        <f>+'2015'!$O234</f>
        <v>0</v>
      </c>
      <c r="S234" s="29">
        <f>+'2016'!$O234</f>
        <v>0</v>
      </c>
      <c r="T234" s="29">
        <f>+'2017'!$O234</f>
        <v>0</v>
      </c>
      <c r="U234" s="29">
        <f>+'2018'!$O234</f>
        <v>0</v>
      </c>
      <c r="V234" s="29">
        <f>+'2019'!$O234</f>
        <v>0</v>
      </c>
      <c r="W234" s="26"/>
      <c r="X234" s="30" t="e">
        <f t="shared" si="150"/>
        <v>#DIV/0!</v>
      </c>
    </row>
    <row r="235" spans="1:26" ht="12.95">
      <c r="A235" s="23"/>
      <c r="B235" s="24" t="s">
        <v>681</v>
      </c>
      <c r="C235" s="29">
        <f>+'2000'!$O235</f>
        <v>0</v>
      </c>
      <c r="D235" s="29">
        <f>+'2001'!$O235</f>
        <v>0</v>
      </c>
      <c r="E235" s="29">
        <f>+'2002'!$O235</f>
        <v>0</v>
      </c>
      <c r="F235" s="29">
        <f>+'2003'!$O235</f>
        <v>0</v>
      </c>
      <c r="G235" s="29">
        <f>+'2004'!$O235</f>
        <v>0</v>
      </c>
      <c r="H235" s="29">
        <f>+'2005'!$O235</f>
        <v>0</v>
      </c>
      <c r="I235" s="29">
        <f>+'2006'!$O235</f>
        <v>0</v>
      </c>
      <c r="J235" s="29">
        <f>+'2007'!$O235</f>
        <v>0</v>
      </c>
      <c r="K235" s="29">
        <f>+'2008'!$O235</f>
        <v>0</v>
      </c>
      <c r="L235" s="29">
        <f>+'2009'!$O235</f>
        <v>0</v>
      </c>
      <c r="M235" s="29">
        <f>+'2010'!$O235</f>
        <v>0</v>
      </c>
      <c r="N235" s="29">
        <f>+'2011'!$O235</f>
        <v>0</v>
      </c>
      <c r="O235" s="29">
        <f>+'2012'!$O235</f>
        <v>0</v>
      </c>
      <c r="P235" s="29">
        <f>+'2013'!$O235</f>
        <v>0</v>
      </c>
      <c r="Q235" s="29">
        <f>+'2014'!$O235</f>
        <v>0</v>
      </c>
      <c r="R235" s="29">
        <f>+'2015'!$O235</f>
        <v>0</v>
      </c>
      <c r="S235" s="29">
        <f>+'2016'!$O235</f>
        <v>0</v>
      </c>
      <c r="T235" s="29">
        <f>+'2017'!$O235</f>
        <v>0</v>
      </c>
      <c r="U235" s="29">
        <f>+'2018'!$O235</f>
        <v>0</v>
      </c>
      <c r="V235" s="29">
        <f>+'2019'!$O235</f>
        <v>0</v>
      </c>
      <c r="W235" s="26"/>
      <c r="X235" s="30" t="e">
        <f t="shared" si="150"/>
        <v>#DIV/0!</v>
      </c>
    </row>
    <row r="236" spans="1:26" ht="12.95">
      <c r="A236" s="23"/>
      <c r="B236" s="24" t="s">
        <v>682</v>
      </c>
      <c r="C236" s="29">
        <f>+'2000'!$O236</f>
        <v>0</v>
      </c>
      <c r="D236" s="29">
        <f>+'2001'!$O236</f>
        <v>0</v>
      </c>
      <c r="E236" s="29">
        <f>+'2002'!$O236</f>
        <v>0</v>
      </c>
      <c r="F236" s="29">
        <f>+'2003'!$O236</f>
        <v>0</v>
      </c>
      <c r="G236" s="29">
        <f>+'2004'!$O236</f>
        <v>0</v>
      </c>
      <c r="H236" s="29">
        <f>+'2005'!$O236</f>
        <v>0</v>
      </c>
      <c r="I236" s="29">
        <f>+'2006'!$O236</f>
        <v>0</v>
      </c>
      <c r="J236" s="29">
        <f>+'2007'!$O236</f>
        <v>0</v>
      </c>
      <c r="K236" s="29">
        <f>+'2008'!$O236</f>
        <v>0</v>
      </c>
      <c r="L236" s="29">
        <f>+'2009'!$O236</f>
        <v>0</v>
      </c>
      <c r="M236" s="29">
        <f>+'2010'!$O236</f>
        <v>0</v>
      </c>
      <c r="N236" s="29">
        <f>+'2011'!$O236</f>
        <v>0</v>
      </c>
      <c r="O236" s="29">
        <f>+'2012'!$O236</f>
        <v>0</v>
      </c>
      <c r="P236" s="29">
        <f>+'2013'!$O236</f>
        <v>0</v>
      </c>
      <c r="Q236" s="29">
        <f>+'2014'!$O236</f>
        <v>0</v>
      </c>
      <c r="R236" s="29">
        <f>+'2015'!$O236</f>
        <v>0</v>
      </c>
      <c r="S236" s="29">
        <f>+'2016'!$O236</f>
        <v>0</v>
      </c>
      <c r="T236" s="29">
        <f>+'2017'!$O236</f>
        <v>0</v>
      </c>
      <c r="U236" s="29">
        <f>+'2018'!$O236</f>
        <v>0</v>
      </c>
      <c r="V236" s="29">
        <f>+'2019'!$O236</f>
        <v>0</v>
      </c>
      <c r="W236" s="26"/>
      <c r="X236" s="30" t="e">
        <f t="shared" si="150"/>
        <v>#DIV/0!</v>
      </c>
    </row>
    <row r="237" spans="1:26"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</row>
    <row r="239" spans="1:26" s="12" customFormat="1">
      <c r="A239" s="10" t="s">
        <v>695</v>
      </c>
      <c r="B239" s="10"/>
      <c r="C239" s="58">
        <f t="shared" ref="C239:U239" si="184">+C4-C241</f>
        <v>0</v>
      </c>
      <c r="D239" s="58">
        <f t="shared" si="184"/>
        <v>0</v>
      </c>
      <c r="E239" s="58">
        <f t="shared" si="184"/>
        <v>0</v>
      </c>
      <c r="F239" s="58">
        <f t="shared" si="184"/>
        <v>0</v>
      </c>
      <c r="G239" s="58">
        <f t="shared" si="184"/>
        <v>0</v>
      </c>
      <c r="H239" s="58">
        <f t="shared" si="184"/>
        <v>0</v>
      </c>
      <c r="I239" s="58">
        <f t="shared" si="184"/>
        <v>0</v>
      </c>
      <c r="J239" s="58">
        <f t="shared" si="184"/>
        <v>0</v>
      </c>
      <c r="K239" s="58">
        <f t="shared" si="184"/>
        <v>0</v>
      </c>
      <c r="L239" s="58">
        <f t="shared" si="184"/>
        <v>0</v>
      </c>
      <c r="M239" s="58">
        <f t="shared" si="184"/>
        <v>0</v>
      </c>
      <c r="N239" s="58">
        <f t="shared" si="184"/>
        <v>0</v>
      </c>
      <c r="O239" s="58">
        <f t="shared" si="184"/>
        <v>0</v>
      </c>
      <c r="P239" s="58">
        <f t="shared" si="184"/>
        <v>0</v>
      </c>
      <c r="Q239" s="58">
        <f t="shared" si="184"/>
        <v>0</v>
      </c>
      <c r="R239" s="58">
        <f t="shared" si="184"/>
        <v>0</v>
      </c>
      <c r="S239" s="58">
        <f t="shared" si="184"/>
        <v>0</v>
      </c>
      <c r="T239" s="58">
        <f t="shared" si="184"/>
        <v>0</v>
      </c>
      <c r="U239" s="58">
        <f t="shared" si="184"/>
        <v>0</v>
      </c>
      <c r="V239" s="58">
        <f t="shared" ref="V239" si="185">+V4-V241</f>
        <v>0</v>
      </c>
      <c r="X239" s="59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186">+C242+C253+C262+C273+C282</f>
        <v>-12814.800002151767</v>
      </c>
      <c r="D241" s="20">
        <f t="shared" si="186"/>
        <v>-10340.928895089866</v>
      </c>
      <c r="E241" s="20">
        <f t="shared" si="186"/>
        <v>-7610.5940676958553</v>
      </c>
      <c r="F241" s="20">
        <f t="shared" si="186"/>
        <v>-10426.926081280586</v>
      </c>
      <c r="G241" s="20">
        <f t="shared" si="186"/>
        <v>-18352.086366352731</v>
      </c>
      <c r="H241" s="20">
        <f t="shared" si="186"/>
        <v>-6201.2259108732724</v>
      </c>
      <c r="I241" s="20">
        <f t="shared" si="186"/>
        <v>-16286.314147010155</v>
      </c>
      <c r="J241" s="20">
        <f t="shared" si="186"/>
        <v>-12475.219491772612</v>
      </c>
      <c r="K241" s="20">
        <f t="shared" si="186"/>
        <v>-9483.3265293133554</v>
      </c>
      <c r="L241" s="20">
        <f t="shared" si="186"/>
        <v>-17528.948926726407</v>
      </c>
      <c r="M241" s="20">
        <f t="shared" si="186"/>
        <v>-13197.575243971525</v>
      </c>
      <c r="N241" s="20">
        <f t="shared" si="186"/>
        <v>-10339.905169045884</v>
      </c>
      <c r="O241" s="20">
        <f t="shared" si="186"/>
        <v>-14679.919687362966</v>
      </c>
      <c r="P241" s="20">
        <f t="shared" si="186"/>
        <v>-13955.161533024933</v>
      </c>
      <c r="Q241" s="20">
        <f t="shared" si="186"/>
        <v>-10066.928730651394</v>
      </c>
      <c r="R241" s="20">
        <f t="shared" si="186"/>
        <v>-10189.325318295654</v>
      </c>
      <c r="S241" s="20">
        <f t="shared" si="186"/>
        <v>-9710.0436069816969</v>
      </c>
      <c r="T241" s="20">
        <f t="shared" si="186"/>
        <v>-14103.067098880403</v>
      </c>
      <c r="U241" s="20">
        <f t="shared" si="186"/>
        <v>-9795.278930959983</v>
      </c>
      <c r="V241" s="20">
        <f t="shared" ref="V241" si="187">+V242+V253+V262+V273+V282</f>
        <v>-7738.3184039834832</v>
      </c>
      <c r="W241" s="21"/>
      <c r="X241" s="22">
        <f t="shared" ref="X241:X272" si="188">+(V241/C241)-1</f>
        <v>-0.39614208550393903</v>
      </c>
    </row>
    <row r="242" spans="1:24" s="12" customFormat="1">
      <c r="A242" s="18" t="s">
        <v>263</v>
      </c>
      <c r="B242" s="19" t="s">
        <v>264</v>
      </c>
      <c r="C242" s="20">
        <f t="shared" ref="C242:U242" si="189">+C243+C249+C252</f>
        <v>5191.8087098436918</v>
      </c>
      <c r="D242" s="20">
        <f t="shared" si="189"/>
        <v>6138.738461101233</v>
      </c>
      <c r="E242" s="20">
        <f t="shared" si="189"/>
        <v>5402.2394825709653</v>
      </c>
      <c r="F242" s="20">
        <f t="shared" si="189"/>
        <v>5888.070083947845</v>
      </c>
      <c r="G242" s="20">
        <f t="shared" si="189"/>
        <v>5612.9073296765273</v>
      </c>
      <c r="H242" s="20">
        <f t="shared" si="189"/>
        <v>5674.7222616333893</v>
      </c>
      <c r="I242" s="20">
        <f t="shared" si="189"/>
        <v>6274.3180305632459</v>
      </c>
      <c r="J242" s="20">
        <f t="shared" si="189"/>
        <v>7076.2475978840839</v>
      </c>
      <c r="K242" s="20">
        <f t="shared" si="189"/>
        <v>7025.9523502702432</v>
      </c>
      <c r="L242" s="20">
        <f t="shared" si="189"/>
        <v>8582.5640756926132</v>
      </c>
      <c r="M242" s="20">
        <f t="shared" si="189"/>
        <v>9195.7610902751876</v>
      </c>
      <c r="N242" s="20">
        <f t="shared" si="189"/>
        <v>10191.822933405745</v>
      </c>
      <c r="O242" s="20">
        <f t="shared" si="189"/>
        <v>10193.972783411649</v>
      </c>
      <c r="P242" s="20">
        <f t="shared" si="189"/>
        <v>10150.949999440072</v>
      </c>
      <c r="Q242" s="20">
        <f t="shared" si="189"/>
        <v>10179.899432305483</v>
      </c>
      <c r="R242" s="20">
        <f t="shared" si="189"/>
        <v>11416.360187386079</v>
      </c>
      <c r="S242" s="20">
        <f t="shared" si="189"/>
        <v>11548.9648318419</v>
      </c>
      <c r="T242" s="20">
        <f t="shared" si="189"/>
        <v>11246.408946589654</v>
      </c>
      <c r="U242" s="20">
        <f t="shared" si="189"/>
        <v>11413.730303222619</v>
      </c>
      <c r="V242" s="20">
        <f t="shared" ref="V242" si="190">+V243+V249+V252</f>
        <v>15814.042364084538</v>
      </c>
      <c r="W242" s="21"/>
      <c r="X242" s="22">
        <f t="shared" si="188"/>
        <v>2.0459601360314075</v>
      </c>
    </row>
    <row r="243" spans="1:24">
      <c r="A243" s="23" t="s">
        <v>265</v>
      </c>
      <c r="B243" s="24" t="s">
        <v>266</v>
      </c>
      <c r="C243" s="25">
        <f t="shared" ref="C243:U243" si="191">+SUM(C244:C248)</f>
        <v>5191.8087098436918</v>
      </c>
      <c r="D243" s="25">
        <f t="shared" si="191"/>
        <v>6138.738461101233</v>
      </c>
      <c r="E243" s="25">
        <f t="shared" si="191"/>
        <v>5402.2394825709653</v>
      </c>
      <c r="F243" s="25">
        <f t="shared" si="191"/>
        <v>5888.070083947845</v>
      </c>
      <c r="G243" s="25">
        <f t="shared" si="191"/>
        <v>5612.9073296765273</v>
      </c>
      <c r="H243" s="25">
        <f t="shared" si="191"/>
        <v>5674.7222616333893</v>
      </c>
      <c r="I243" s="25">
        <f t="shared" si="191"/>
        <v>6274.3180305632459</v>
      </c>
      <c r="J243" s="25">
        <f t="shared" si="191"/>
        <v>7076.2475978840839</v>
      </c>
      <c r="K243" s="25">
        <f t="shared" si="191"/>
        <v>7025.9523502702432</v>
      </c>
      <c r="L243" s="25">
        <f t="shared" si="191"/>
        <v>8582.5640756926132</v>
      </c>
      <c r="M243" s="25">
        <f t="shared" si="191"/>
        <v>9195.7610902751876</v>
      </c>
      <c r="N243" s="25">
        <f t="shared" si="191"/>
        <v>10191.822933405745</v>
      </c>
      <c r="O243" s="25">
        <f t="shared" si="191"/>
        <v>10193.972783411649</v>
      </c>
      <c r="P243" s="25">
        <f t="shared" si="191"/>
        <v>10150.949999440072</v>
      </c>
      <c r="Q243" s="25">
        <f t="shared" si="191"/>
        <v>10179.899432305483</v>
      </c>
      <c r="R243" s="25">
        <f t="shared" si="191"/>
        <v>11416.360187386079</v>
      </c>
      <c r="S243" s="25">
        <f t="shared" si="191"/>
        <v>11548.9648318419</v>
      </c>
      <c r="T243" s="25">
        <f t="shared" si="191"/>
        <v>11246.408946589654</v>
      </c>
      <c r="U243" s="25">
        <f t="shared" si="191"/>
        <v>11413.730303222619</v>
      </c>
      <c r="V243" s="25">
        <f t="shared" ref="V243" si="192">+SUM(V244:V248)</f>
        <v>15814.042364084538</v>
      </c>
      <c r="W243" s="26"/>
      <c r="X243" s="27">
        <f t="shared" si="188"/>
        <v>2.0459601360314075</v>
      </c>
    </row>
    <row r="244" spans="1:24">
      <c r="A244" s="23" t="s">
        <v>267</v>
      </c>
      <c r="B244" s="24" t="s">
        <v>268</v>
      </c>
      <c r="C244" s="29">
        <f>+'2000'!$O244</f>
        <v>1464.1713492819197</v>
      </c>
      <c r="D244" s="29">
        <f>+'2001'!$O244</f>
        <v>1846.0376248776761</v>
      </c>
      <c r="E244" s="29">
        <f>+'2002'!$O244</f>
        <v>1517.9100912818119</v>
      </c>
      <c r="F244" s="29">
        <f>+'2003'!$O244</f>
        <v>1772.9436917419441</v>
      </c>
      <c r="G244" s="29">
        <f>+'2004'!$O244</f>
        <v>1643.9057968144941</v>
      </c>
      <c r="H244" s="29">
        <f>+'2005'!$O244</f>
        <v>1406.3839533429591</v>
      </c>
      <c r="I244" s="29">
        <f>+'2006'!$O244</f>
        <v>1963.6250885066511</v>
      </c>
      <c r="J244" s="29">
        <f>+'2007'!$O244</f>
        <v>2168.1870797059778</v>
      </c>
      <c r="K244" s="29">
        <f>+'2008'!$O244</f>
        <v>1861.2463835262024</v>
      </c>
      <c r="L244" s="29">
        <f>+'2009'!$O244</f>
        <v>2224.8226481821739</v>
      </c>
      <c r="M244" s="29">
        <f>+'2010'!$O244</f>
        <v>2365.6284176344152</v>
      </c>
      <c r="N244" s="29">
        <f>+'2011'!$O244</f>
        <v>3071.0335606687227</v>
      </c>
      <c r="O244" s="29">
        <f>+'2012'!$O244</f>
        <v>2643.5877448269894</v>
      </c>
      <c r="P244" s="29">
        <f>+'2013'!$O244</f>
        <v>2493.3159490652702</v>
      </c>
      <c r="Q244" s="29">
        <f>+'2014'!$O244</f>
        <v>2318.7015661542664</v>
      </c>
      <c r="R244" s="29">
        <f>+'2015'!$O244</f>
        <v>2904.8097038405072</v>
      </c>
      <c r="S244" s="29">
        <f>+'2016'!$O244</f>
        <v>2902.0130327719512</v>
      </c>
      <c r="T244" s="29">
        <f>+'2017'!$O244</f>
        <v>2212.8201316247178</v>
      </c>
      <c r="U244" s="29">
        <f>+'2018'!$O244</f>
        <v>1973.7895083990418</v>
      </c>
      <c r="V244" s="29">
        <f>+'2019'!$O244</f>
        <v>3429.3692362583292</v>
      </c>
      <c r="W244" s="26"/>
      <c r="X244" s="30">
        <f t="shared" si="188"/>
        <v>1.3421911909014002</v>
      </c>
    </row>
    <row r="245" spans="1:24">
      <c r="A245" s="23" t="s">
        <v>275</v>
      </c>
      <c r="B245" s="24" t="s">
        <v>276</v>
      </c>
      <c r="C245" s="29">
        <f>+'2000'!$O245</f>
        <v>1075.9573157424463</v>
      </c>
      <c r="D245" s="29">
        <f>+'2001'!$O245</f>
        <v>1213.2530057850418</v>
      </c>
      <c r="E245" s="29">
        <f>+'2002'!$O245</f>
        <v>608.55846558775113</v>
      </c>
      <c r="F245" s="29">
        <f>+'2003'!$O245</f>
        <v>910.38130060421963</v>
      </c>
      <c r="G245" s="29">
        <f>+'2004'!$O245</f>
        <v>834.84760830642949</v>
      </c>
      <c r="H245" s="29">
        <f>+'2005'!$O245</f>
        <v>1056.4101487449241</v>
      </c>
      <c r="I245" s="29">
        <f>+'2006'!$O245</f>
        <v>876.65544940509471</v>
      </c>
      <c r="J245" s="29">
        <f>+'2007'!$O245</f>
        <v>1066.0489341944644</v>
      </c>
      <c r="K245" s="29">
        <f>+'2008'!$O245</f>
        <v>1255.8112960004132</v>
      </c>
      <c r="L245" s="29">
        <f>+'2009'!$O245</f>
        <v>1655.5170682610731</v>
      </c>
      <c r="M245" s="29">
        <f>+'2010'!$O245</f>
        <v>1780.4109007860025</v>
      </c>
      <c r="N245" s="29">
        <f>+'2011'!$O245</f>
        <v>2017.7502279258492</v>
      </c>
      <c r="O245" s="29">
        <f>+'2012'!$O245</f>
        <v>2398.1062979039348</v>
      </c>
      <c r="P245" s="29">
        <f>+'2013'!$O245</f>
        <v>2534.1490185728089</v>
      </c>
      <c r="Q245" s="29">
        <f>+'2014'!$O245</f>
        <v>2582.5111401737126</v>
      </c>
      <c r="R245" s="29">
        <f>+'2015'!$O245</f>
        <v>2340.6659612082021</v>
      </c>
      <c r="S245" s="29">
        <f>+'2016'!$O245</f>
        <v>2034.4959295030828</v>
      </c>
      <c r="T245" s="29">
        <f>+'2017'!$O245</f>
        <v>1957.8929595210507</v>
      </c>
      <c r="U245" s="29">
        <f>+'2018'!$O245</f>
        <v>2175.4108893594293</v>
      </c>
      <c r="V245" s="29">
        <f>+'2019'!$O245</f>
        <v>4105.9597860624281</v>
      </c>
      <c r="W245" s="26"/>
      <c r="X245" s="30">
        <f t="shared" si="188"/>
        <v>2.8160991388670276</v>
      </c>
    </row>
    <row r="246" spans="1:24">
      <c r="A246" s="23" t="s">
        <v>291</v>
      </c>
      <c r="B246" s="24" t="s">
        <v>292</v>
      </c>
      <c r="C246" s="29">
        <f>+'2000'!$O246</f>
        <v>2218.1034730699284</v>
      </c>
      <c r="D246" s="29">
        <f>+'2001'!$O246</f>
        <v>2658.1885580734547</v>
      </c>
      <c r="E246" s="29">
        <f>+'2002'!$O246</f>
        <v>2703.4720322873459</v>
      </c>
      <c r="F246" s="29">
        <f>+'2003'!$O246</f>
        <v>2605.7922813093996</v>
      </c>
      <c r="G246" s="29">
        <f>+'2004'!$O246</f>
        <v>2638.1531369498252</v>
      </c>
      <c r="H246" s="29">
        <f>+'2005'!$O246</f>
        <v>2703.0580245968672</v>
      </c>
      <c r="I246" s="29">
        <f>+'2006'!$O246</f>
        <v>2928.6795901039623</v>
      </c>
      <c r="J246" s="29">
        <f>+'2007'!$O246</f>
        <v>3220.7345338221312</v>
      </c>
      <c r="K246" s="29">
        <f>+'2008'!$O246</f>
        <v>3388.6393013754982</v>
      </c>
      <c r="L246" s="29">
        <f>+'2009'!$O246</f>
        <v>4107.6400454715294</v>
      </c>
      <c r="M246" s="29">
        <f>+'2010'!$O246</f>
        <v>4418.4651102388871</v>
      </c>
      <c r="N246" s="29">
        <f>+'2011'!$O246</f>
        <v>4526.0990367489712</v>
      </c>
      <c r="O246" s="29">
        <f>+'2012'!$O246</f>
        <v>4569.6285005641103</v>
      </c>
      <c r="P246" s="29">
        <f>+'2013'!$O246</f>
        <v>4488.8236076010153</v>
      </c>
      <c r="Q246" s="29">
        <f>+'2014'!$O246</f>
        <v>4506.6064078166428</v>
      </c>
      <c r="R246" s="29">
        <f>+'2015'!$O246</f>
        <v>5507.2616122746213</v>
      </c>
      <c r="S246" s="29">
        <f>+'2016'!$O246</f>
        <v>5937.8974338599419</v>
      </c>
      <c r="T246" s="29">
        <f>+'2017'!$O246</f>
        <v>6387.7397927296342</v>
      </c>
      <c r="U246" s="29">
        <f>+'2018'!$O246</f>
        <v>6518.5521207827314</v>
      </c>
      <c r="V246" s="29">
        <f>+'2019'!$O246</f>
        <v>7424.9413819122919</v>
      </c>
      <c r="W246" s="26"/>
      <c r="X246" s="30">
        <f t="shared" si="188"/>
        <v>2.347427868924405</v>
      </c>
    </row>
    <row r="247" spans="1:24">
      <c r="A247" s="23" t="s">
        <v>303</v>
      </c>
      <c r="B247" s="24" t="s">
        <v>304</v>
      </c>
      <c r="C247" s="29">
        <f>+'2000'!$O247</f>
        <v>433.57657174939743</v>
      </c>
      <c r="D247" s="29">
        <f>+'2001'!$O247</f>
        <v>421.25927236506072</v>
      </c>
      <c r="E247" s="29">
        <f>+'2002'!$O247</f>
        <v>572.29889341405601</v>
      </c>
      <c r="F247" s="29">
        <f>+'2003'!$O247</f>
        <v>598.9528102922817</v>
      </c>
      <c r="G247" s="29">
        <f>+'2004'!$O247</f>
        <v>496.00078760577935</v>
      </c>
      <c r="H247" s="29">
        <f>+'2005'!$O247</f>
        <v>508.87013494863805</v>
      </c>
      <c r="I247" s="29">
        <f>+'2006'!$O247</f>
        <v>505.35790254753869</v>
      </c>
      <c r="J247" s="29">
        <f>+'2007'!$O247</f>
        <v>621.27705016151049</v>
      </c>
      <c r="K247" s="29">
        <f>+'2008'!$O247</f>
        <v>520.25536936812955</v>
      </c>
      <c r="L247" s="29">
        <f>+'2009'!$O247</f>
        <v>594.58431377783711</v>
      </c>
      <c r="M247" s="29">
        <f>+'2010'!$O247</f>
        <v>631.25666161588344</v>
      </c>
      <c r="N247" s="29">
        <f>+'2011'!$O247</f>
        <v>576.94010806220228</v>
      </c>
      <c r="O247" s="29">
        <f>+'2012'!$O247</f>
        <v>582.6502401166149</v>
      </c>
      <c r="P247" s="29">
        <f>+'2013'!$O247</f>
        <v>634.66142420097844</v>
      </c>
      <c r="Q247" s="29">
        <f>+'2014'!$O247</f>
        <v>772.08031816086043</v>
      </c>
      <c r="R247" s="29">
        <f>+'2015'!$O247</f>
        <v>663.62291006275018</v>
      </c>
      <c r="S247" s="29">
        <f>+'2016'!$O247</f>
        <v>674.55843570692571</v>
      </c>
      <c r="T247" s="29">
        <f>+'2017'!$O247</f>
        <v>687.95606271425208</v>
      </c>
      <c r="U247" s="29">
        <f>+'2018'!$O247</f>
        <v>745.97778468141723</v>
      </c>
      <c r="V247" s="29">
        <f>+'2019'!$O247</f>
        <v>853.77195985149024</v>
      </c>
      <c r="W247" s="26"/>
      <c r="X247" s="30">
        <f t="shared" si="188"/>
        <v>0.96913766905505483</v>
      </c>
    </row>
    <row r="248" spans="1:24">
      <c r="A248" s="23" t="s">
        <v>311</v>
      </c>
      <c r="B248" s="24" t="s">
        <v>290</v>
      </c>
      <c r="C248" s="29">
        <f>+'2000'!$O248</f>
        <v>0</v>
      </c>
      <c r="D248" s="29">
        <f>+'2001'!$O248</f>
        <v>0</v>
      </c>
      <c r="E248" s="29">
        <f>+'2002'!$O248</f>
        <v>0</v>
      </c>
      <c r="F248" s="29">
        <f>+'2003'!$O248</f>
        <v>0</v>
      </c>
      <c r="G248" s="29">
        <f>+'2004'!$O248</f>
        <v>0</v>
      </c>
      <c r="H248" s="29">
        <f>+'2005'!$O248</f>
        <v>0</v>
      </c>
      <c r="I248" s="29">
        <f>+'2006'!$O248</f>
        <v>0</v>
      </c>
      <c r="J248" s="29">
        <f>+'2007'!$O248</f>
        <v>0</v>
      </c>
      <c r="K248" s="29">
        <f>+'2008'!$O248</f>
        <v>0</v>
      </c>
      <c r="L248" s="29">
        <f>+'2009'!$O248</f>
        <v>0</v>
      </c>
      <c r="M248" s="29">
        <f>+'2010'!$O248</f>
        <v>0</v>
      </c>
      <c r="N248" s="29">
        <f>+'2011'!$O248</f>
        <v>0</v>
      </c>
      <c r="O248" s="29">
        <f>+'2012'!$O248</f>
        <v>0</v>
      </c>
      <c r="P248" s="29">
        <f>+'2013'!$O248</f>
        <v>0</v>
      </c>
      <c r="Q248" s="29">
        <f>+'2014'!$O248</f>
        <v>0</v>
      </c>
      <c r="R248" s="29">
        <f>+'2015'!$O248</f>
        <v>0</v>
      </c>
      <c r="S248" s="29">
        <f>+'2016'!$O248</f>
        <v>0</v>
      </c>
      <c r="T248" s="29">
        <f>+'2017'!$O248</f>
        <v>0</v>
      </c>
      <c r="U248" s="29">
        <f>+'2018'!$O248</f>
        <v>0</v>
      </c>
      <c r="V248" s="29">
        <f>+'2019'!$O248</f>
        <v>0</v>
      </c>
      <c r="W248" s="26"/>
      <c r="X248" s="30" t="e">
        <f t="shared" si="188"/>
        <v>#DIV/0!</v>
      </c>
    </row>
    <row r="249" spans="1:24">
      <c r="A249" s="23" t="s">
        <v>316</v>
      </c>
      <c r="B249" s="24" t="s">
        <v>317</v>
      </c>
      <c r="C249" s="25">
        <f t="shared" ref="C249:U249" si="193">+SUM(C250:C251)</f>
        <v>0</v>
      </c>
      <c r="D249" s="25">
        <f t="shared" si="193"/>
        <v>0</v>
      </c>
      <c r="E249" s="25">
        <f t="shared" si="193"/>
        <v>0</v>
      </c>
      <c r="F249" s="25">
        <f t="shared" si="193"/>
        <v>0</v>
      </c>
      <c r="G249" s="25">
        <f t="shared" si="193"/>
        <v>0</v>
      </c>
      <c r="H249" s="25">
        <f t="shared" si="193"/>
        <v>0</v>
      </c>
      <c r="I249" s="25">
        <f t="shared" si="193"/>
        <v>0</v>
      </c>
      <c r="J249" s="25">
        <f t="shared" si="193"/>
        <v>0</v>
      </c>
      <c r="K249" s="25">
        <f t="shared" si="193"/>
        <v>0</v>
      </c>
      <c r="L249" s="25">
        <f t="shared" si="193"/>
        <v>0</v>
      </c>
      <c r="M249" s="25">
        <f t="shared" si="193"/>
        <v>0</v>
      </c>
      <c r="N249" s="25">
        <f t="shared" si="193"/>
        <v>0</v>
      </c>
      <c r="O249" s="25">
        <f t="shared" si="193"/>
        <v>0</v>
      </c>
      <c r="P249" s="25">
        <f t="shared" si="193"/>
        <v>0</v>
      </c>
      <c r="Q249" s="25">
        <f t="shared" si="193"/>
        <v>0</v>
      </c>
      <c r="R249" s="25">
        <f t="shared" si="193"/>
        <v>0</v>
      </c>
      <c r="S249" s="25">
        <f t="shared" si="193"/>
        <v>0</v>
      </c>
      <c r="T249" s="25">
        <f t="shared" si="193"/>
        <v>0</v>
      </c>
      <c r="U249" s="25">
        <f t="shared" si="193"/>
        <v>0</v>
      </c>
      <c r="V249" s="25">
        <f t="shared" ref="V249" si="194">+SUM(V250:V251)</f>
        <v>0</v>
      </c>
      <c r="W249" s="26"/>
      <c r="X249" s="27" t="e">
        <f t="shared" si="188"/>
        <v>#DIV/0!</v>
      </c>
    </row>
    <row r="250" spans="1:24">
      <c r="A250" s="23" t="s">
        <v>318</v>
      </c>
      <c r="B250" s="24" t="s">
        <v>319</v>
      </c>
      <c r="C250" s="29">
        <f>+'2000'!$O250</f>
        <v>0</v>
      </c>
      <c r="D250" s="29">
        <f>+'2001'!$O250</f>
        <v>0</v>
      </c>
      <c r="E250" s="29">
        <f>+'2002'!$O250</f>
        <v>0</v>
      </c>
      <c r="F250" s="29">
        <f>+'2003'!$O250</f>
        <v>0</v>
      </c>
      <c r="G250" s="29">
        <f>+'2004'!$O250</f>
        <v>0</v>
      </c>
      <c r="H250" s="29">
        <f>+'2005'!$O250</f>
        <v>0</v>
      </c>
      <c r="I250" s="29">
        <f>+'2006'!$O250</f>
        <v>0</v>
      </c>
      <c r="J250" s="29">
        <f>+'2007'!$O250</f>
        <v>0</v>
      </c>
      <c r="K250" s="29">
        <f>+'2008'!$O250</f>
        <v>0</v>
      </c>
      <c r="L250" s="29">
        <f>+'2009'!$O250</f>
        <v>0</v>
      </c>
      <c r="M250" s="29">
        <f>+'2010'!$O250</f>
        <v>0</v>
      </c>
      <c r="N250" s="29">
        <f>+'2011'!$O250</f>
        <v>0</v>
      </c>
      <c r="O250" s="29">
        <f>+'2012'!$O250</f>
        <v>0</v>
      </c>
      <c r="P250" s="29">
        <f>+'2013'!$O250</f>
        <v>0</v>
      </c>
      <c r="Q250" s="29">
        <f>+'2014'!$O250</f>
        <v>0</v>
      </c>
      <c r="R250" s="29">
        <f>+'2015'!$O250</f>
        <v>0</v>
      </c>
      <c r="S250" s="29">
        <f>+'2016'!$O250</f>
        <v>0</v>
      </c>
      <c r="T250" s="29">
        <f>+'2017'!$O250</f>
        <v>0</v>
      </c>
      <c r="U250" s="29">
        <f>+'2018'!$O250</f>
        <v>0</v>
      </c>
      <c r="V250" s="29">
        <f>+'2019'!$O250</f>
        <v>0</v>
      </c>
      <c r="W250" s="26"/>
      <c r="X250" s="30" t="e">
        <f t="shared" si="188"/>
        <v>#DIV/0!</v>
      </c>
    </row>
    <row r="251" spans="1:24">
      <c r="A251" s="23" t="s">
        <v>325</v>
      </c>
      <c r="B251" s="33" t="s">
        <v>326</v>
      </c>
      <c r="C251" s="29">
        <f>+'2000'!$O251</f>
        <v>0</v>
      </c>
      <c r="D251" s="29">
        <f>+'2001'!$O251</f>
        <v>0</v>
      </c>
      <c r="E251" s="29">
        <f>+'2002'!$O251</f>
        <v>0</v>
      </c>
      <c r="F251" s="29">
        <f>+'2003'!$O251</f>
        <v>0</v>
      </c>
      <c r="G251" s="29">
        <f>+'2004'!$O251</f>
        <v>0</v>
      </c>
      <c r="H251" s="29">
        <f>+'2005'!$O251</f>
        <v>0</v>
      </c>
      <c r="I251" s="29">
        <f>+'2006'!$O251</f>
        <v>0</v>
      </c>
      <c r="J251" s="29">
        <f>+'2007'!$O251</f>
        <v>0</v>
      </c>
      <c r="K251" s="29">
        <f>+'2008'!$O251</f>
        <v>0</v>
      </c>
      <c r="L251" s="29">
        <f>+'2009'!$O251</f>
        <v>0</v>
      </c>
      <c r="M251" s="29">
        <f>+'2010'!$O251</f>
        <v>0</v>
      </c>
      <c r="N251" s="29">
        <f>+'2011'!$O251</f>
        <v>0</v>
      </c>
      <c r="O251" s="29">
        <f>+'2012'!$O251</f>
        <v>0</v>
      </c>
      <c r="P251" s="29">
        <f>+'2013'!$O251</f>
        <v>0</v>
      </c>
      <c r="Q251" s="29">
        <f>+'2014'!$O251</f>
        <v>0</v>
      </c>
      <c r="R251" s="29">
        <f>+'2015'!$O251</f>
        <v>0</v>
      </c>
      <c r="S251" s="29">
        <f>+'2016'!$O251</f>
        <v>0</v>
      </c>
      <c r="T251" s="29">
        <f>+'2017'!$O251</f>
        <v>0</v>
      </c>
      <c r="U251" s="29">
        <f>+'2018'!$O251</f>
        <v>0</v>
      </c>
      <c r="V251" s="29">
        <f>+'2019'!$O251</f>
        <v>0</v>
      </c>
      <c r="W251" s="26"/>
      <c r="X251" s="30" t="e">
        <f t="shared" si="188"/>
        <v>#DIV/0!</v>
      </c>
    </row>
    <row r="252" spans="1:24" ht="12.95">
      <c r="A252" s="23" t="s">
        <v>334</v>
      </c>
      <c r="B252" s="24" t="s">
        <v>335</v>
      </c>
      <c r="C252" s="29">
        <f>+'2000'!$O252</f>
        <v>0</v>
      </c>
      <c r="D252" s="29">
        <f>+'2001'!$O252</f>
        <v>0</v>
      </c>
      <c r="E252" s="29">
        <f>+'2002'!$O252</f>
        <v>0</v>
      </c>
      <c r="F252" s="29">
        <f>+'2003'!$O252</f>
        <v>0</v>
      </c>
      <c r="G252" s="29">
        <f>+'2004'!$O252</f>
        <v>0</v>
      </c>
      <c r="H252" s="29">
        <f>+'2005'!$O252</f>
        <v>0</v>
      </c>
      <c r="I252" s="29">
        <f>+'2006'!$O252</f>
        <v>0</v>
      </c>
      <c r="J252" s="29">
        <f>+'2007'!$O252</f>
        <v>0</v>
      </c>
      <c r="K252" s="29">
        <f>+'2008'!$O252</f>
        <v>0</v>
      </c>
      <c r="L252" s="29">
        <f>+'2009'!$O252</f>
        <v>0</v>
      </c>
      <c r="M252" s="29">
        <f>+'2010'!$O252</f>
        <v>0</v>
      </c>
      <c r="N252" s="29">
        <f>+'2011'!$O252</f>
        <v>0</v>
      </c>
      <c r="O252" s="29">
        <f>+'2012'!$O252</f>
        <v>0</v>
      </c>
      <c r="P252" s="29">
        <f>+'2013'!$O252</f>
        <v>0</v>
      </c>
      <c r="Q252" s="29">
        <f>+'2014'!$O252</f>
        <v>0</v>
      </c>
      <c r="R252" s="29">
        <f>+'2015'!$O252</f>
        <v>0</v>
      </c>
      <c r="S252" s="29">
        <f>+'2016'!$O252</f>
        <v>0</v>
      </c>
      <c r="T252" s="29">
        <f>+'2017'!$O252</f>
        <v>0</v>
      </c>
      <c r="U252" s="29">
        <f>+'2018'!$O252</f>
        <v>0</v>
      </c>
      <c r="V252" s="29">
        <f>+'2019'!$O252</f>
        <v>0</v>
      </c>
      <c r="W252" s="26"/>
      <c r="X252" s="30" t="e">
        <f t="shared" si="188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195">+SUM(C254:C261)</f>
        <v>312.34650444514023</v>
      </c>
      <c r="D253" s="20">
        <f t="shared" si="195"/>
        <v>303.24584552728976</v>
      </c>
      <c r="E253" s="20">
        <f t="shared" si="195"/>
        <v>206.91806884052605</v>
      </c>
      <c r="F253" s="20">
        <f t="shared" si="195"/>
        <v>212.16781761436852</v>
      </c>
      <c r="G253" s="20">
        <f t="shared" si="195"/>
        <v>227.78255519526479</v>
      </c>
      <c r="H253" s="20">
        <f t="shared" si="195"/>
        <v>206.1703395120214</v>
      </c>
      <c r="I253" s="20">
        <f t="shared" si="195"/>
        <v>189.84279622339525</v>
      </c>
      <c r="J253" s="20">
        <f t="shared" si="195"/>
        <v>211.49621008982857</v>
      </c>
      <c r="K253" s="20">
        <f t="shared" si="195"/>
        <v>210.00694176407856</v>
      </c>
      <c r="L253" s="20">
        <f t="shared" si="195"/>
        <v>259.06296102695001</v>
      </c>
      <c r="M253" s="20">
        <f t="shared" si="195"/>
        <v>582.06880135328095</v>
      </c>
      <c r="N253" s="20">
        <f t="shared" si="195"/>
        <v>712.86671601343323</v>
      </c>
      <c r="O253" s="20">
        <f t="shared" si="195"/>
        <v>830.15268789800234</v>
      </c>
      <c r="P253" s="20">
        <f t="shared" si="195"/>
        <v>952.59274499721414</v>
      </c>
      <c r="Q253" s="20">
        <f t="shared" si="195"/>
        <v>1081.8703422842143</v>
      </c>
      <c r="R253" s="20">
        <f t="shared" si="195"/>
        <v>1165.8990279537934</v>
      </c>
      <c r="S253" s="20">
        <f t="shared" si="195"/>
        <v>1294.4509422615299</v>
      </c>
      <c r="T253" s="20">
        <f t="shared" si="195"/>
        <v>1417.1201732165564</v>
      </c>
      <c r="U253" s="20">
        <f t="shared" si="195"/>
        <v>1446.5806210289879</v>
      </c>
      <c r="V253" s="20">
        <f t="shared" ref="V253" si="196">+SUM(V254:V261)</f>
        <v>1471.7250402196532</v>
      </c>
      <c r="W253" s="21"/>
      <c r="X253" s="22">
        <f t="shared" si="188"/>
        <v>3.7118345147933081</v>
      </c>
    </row>
    <row r="254" spans="1:24">
      <c r="A254" s="23" t="s">
        <v>344</v>
      </c>
      <c r="B254" s="24" t="s">
        <v>345</v>
      </c>
      <c r="C254" s="29">
        <f>+'2000'!$O254</f>
        <v>312.30919674</v>
      </c>
      <c r="D254" s="29">
        <f>+'2001'!$O254</f>
        <v>303.22196859600001</v>
      </c>
      <c r="E254" s="29">
        <f>+'2002'!$O254</f>
        <v>206.47674359999999</v>
      </c>
      <c r="F254" s="29">
        <f>+'2003'!$O254</f>
        <v>209.21923800000002</v>
      </c>
      <c r="G254" s="29">
        <f>+'2004'!$O254</f>
        <v>224.82471779999997</v>
      </c>
      <c r="H254" s="29">
        <f>+'2005'!$O254</f>
        <v>201.73980239999997</v>
      </c>
      <c r="I254" s="29">
        <f>+'2006'!$O254</f>
        <v>184.79324700000001</v>
      </c>
      <c r="J254" s="29">
        <f>+'2007'!$O254</f>
        <v>204.92342639999998</v>
      </c>
      <c r="K254" s="29">
        <f>+'2008'!$O254</f>
        <v>206.5745412</v>
      </c>
      <c r="L254" s="29">
        <f>+'2009'!$O254</f>
        <v>254.3736384</v>
      </c>
      <c r="M254" s="29">
        <f>+'2010'!$O254</f>
        <v>577.56089339999994</v>
      </c>
      <c r="N254" s="29">
        <f>+'2011'!$O254</f>
        <v>710.08080299999995</v>
      </c>
      <c r="O254" s="29">
        <f>+'2012'!$O254</f>
        <v>772.37215200000003</v>
      </c>
      <c r="P254" s="29">
        <f>+'2013'!$O254</f>
        <v>791.20235159999993</v>
      </c>
      <c r="Q254" s="29">
        <f>+'2014'!$O254</f>
        <v>792.4409478</v>
      </c>
      <c r="R254" s="29">
        <f>+'2015'!$O254</f>
        <v>740.94374879999998</v>
      </c>
      <c r="S254" s="29">
        <f>+'2016'!$O254</f>
        <v>734.10519960000011</v>
      </c>
      <c r="T254" s="29">
        <f>+'2017'!$O254</f>
        <v>766.72173959999998</v>
      </c>
      <c r="U254" s="29">
        <f>+'2018'!$O254</f>
        <v>642.79553399999998</v>
      </c>
      <c r="V254" s="29">
        <f>+'2019'!$O254</f>
        <v>555.43470660000003</v>
      </c>
      <c r="W254" s="26"/>
      <c r="X254" s="30">
        <f t="shared" si="188"/>
        <v>0.77847694655756183</v>
      </c>
    </row>
    <row r="255" spans="1:24">
      <c r="A255" s="23" t="s">
        <v>355</v>
      </c>
      <c r="B255" s="24" t="s">
        <v>356</v>
      </c>
      <c r="C255" s="29">
        <f>+'2000'!$O255</f>
        <v>0</v>
      </c>
      <c r="D255" s="29">
        <f>+'2001'!$O255</f>
        <v>0</v>
      </c>
      <c r="E255" s="29">
        <f>+'2002'!$O255</f>
        <v>0</v>
      </c>
      <c r="F255" s="29">
        <f>+'2003'!$O255</f>
        <v>0</v>
      </c>
      <c r="G255" s="29">
        <f>+'2004'!$O255</f>
        <v>0</v>
      </c>
      <c r="H255" s="29">
        <f>+'2005'!$O255</f>
        <v>0</v>
      </c>
      <c r="I255" s="29">
        <f>+'2006'!$O255</f>
        <v>0</v>
      </c>
      <c r="J255" s="29">
        <f>+'2007'!$O255</f>
        <v>0</v>
      </c>
      <c r="K255" s="29">
        <f>+'2008'!$O255</f>
        <v>0</v>
      </c>
      <c r="L255" s="29">
        <f>+'2009'!$O255</f>
        <v>0</v>
      </c>
      <c r="M255" s="29">
        <f>+'2010'!$O255</f>
        <v>0</v>
      </c>
      <c r="N255" s="29">
        <f>+'2011'!$O255</f>
        <v>0</v>
      </c>
      <c r="O255" s="29">
        <f>+'2012'!$O255</f>
        <v>0</v>
      </c>
      <c r="P255" s="29">
        <f>+'2013'!$O255</f>
        <v>0</v>
      </c>
      <c r="Q255" s="29">
        <f>+'2014'!$O255</f>
        <v>0</v>
      </c>
      <c r="R255" s="29">
        <f>+'2015'!$O255</f>
        <v>0</v>
      </c>
      <c r="S255" s="29">
        <f>+'2016'!$O255</f>
        <v>0</v>
      </c>
      <c r="T255" s="29">
        <f>+'2017'!$O255</f>
        <v>0</v>
      </c>
      <c r="U255" s="29">
        <f>+'2018'!$O255</f>
        <v>0</v>
      </c>
      <c r="V255" s="29">
        <f>+'2019'!$O255</f>
        <v>0</v>
      </c>
      <c r="W255" s="26"/>
      <c r="X255" s="30" t="e">
        <f t="shared" si="188"/>
        <v>#DIV/0!</v>
      </c>
    </row>
    <row r="256" spans="1:24">
      <c r="A256" s="23" t="s">
        <v>376</v>
      </c>
      <c r="B256" s="24" t="s">
        <v>377</v>
      </c>
      <c r="C256" s="29">
        <f>+'2000'!$O256</f>
        <v>0</v>
      </c>
      <c r="D256" s="29">
        <f>+'2001'!$O256</f>
        <v>0</v>
      </c>
      <c r="E256" s="29">
        <f>+'2002'!$O256</f>
        <v>0</v>
      </c>
      <c r="F256" s="29">
        <f>+'2003'!$O256</f>
        <v>0</v>
      </c>
      <c r="G256" s="29">
        <f>+'2004'!$O256</f>
        <v>0</v>
      </c>
      <c r="H256" s="29">
        <f>+'2005'!$O256</f>
        <v>0</v>
      </c>
      <c r="I256" s="29">
        <f>+'2006'!$O256</f>
        <v>0</v>
      </c>
      <c r="J256" s="29">
        <f>+'2007'!$O256</f>
        <v>0</v>
      </c>
      <c r="K256" s="29">
        <f>+'2008'!$O256</f>
        <v>0</v>
      </c>
      <c r="L256" s="29">
        <f>+'2009'!$O256</f>
        <v>0</v>
      </c>
      <c r="M256" s="29">
        <f>+'2010'!$O256</f>
        <v>0</v>
      </c>
      <c r="N256" s="29">
        <f>+'2011'!$O256</f>
        <v>0</v>
      </c>
      <c r="O256" s="29">
        <f>+'2012'!$O256</f>
        <v>0</v>
      </c>
      <c r="P256" s="29">
        <f>+'2013'!$O256</f>
        <v>0</v>
      </c>
      <c r="Q256" s="29">
        <f>+'2014'!$O256</f>
        <v>0</v>
      </c>
      <c r="R256" s="29">
        <f>+'2015'!$O256</f>
        <v>0</v>
      </c>
      <c r="S256" s="29">
        <f>+'2016'!$O256</f>
        <v>0</v>
      </c>
      <c r="T256" s="29">
        <f>+'2017'!$O256</f>
        <v>0</v>
      </c>
      <c r="U256" s="29">
        <f>+'2018'!$O256</f>
        <v>0</v>
      </c>
      <c r="V256" s="29">
        <f>+'2019'!$O256</f>
        <v>0</v>
      </c>
      <c r="W256" s="26"/>
      <c r="X256" s="30" t="e">
        <f t="shared" si="188"/>
        <v>#DIV/0!</v>
      </c>
    </row>
    <row r="257" spans="1:24">
      <c r="A257" s="23" t="s">
        <v>391</v>
      </c>
      <c r="B257" s="24" t="s">
        <v>392</v>
      </c>
      <c r="C257" s="29">
        <f>+'2000'!$O257</f>
        <v>3.7307705140196906E-2</v>
      </c>
      <c r="D257" s="29">
        <f>+'2001'!$O257</f>
        <v>2.3876931289726025E-2</v>
      </c>
      <c r="E257" s="29">
        <f>+'2002'!$O257</f>
        <v>0.44132524052604954</v>
      </c>
      <c r="F257" s="29">
        <f>+'2003'!$O257</f>
        <v>2.9485796143684921</v>
      </c>
      <c r="G257" s="29">
        <f>+'2004'!$O257</f>
        <v>2.9578373952648103</v>
      </c>
      <c r="H257" s="29">
        <f>+'2005'!$O257</f>
        <v>4.4305371120214279</v>
      </c>
      <c r="I257" s="29">
        <f>+'2006'!$O257</f>
        <v>5.0495492233952382</v>
      </c>
      <c r="J257" s="29">
        <f>+'2007'!$O257</f>
        <v>6.5727836898285714</v>
      </c>
      <c r="K257" s="29">
        <f>+'2008'!$O257</f>
        <v>3.4324005640785722</v>
      </c>
      <c r="L257" s="29">
        <f>+'2009'!$O257</f>
        <v>4.689322626950001</v>
      </c>
      <c r="M257" s="29">
        <f>+'2010'!$O257</f>
        <v>4.5079079532809523</v>
      </c>
      <c r="N257" s="29">
        <f>+'2011'!$O257</f>
        <v>2.7859130134333334</v>
      </c>
      <c r="O257" s="29">
        <f>+'2012'!$O257</f>
        <v>2.5784334580023813</v>
      </c>
      <c r="P257" s="29">
        <f>+'2013'!$O257</f>
        <v>2.4647650532142857</v>
      </c>
      <c r="Q257" s="29">
        <f>+'2014'!$O257</f>
        <v>3.2275744798142862</v>
      </c>
      <c r="R257" s="29">
        <f>+'2015'!$O257</f>
        <v>3.1997872443333333</v>
      </c>
      <c r="S257" s="29">
        <f>+'2016'!$O257</f>
        <v>2.7616361547976194</v>
      </c>
      <c r="T257" s="29">
        <f>+'2017'!$O257</f>
        <v>2.9541452209904762</v>
      </c>
      <c r="U257" s="29">
        <f>+'2018'!$O257</f>
        <v>3.0051329775071429</v>
      </c>
      <c r="V257" s="29">
        <f>+'2019'!$O257</f>
        <v>2.9925650275547619</v>
      </c>
      <c r="W257" s="26"/>
      <c r="X257" s="30">
        <f t="shared" si="188"/>
        <v>79.213055622401313</v>
      </c>
    </row>
    <row r="258" spans="1:24">
      <c r="A258" s="23" t="s">
        <v>398</v>
      </c>
      <c r="B258" s="24" t="s">
        <v>399</v>
      </c>
      <c r="C258" s="29">
        <f>+'2000'!$O258</f>
        <v>0</v>
      </c>
      <c r="D258" s="29">
        <f>+'2001'!$O258</f>
        <v>0</v>
      </c>
      <c r="E258" s="29">
        <f>+'2002'!$O258</f>
        <v>0</v>
      </c>
      <c r="F258" s="29">
        <f>+'2003'!$O258</f>
        <v>0</v>
      </c>
      <c r="G258" s="29">
        <f>+'2004'!$O258</f>
        <v>0</v>
      </c>
      <c r="H258" s="29">
        <f>+'2005'!$O258</f>
        <v>0</v>
      </c>
      <c r="I258" s="29">
        <f>+'2006'!$O258</f>
        <v>0</v>
      </c>
      <c r="J258" s="29">
        <f>+'2007'!$O258</f>
        <v>0</v>
      </c>
      <c r="K258" s="29">
        <f>+'2008'!$O258</f>
        <v>0</v>
      </c>
      <c r="L258" s="29">
        <f>+'2009'!$O258</f>
        <v>0</v>
      </c>
      <c r="M258" s="29">
        <f>+'2010'!$O258</f>
        <v>0</v>
      </c>
      <c r="N258" s="29">
        <f>+'2011'!$O258</f>
        <v>0</v>
      </c>
      <c r="O258" s="29">
        <f>+'2012'!$O258</f>
        <v>0</v>
      </c>
      <c r="P258" s="29">
        <f>+'2013'!$O258</f>
        <v>0</v>
      </c>
      <c r="Q258" s="29">
        <f>+'2014'!$O258</f>
        <v>0</v>
      </c>
      <c r="R258" s="29">
        <f>+'2015'!$O258</f>
        <v>0</v>
      </c>
      <c r="S258" s="29">
        <f>+'2016'!$O258</f>
        <v>0</v>
      </c>
      <c r="T258" s="29">
        <f>+'2017'!$O258</f>
        <v>0</v>
      </c>
      <c r="U258" s="29">
        <f>+'2018'!$O258</f>
        <v>0</v>
      </c>
      <c r="V258" s="29">
        <f>+'2019'!$O258</f>
        <v>0</v>
      </c>
      <c r="W258" s="26"/>
      <c r="X258" s="30" t="e">
        <f t="shared" si="188"/>
        <v>#DIV/0!</v>
      </c>
    </row>
    <row r="259" spans="1:24">
      <c r="A259" s="23" t="s">
        <v>409</v>
      </c>
      <c r="B259" s="24" t="s">
        <v>410</v>
      </c>
      <c r="C259" s="29">
        <f>+'2000'!$O259</f>
        <v>0</v>
      </c>
      <c r="D259" s="29">
        <f>+'2001'!$O259</f>
        <v>0</v>
      </c>
      <c r="E259" s="29">
        <f>+'2002'!$O259</f>
        <v>0</v>
      </c>
      <c r="F259" s="29">
        <f>+'2003'!$O259</f>
        <v>0</v>
      </c>
      <c r="G259" s="29">
        <f>+'2004'!$O259</f>
        <v>0</v>
      </c>
      <c r="H259" s="29">
        <f>+'2005'!$O259</f>
        <v>0</v>
      </c>
      <c r="I259" s="29">
        <f>+'2006'!$O259</f>
        <v>0</v>
      </c>
      <c r="J259" s="29">
        <f>+'2007'!$O259</f>
        <v>0</v>
      </c>
      <c r="K259" s="29">
        <f>+'2008'!$O259</f>
        <v>0</v>
      </c>
      <c r="L259" s="29">
        <f>+'2009'!$O259</f>
        <v>0</v>
      </c>
      <c r="M259" s="29">
        <f>+'2010'!$O259</f>
        <v>0</v>
      </c>
      <c r="N259" s="29">
        <f>+'2011'!$O259</f>
        <v>0</v>
      </c>
      <c r="O259" s="29">
        <f>+'2012'!$O259</f>
        <v>55.202102439999997</v>
      </c>
      <c r="P259" s="29">
        <f>+'2013'!$O259</f>
        <v>158.92562834400002</v>
      </c>
      <c r="Q259" s="29">
        <f>+'2014'!$O259</f>
        <v>286.20182000439996</v>
      </c>
      <c r="R259" s="29">
        <f>+'2015'!$O259</f>
        <v>421.75549190946003</v>
      </c>
      <c r="S259" s="29">
        <f>+'2016'!$O259</f>
        <v>557.58410650673216</v>
      </c>
      <c r="T259" s="29">
        <f>+'2017'!$O259</f>
        <v>647.44428839556588</v>
      </c>
      <c r="U259" s="29">
        <f>+'2018'!$O259</f>
        <v>800.77995405148079</v>
      </c>
      <c r="V259" s="29">
        <f>+'2019'!$O259</f>
        <v>913.29776859209835</v>
      </c>
      <c r="W259" s="26"/>
      <c r="X259" s="30" t="e">
        <f t="shared" si="188"/>
        <v>#DIV/0!</v>
      </c>
    </row>
    <row r="260" spans="1:24">
      <c r="A260" s="23" t="s">
        <v>423</v>
      </c>
      <c r="B260" s="24" t="s">
        <v>424</v>
      </c>
      <c r="C260" s="29">
        <f>+'2000'!$O260</f>
        <v>0</v>
      </c>
      <c r="D260" s="29">
        <f>+'2001'!$O260</f>
        <v>0</v>
      </c>
      <c r="E260" s="29">
        <f>+'2002'!$O260</f>
        <v>0</v>
      </c>
      <c r="F260" s="29">
        <f>+'2003'!$O260</f>
        <v>0</v>
      </c>
      <c r="G260" s="29">
        <f>+'2004'!$O260</f>
        <v>0</v>
      </c>
      <c r="H260" s="29">
        <f>+'2005'!$O260</f>
        <v>0</v>
      </c>
      <c r="I260" s="29">
        <f>+'2006'!$O260</f>
        <v>0</v>
      </c>
      <c r="J260" s="29">
        <f>+'2007'!$O260</f>
        <v>0</v>
      </c>
      <c r="K260" s="29">
        <f>+'2008'!$O260</f>
        <v>0</v>
      </c>
      <c r="L260" s="29">
        <f>+'2009'!$O260</f>
        <v>0</v>
      </c>
      <c r="M260" s="29">
        <f>+'2010'!$O260</f>
        <v>0</v>
      </c>
      <c r="N260" s="29">
        <f>+'2011'!$O260</f>
        <v>0</v>
      </c>
      <c r="O260" s="29">
        <f>+'2012'!$O260</f>
        <v>0</v>
      </c>
      <c r="P260" s="29">
        <f>+'2013'!$O260</f>
        <v>0</v>
      </c>
      <c r="Q260" s="29">
        <f>+'2014'!$O260</f>
        <v>0</v>
      </c>
      <c r="R260" s="29">
        <f>+'2015'!$O260</f>
        <v>0</v>
      </c>
      <c r="S260" s="29">
        <f>+'2016'!$O260</f>
        <v>0</v>
      </c>
      <c r="T260" s="29">
        <f>+'2017'!$O260</f>
        <v>0</v>
      </c>
      <c r="U260" s="29">
        <f>+'2018'!$O260</f>
        <v>0</v>
      </c>
      <c r="V260" s="29">
        <f>+'2019'!$O260</f>
        <v>0</v>
      </c>
      <c r="W260" s="26"/>
      <c r="X260" s="30" t="e">
        <f t="shared" si="188"/>
        <v>#DIV/0!</v>
      </c>
    </row>
    <row r="261" spans="1:24">
      <c r="A261" s="23" t="s">
        <v>432</v>
      </c>
      <c r="B261" s="24" t="s">
        <v>290</v>
      </c>
      <c r="C261" s="29">
        <f>+'2000'!$O261</f>
        <v>0</v>
      </c>
      <c r="D261" s="29">
        <f>+'2001'!$O261</f>
        <v>0</v>
      </c>
      <c r="E261" s="29">
        <f>+'2002'!$O261</f>
        <v>0</v>
      </c>
      <c r="F261" s="29">
        <f>+'2003'!$O261</f>
        <v>0</v>
      </c>
      <c r="G261" s="29">
        <f>+'2004'!$O261</f>
        <v>0</v>
      </c>
      <c r="H261" s="29">
        <f>+'2005'!$O261</f>
        <v>0</v>
      </c>
      <c r="I261" s="29">
        <f>+'2006'!$O261</f>
        <v>0</v>
      </c>
      <c r="J261" s="29">
        <f>+'2007'!$O261</f>
        <v>0</v>
      </c>
      <c r="K261" s="29">
        <f>+'2008'!$O261</f>
        <v>0</v>
      </c>
      <c r="L261" s="29">
        <f>+'2009'!$O261</f>
        <v>0</v>
      </c>
      <c r="M261" s="29">
        <f>+'2010'!$O261</f>
        <v>0</v>
      </c>
      <c r="N261" s="29">
        <f>+'2011'!$O261</f>
        <v>0</v>
      </c>
      <c r="O261" s="29">
        <f>+'2012'!$O261</f>
        <v>0</v>
      </c>
      <c r="P261" s="29">
        <f>+'2013'!$O261</f>
        <v>0</v>
      </c>
      <c r="Q261" s="29">
        <f>+'2014'!$O261</f>
        <v>0</v>
      </c>
      <c r="R261" s="29">
        <f>+'2015'!$O261</f>
        <v>0</v>
      </c>
      <c r="S261" s="29">
        <f>+'2016'!$O261</f>
        <v>0</v>
      </c>
      <c r="T261" s="29">
        <f>+'2017'!$O261</f>
        <v>0</v>
      </c>
      <c r="U261" s="29">
        <f>+'2018'!$O261</f>
        <v>0</v>
      </c>
      <c r="V261" s="29">
        <f>+'2019'!$O261</f>
        <v>0</v>
      </c>
      <c r="W261" s="26"/>
      <c r="X261" s="30" t="e">
        <f t="shared" si="188"/>
        <v>#DIV/0!</v>
      </c>
    </row>
    <row r="262" spans="1:24" s="12" customFormat="1">
      <c r="A262" s="18" t="s">
        <v>433</v>
      </c>
      <c r="B262" s="19" t="s">
        <v>434</v>
      </c>
      <c r="C262" s="20">
        <f t="shared" ref="C262:U262" si="197">+SUM(C263:C272)</f>
        <v>3068.8457806237643</v>
      </c>
      <c r="D262" s="20">
        <f t="shared" si="197"/>
        <v>3376.8540545397477</v>
      </c>
      <c r="E262" s="20">
        <f t="shared" si="197"/>
        <v>3465.6445088214373</v>
      </c>
      <c r="F262" s="20">
        <f t="shared" si="197"/>
        <v>3409.5210938566775</v>
      </c>
      <c r="G262" s="20">
        <f t="shared" si="197"/>
        <v>3369.9043876565652</v>
      </c>
      <c r="H262" s="20">
        <f t="shared" si="197"/>
        <v>3515.267320332634</v>
      </c>
      <c r="I262" s="20">
        <f t="shared" si="197"/>
        <v>3478.6434379782386</v>
      </c>
      <c r="J262" s="20">
        <f t="shared" si="197"/>
        <v>3439.9397805571302</v>
      </c>
      <c r="K262" s="20">
        <f t="shared" si="197"/>
        <v>3593.9265027389793</v>
      </c>
      <c r="L262" s="20">
        <f t="shared" si="197"/>
        <v>3625.4556790468419</v>
      </c>
      <c r="M262" s="20">
        <f t="shared" si="197"/>
        <v>3681.0399627186703</v>
      </c>
      <c r="N262" s="20">
        <f t="shared" si="197"/>
        <v>3867.185368376292</v>
      </c>
      <c r="O262" s="20">
        <f t="shared" si="197"/>
        <v>3845.6889219177942</v>
      </c>
      <c r="P262" s="20">
        <f t="shared" si="197"/>
        <v>3857.2125542743502</v>
      </c>
      <c r="Q262" s="20">
        <f t="shared" si="197"/>
        <v>3632.4179961781597</v>
      </c>
      <c r="R262" s="20">
        <f t="shared" si="197"/>
        <v>3453.0750231664615</v>
      </c>
      <c r="S262" s="20">
        <f t="shared" si="197"/>
        <v>3521.7984940257911</v>
      </c>
      <c r="T262" s="20">
        <f t="shared" si="197"/>
        <v>3468.0457641577623</v>
      </c>
      <c r="U262" s="20">
        <f t="shared" si="197"/>
        <v>3541.8201111793769</v>
      </c>
      <c r="V262" s="20">
        <f t="shared" ref="V262" si="198">+SUM(V263:V272)</f>
        <v>3454.9856591432372</v>
      </c>
      <c r="W262" s="21"/>
      <c r="X262" s="22">
        <f t="shared" si="188"/>
        <v>0.12582576842326287</v>
      </c>
    </row>
    <row r="263" spans="1:24">
      <c r="A263" s="23" t="s">
        <v>435</v>
      </c>
      <c r="B263" s="24" t="s">
        <v>436</v>
      </c>
      <c r="C263" s="29">
        <f>+'2000'!$O263</f>
        <v>2260.7136800000003</v>
      </c>
      <c r="D263" s="29">
        <f>+'2001'!$O263</f>
        <v>2543.003232</v>
      </c>
      <c r="E263" s="29">
        <f>+'2002'!$O263</f>
        <v>2559.0179859999998</v>
      </c>
      <c r="F263" s="29">
        <f>+'2003'!$O263</f>
        <v>2504.7469720000004</v>
      </c>
      <c r="G263" s="29">
        <f>+'2004'!$O263</f>
        <v>2474.1611579999999</v>
      </c>
      <c r="H263" s="29">
        <f>+'2005'!$O263</f>
        <v>2605.1129439999995</v>
      </c>
      <c r="I263" s="29">
        <f>+'2006'!$O263</f>
        <v>2598.1703299999995</v>
      </c>
      <c r="J263" s="29">
        <f>+'2007'!$O263</f>
        <v>2548.8245159999997</v>
      </c>
      <c r="K263" s="29">
        <f>+'2008'!$O263</f>
        <v>2672.0007020000003</v>
      </c>
      <c r="L263" s="29">
        <f>+'2009'!$O263</f>
        <v>2700.3184880000003</v>
      </c>
      <c r="M263" s="29">
        <f>+'2010'!$O263</f>
        <v>2733.023874</v>
      </c>
      <c r="N263" s="29">
        <f>+'2011'!$O263</f>
        <v>2867.9411319999999</v>
      </c>
      <c r="O263" s="29">
        <f>+'2012'!$O263</f>
        <v>2861.4208233333334</v>
      </c>
      <c r="P263" s="29">
        <f>+'2013'!$O263</f>
        <v>2856.5043266666671</v>
      </c>
      <c r="Q263" s="29">
        <f>+'2014'!$O263</f>
        <v>2694.244854</v>
      </c>
      <c r="R263" s="29">
        <f>+'2015'!$O263</f>
        <v>2557.2795173333329</v>
      </c>
      <c r="S263" s="29">
        <f>+'2016'!$O263</f>
        <v>2580.0755166666663</v>
      </c>
      <c r="T263" s="29">
        <f>+'2017'!$O263</f>
        <v>2527.4358759999996</v>
      </c>
      <c r="U263" s="29">
        <f>+'2018'!$O263</f>
        <v>2578.7126066782803</v>
      </c>
      <c r="V263" s="29">
        <f>+'2019'!$O263</f>
        <v>2483.5649999014354</v>
      </c>
      <c r="W263" s="26"/>
      <c r="X263" s="30">
        <f t="shared" si="188"/>
        <v>9.857564974854971E-2</v>
      </c>
    </row>
    <row r="264" spans="1:24">
      <c r="A264" s="23" t="s">
        <v>465</v>
      </c>
      <c r="B264" s="24" t="s">
        <v>466</v>
      </c>
      <c r="C264" s="29">
        <f>+'2000'!$O264</f>
        <v>121.59323790192698</v>
      </c>
      <c r="D264" s="29">
        <f>+'2001'!$O264</f>
        <v>120.56438564789049</v>
      </c>
      <c r="E264" s="29">
        <f>+'2002'!$O264</f>
        <v>131.62087249055833</v>
      </c>
      <c r="F264" s="29">
        <f>+'2003'!$O264</f>
        <v>130.40515759579714</v>
      </c>
      <c r="G264" s="29">
        <f>+'2004'!$O264</f>
        <v>128.47896911399417</v>
      </c>
      <c r="H264" s="29">
        <f>+'2005'!$O264</f>
        <v>119.98543316854096</v>
      </c>
      <c r="I264" s="29">
        <f>+'2006'!$O264</f>
        <v>119.10774352106021</v>
      </c>
      <c r="J264" s="29">
        <f>+'2007'!$O264</f>
        <v>136.55061875695674</v>
      </c>
      <c r="K264" s="29">
        <f>+'2008'!$O264</f>
        <v>140.1986231076302</v>
      </c>
      <c r="L264" s="29">
        <f>+'2009'!$O264</f>
        <v>135.04835900183878</v>
      </c>
      <c r="M264" s="29">
        <f>+'2010'!$O264</f>
        <v>138.37354152731479</v>
      </c>
      <c r="N264" s="29">
        <f>+'2011'!$O264</f>
        <v>142.21979644688096</v>
      </c>
      <c r="O264" s="29">
        <f>+'2012'!$O264</f>
        <v>145.68522299917512</v>
      </c>
      <c r="P264" s="29">
        <f>+'2013'!$O264</f>
        <v>145.84762977994444</v>
      </c>
      <c r="Q264" s="29">
        <f>+'2014'!$O264</f>
        <v>149.4492364152934</v>
      </c>
      <c r="R264" s="29">
        <f>+'2015'!$O264</f>
        <v>150.69643299746247</v>
      </c>
      <c r="S264" s="29">
        <f>+'2016'!$O264</f>
        <v>153.67151798005622</v>
      </c>
      <c r="T264" s="29">
        <f>+'2017'!$O264</f>
        <v>156.4006449907107</v>
      </c>
      <c r="U264" s="29">
        <f>+'2018'!$O264</f>
        <v>159.29156564192158</v>
      </c>
      <c r="V264" s="29">
        <f>+'2019'!$O264</f>
        <v>160.11623374623701</v>
      </c>
      <c r="W264" s="26"/>
      <c r="X264" s="30">
        <f t="shared" si="188"/>
        <v>0.3168185707447102</v>
      </c>
    </row>
    <row r="265" spans="1:24">
      <c r="A265" s="23" t="s">
        <v>483</v>
      </c>
      <c r="B265" s="24" t="s">
        <v>484</v>
      </c>
      <c r="C265" s="29">
        <f>+'2000'!$O265</f>
        <v>111.88366670761282</v>
      </c>
      <c r="D265" s="29">
        <f>+'2001'!$O265</f>
        <v>124.03230970370242</v>
      </c>
      <c r="E265" s="29">
        <f>+'2002'!$O265</f>
        <v>136.61574663376646</v>
      </c>
      <c r="F265" s="29">
        <f>+'2003'!$O265</f>
        <v>139.65983927575681</v>
      </c>
      <c r="G265" s="29">
        <f>+'2004'!$O265</f>
        <v>146.91048300568639</v>
      </c>
      <c r="H265" s="29">
        <f>+'2005'!$O265</f>
        <v>139.2046913601344</v>
      </c>
      <c r="I265" s="29">
        <f>+'2006'!$O265</f>
        <v>118.0760738565408</v>
      </c>
      <c r="J265" s="29">
        <f>+'2007'!$O265</f>
        <v>116.46237967844482</v>
      </c>
      <c r="K265" s="29">
        <f>+'2008'!$O265</f>
        <v>114.00456334467202</v>
      </c>
      <c r="L265" s="29">
        <f>+'2009'!$O265</f>
        <v>117.4224815988224</v>
      </c>
      <c r="M265" s="29">
        <f>+'2010'!$O265</f>
        <v>118.08439010368002</v>
      </c>
      <c r="N265" s="29">
        <f>+'2011'!$O265</f>
        <v>124.65777545020802</v>
      </c>
      <c r="O265" s="29">
        <f>+'2012'!$O265</f>
        <v>116.06369879104001</v>
      </c>
      <c r="P265" s="29">
        <f>+'2013'!$O265</f>
        <v>109.22645782048001</v>
      </c>
      <c r="Q265" s="29">
        <f>+'2014'!$O265</f>
        <v>104.96258925152001</v>
      </c>
      <c r="R265" s="29">
        <f>+'2015'!$O265</f>
        <v>96.161133228160011</v>
      </c>
      <c r="S265" s="29">
        <f>+'2016'!$O265</f>
        <v>104.22264108256002</v>
      </c>
      <c r="T265" s="29">
        <f>+'2017'!$O265</f>
        <v>105.77799412660482</v>
      </c>
      <c r="U265" s="29">
        <f>+'2018'!$O265</f>
        <v>110.81206744608001</v>
      </c>
      <c r="V265" s="29">
        <f>+'2019'!$O265</f>
        <v>114.22179172884482</v>
      </c>
      <c r="W265" s="26"/>
      <c r="X265" s="30">
        <f t="shared" si="188"/>
        <v>2.0897822622691242E-2</v>
      </c>
    </row>
    <row r="266" spans="1:24">
      <c r="A266" s="23" t="s">
        <v>492</v>
      </c>
      <c r="B266" s="24" t="s">
        <v>493</v>
      </c>
      <c r="C266" s="29">
        <f>+'2000'!$O266</f>
        <v>552.22132126264353</v>
      </c>
      <c r="D266" s="29">
        <f>+'2001'!$O266</f>
        <v>574.2985419785864</v>
      </c>
      <c r="E266" s="29">
        <f>+'2002'!$O266</f>
        <v>615.79142288207254</v>
      </c>
      <c r="F266" s="29">
        <f>+'2003'!$O266</f>
        <v>613.1217358949234</v>
      </c>
      <c r="G266" s="29">
        <f>+'2004'!$O266</f>
        <v>596.56270424368506</v>
      </c>
      <c r="H266" s="29">
        <f>+'2005'!$O266</f>
        <v>626.50137522225896</v>
      </c>
      <c r="I266" s="29">
        <f>+'2006'!$O266</f>
        <v>619.69013969673813</v>
      </c>
      <c r="J266" s="29">
        <f>+'2007'!$O266</f>
        <v>613.50294508072909</v>
      </c>
      <c r="K266" s="29">
        <f>+'2008'!$O266</f>
        <v>642.35898347407647</v>
      </c>
      <c r="L266" s="29">
        <f>+'2009'!$O266</f>
        <v>648.72748311958037</v>
      </c>
      <c r="M266" s="29">
        <f>+'2010'!$O266</f>
        <v>666.49494427917477</v>
      </c>
      <c r="N266" s="29">
        <f>+'2011'!$O266</f>
        <v>706.9573036541027</v>
      </c>
      <c r="O266" s="29">
        <f>+'2012'!$O266</f>
        <v>697.4446131964454</v>
      </c>
      <c r="P266" s="29">
        <f>+'2013'!$O266</f>
        <v>718.77144705675903</v>
      </c>
      <c r="Q266" s="29">
        <f>+'2014'!$O266</f>
        <v>657.59379814434658</v>
      </c>
      <c r="R266" s="29">
        <f>+'2015'!$O266</f>
        <v>622.41178890060621</v>
      </c>
      <c r="S266" s="29">
        <f>+'2016'!$O266</f>
        <v>661.8655725140585</v>
      </c>
      <c r="T266" s="29">
        <f>+'2017'!$O266</f>
        <v>657.95734037634736</v>
      </c>
      <c r="U266" s="29">
        <f>+'2018'!$O266</f>
        <v>670.47897452519453</v>
      </c>
      <c r="V266" s="29">
        <f>+'2019'!$O266</f>
        <v>677.65665695717007</v>
      </c>
      <c r="W266" s="26"/>
      <c r="X266" s="30">
        <f t="shared" si="188"/>
        <v>0.22714685374284538</v>
      </c>
    </row>
    <row r="267" spans="1:24">
      <c r="A267" s="23" t="s">
        <v>515</v>
      </c>
      <c r="B267" s="24" t="s">
        <v>516</v>
      </c>
      <c r="C267" s="29">
        <f>+'2000'!$O267</f>
        <v>0</v>
      </c>
      <c r="D267" s="29">
        <f>+'2001'!$O267</f>
        <v>0</v>
      </c>
      <c r="E267" s="29">
        <f>+'2002'!$O267</f>
        <v>0</v>
      </c>
      <c r="F267" s="29">
        <f>+'2003'!$O267</f>
        <v>0</v>
      </c>
      <c r="G267" s="29">
        <f>+'2004'!$O267</f>
        <v>0</v>
      </c>
      <c r="H267" s="29">
        <f>+'2005'!$O267</f>
        <v>0</v>
      </c>
      <c r="I267" s="29">
        <f>+'2006'!$O267</f>
        <v>0</v>
      </c>
      <c r="J267" s="29">
        <f>+'2007'!$O267</f>
        <v>0</v>
      </c>
      <c r="K267" s="29">
        <f>+'2008'!$O267</f>
        <v>0</v>
      </c>
      <c r="L267" s="29">
        <f>+'2009'!$O267</f>
        <v>0</v>
      </c>
      <c r="M267" s="29">
        <f>+'2010'!$O267</f>
        <v>0</v>
      </c>
      <c r="N267" s="29">
        <f>+'2011'!$O267</f>
        <v>0</v>
      </c>
      <c r="O267" s="29">
        <f>+'2012'!$O267</f>
        <v>0</v>
      </c>
      <c r="P267" s="29">
        <f>+'2013'!$O267</f>
        <v>0</v>
      </c>
      <c r="Q267" s="29">
        <f>+'2014'!$O267</f>
        <v>0</v>
      </c>
      <c r="R267" s="29">
        <f>+'2015'!$O267</f>
        <v>0</v>
      </c>
      <c r="S267" s="29">
        <f>+'2016'!$O267</f>
        <v>0</v>
      </c>
      <c r="T267" s="29">
        <f>+'2017'!$O267</f>
        <v>0</v>
      </c>
      <c r="U267" s="29">
        <f>+'2018'!$O267</f>
        <v>0</v>
      </c>
      <c r="V267" s="29">
        <f>+'2019'!$O267</f>
        <v>0</v>
      </c>
      <c r="W267" s="26"/>
      <c r="X267" s="30" t="e">
        <f t="shared" si="188"/>
        <v>#DIV/0!</v>
      </c>
    </row>
    <row r="268" spans="1:24">
      <c r="A268" s="23" t="s">
        <v>517</v>
      </c>
      <c r="B268" s="24" t="s">
        <v>518</v>
      </c>
      <c r="C268" s="29">
        <f>+'2000'!$O268</f>
        <v>18.960926398247263</v>
      </c>
      <c r="D268" s="29">
        <f>+'2001'!$O268</f>
        <v>14.053101158101512</v>
      </c>
      <c r="E268" s="29">
        <f>+'2002'!$O268</f>
        <v>18.128347853039791</v>
      </c>
      <c r="F268" s="29">
        <f>+'2003'!$O268</f>
        <v>16.261591955</v>
      </c>
      <c r="G268" s="29">
        <f>+'2004'!$O268</f>
        <v>19.019663852000001</v>
      </c>
      <c r="H268" s="29">
        <f>+'2005'!$O268</f>
        <v>19.373782102500002</v>
      </c>
      <c r="I268" s="29">
        <f>+'2006'!$O268</f>
        <v>19.387887277500003</v>
      </c>
      <c r="J268" s="29">
        <f>+'2007'!$O268</f>
        <v>19.913054455000001</v>
      </c>
      <c r="K268" s="29">
        <f>+'2008'!$O268</f>
        <v>20.157011175000004</v>
      </c>
      <c r="L268" s="29">
        <f>+'2009'!$O268</f>
        <v>18.851914209800004</v>
      </c>
      <c r="M268" s="29">
        <f>+'2010'!$O268</f>
        <v>19.286504778100003</v>
      </c>
      <c r="N268" s="29">
        <f>+'2011'!$O268</f>
        <v>18.092490097500004</v>
      </c>
      <c r="O268" s="29">
        <f>+'2012'!$O268</f>
        <v>19.038542145000001</v>
      </c>
      <c r="P268" s="29">
        <f>+'2013'!$O268</f>
        <v>20.812124977700002</v>
      </c>
      <c r="Q268" s="29">
        <f>+'2014'!$O268</f>
        <v>22.276299115000004</v>
      </c>
      <c r="R268" s="29">
        <f>+'2015'!$O268</f>
        <v>23.750007908900002</v>
      </c>
      <c r="S268" s="29">
        <f>+'2016'!$O268</f>
        <v>16.376446455250001</v>
      </c>
      <c r="T268" s="29">
        <f>+'2017'!$O268</f>
        <v>14.050048890500003</v>
      </c>
      <c r="U268" s="29">
        <f>+'2018'!$O268</f>
        <v>17.281155231900001</v>
      </c>
      <c r="V268" s="29">
        <f>+'2019'!$O268</f>
        <v>14.747939659950003</v>
      </c>
      <c r="W268" s="26"/>
      <c r="X268" s="30">
        <f t="shared" si="188"/>
        <v>-0.2221930853909494</v>
      </c>
    </row>
    <row r="269" spans="1:24">
      <c r="A269" s="23" t="s">
        <v>528</v>
      </c>
      <c r="B269" s="24" t="s">
        <v>529</v>
      </c>
      <c r="C269" s="29">
        <f>+'2000'!$O269</f>
        <v>4.5661473333333334E-2</v>
      </c>
      <c r="D269" s="29">
        <f>+'2001'!$O269</f>
        <v>3.7105111466666667E-2</v>
      </c>
      <c r="E269" s="29">
        <f>+'2002'!$O269</f>
        <v>0.10936221199999999</v>
      </c>
      <c r="F269" s="29">
        <f>+'2003'!$O269</f>
        <v>0.25817375519999997</v>
      </c>
      <c r="G269" s="29">
        <f>+'2004'!$O269</f>
        <v>0.19135437120000001</v>
      </c>
      <c r="H269" s="29">
        <f>+'2005'!$O269</f>
        <v>0.61478808920000005</v>
      </c>
      <c r="I269" s="29">
        <f>+'2006'!$O269</f>
        <v>4.7710026399999994E-2</v>
      </c>
      <c r="J269" s="29">
        <f>+'2007'!$O269</f>
        <v>0.32831885599999994</v>
      </c>
      <c r="K269" s="29">
        <f>+'2008'!$O269</f>
        <v>0.66968525759999997</v>
      </c>
      <c r="L269" s="29">
        <f>+'2009'!$O269</f>
        <v>0.56346503680000004</v>
      </c>
      <c r="M269" s="29">
        <f>+'2010'!$O269</f>
        <v>0.55099021039999996</v>
      </c>
      <c r="N269" s="29">
        <f>+'2011'!$O269</f>
        <v>1.4006854976000001</v>
      </c>
      <c r="O269" s="29">
        <f>+'2012'!$O269</f>
        <v>0.8341702928000001</v>
      </c>
      <c r="P269" s="29">
        <f>+'2013'!$O269</f>
        <v>0.38119711280000002</v>
      </c>
      <c r="Q269" s="29">
        <f>+'2014'!$O269</f>
        <v>0.9174407120000001</v>
      </c>
      <c r="R269" s="29">
        <f>+'2015'!$O269</f>
        <v>0.37422587800000007</v>
      </c>
      <c r="S269" s="29">
        <f>+'2016'!$O269</f>
        <v>0.21405722720000003</v>
      </c>
      <c r="T269" s="29">
        <f>+'2017'!$O269</f>
        <v>0.32077097360000001</v>
      </c>
      <c r="U269" s="29">
        <f>+'2018'!$O269</f>
        <v>0.23557535599999996</v>
      </c>
      <c r="V269" s="29">
        <f>+'2019'!$O269</f>
        <v>0.24470710960000003</v>
      </c>
      <c r="W269" s="26"/>
      <c r="X269" s="30">
        <f t="shared" si="188"/>
        <v>4.3591593029338673</v>
      </c>
    </row>
    <row r="270" spans="1:24">
      <c r="A270" s="23" t="s">
        <v>534</v>
      </c>
      <c r="B270" s="24" t="s">
        <v>535</v>
      </c>
      <c r="C270" s="29">
        <f>+'2000'!$O270</f>
        <v>3.4272868799999996</v>
      </c>
      <c r="D270" s="29">
        <f>+'2001'!$O270</f>
        <v>0.86537894000000004</v>
      </c>
      <c r="E270" s="29">
        <f>+'2002'!$O270</f>
        <v>4.3607707499999995</v>
      </c>
      <c r="F270" s="29">
        <f>+'2003'!$O270</f>
        <v>5.0676233799999997</v>
      </c>
      <c r="G270" s="29">
        <f>+'2004'!$O270</f>
        <v>4.5800550700000002</v>
      </c>
      <c r="H270" s="29">
        <f>+'2005'!$O270</f>
        <v>4.4743063900000006</v>
      </c>
      <c r="I270" s="29">
        <f>+'2006'!$O270</f>
        <v>4.1635536000000002</v>
      </c>
      <c r="J270" s="29">
        <f>+'2007'!$O270</f>
        <v>4.3579477300000002</v>
      </c>
      <c r="K270" s="29">
        <f>+'2008'!$O270</f>
        <v>4.5369343799999999</v>
      </c>
      <c r="L270" s="29">
        <f>+'2009'!$O270</f>
        <v>4.5234880799999999</v>
      </c>
      <c r="M270" s="29">
        <f>+'2010'!$O270</f>
        <v>5.2257178200000007</v>
      </c>
      <c r="N270" s="29">
        <f>+'2011'!$O270</f>
        <v>5.91618523</v>
      </c>
      <c r="O270" s="29">
        <f>+'2012'!$O270</f>
        <v>5.2018511600000004</v>
      </c>
      <c r="P270" s="29">
        <f>+'2013'!$O270</f>
        <v>5.6693708599999999</v>
      </c>
      <c r="Q270" s="29">
        <f>+'2014'!$O270</f>
        <v>2.9737785399999996</v>
      </c>
      <c r="R270" s="29">
        <f>+'2015'!$O270</f>
        <v>2.4019169200000001</v>
      </c>
      <c r="S270" s="29">
        <f>+'2016'!$O270</f>
        <v>5.3727421000000009</v>
      </c>
      <c r="T270" s="29">
        <f>+'2017'!$O270</f>
        <v>6.103088800000001</v>
      </c>
      <c r="U270" s="29">
        <f>+'2018'!$O270</f>
        <v>5.008166300000001</v>
      </c>
      <c r="V270" s="29">
        <f>+'2019'!$O270</f>
        <v>4.4333300399999995</v>
      </c>
      <c r="W270" s="26"/>
      <c r="X270" s="30">
        <f t="shared" si="188"/>
        <v>0.29353923240881441</v>
      </c>
    </row>
    <row r="271" spans="1:24">
      <c r="A271" s="23" t="s">
        <v>536</v>
      </c>
      <c r="B271" s="24" t="s">
        <v>537</v>
      </c>
      <c r="C271" s="29">
        <f>+'2000'!$O271</f>
        <v>0</v>
      </c>
      <c r="D271" s="29">
        <f>+'2001'!$O271</f>
        <v>0</v>
      </c>
      <c r="E271" s="29">
        <f>+'2002'!$O271</f>
        <v>0</v>
      </c>
      <c r="F271" s="29">
        <f>+'2003'!$O271</f>
        <v>0</v>
      </c>
      <c r="G271" s="29">
        <f>+'2004'!$O271</f>
        <v>0</v>
      </c>
      <c r="H271" s="29">
        <f>+'2005'!$O271</f>
        <v>0</v>
      </c>
      <c r="I271" s="29">
        <f>+'2006'!$O271</f>
        <v>0</v>
      </c>
      <c r="J271" s="29">
        <f>+'2007'!$O271</f>
        <v>0</v>
      </c>
      <c r="K271" s="29">
        <f>+'2008'!$O271</f>
        <v>0</v>
      </c>
      <c r="L271" s="29">
        <f>+'2009'!$O271</f>
        <v>0</v>
      </c>
      <c r="M271" s="29">
        <f>+'2010'!$O271</f>
        <v>0</v>
      </c>
      <c r="N271" s="29">
        <f>+'2011'!$O271</f>
        <v>0</v>
      </c>
      <c r="O271" s="29">
        <f>+'2012'!$O271</f>
        <v>0</v>
      </c>
      <c r="P271" s="29">
        <f>+'2013'!$O271</f>
        <v>0</v>
      </c>
      <c r="Q271" s="29">
        <f>+'2014'!$O271</f>
        <v>0</v>
      </c>
      <c r="R271" s="29">
        <f>+'2015'!$O271</f>
        <v>0</v>
      </c>
      <c r="S271" s="29">
        <f>+'2016'!$O271</f>
        <v>0</v>
      </c>
      <c r="T271" s="29">
        <f>+'2017'!$O271</f>
        <v>0</v>
      </c>
      <c r="U271" s="29">
        <f>+'2018'!$O271</f>
        <v>0</v>
      </c>
      <c r="V271" s="29">
        <f>+'2019'!$O271</f>
        <v>0</v>
      </c>
      <c r="W271" s="26"/>
      <c r="X271" s="30" t="e">
        <f t="shared" si="188"/>
        <v>#DIV/0!</v>
      </c>
    </row>
    <row r="272" spans="1:24">
      <c r="A272" s="23" t="s">
        <v>538</v>
      </c>
      <c r="B272" s="24" t="s">
        <v>290</v>
      </c>
      <c r="C272" s="29">
        <f>+'2000'!$O272</f>
        <v>0</v>
      </c>
      <c r="D272" s="29">
        <f>+'2001'!$O272</f>
        <v>0</v>
      </c>
      <c r="E272" s="29">
        <f>+'2002'!$O272</f>
        <v>0</v>
      </c>
      <c r="F272" s="29">
        <f>+'2003'!$O272</f>
        <v>0</v>
      </c>
      <c r="G272" s="29">
        <f>+'2004'!$O272</f>
        <v>0</v>
      </c>
      <c r="H272" s="29">
        <f>+'2005'!$O272</f>
        <v>0</v>
      </c>
      <c r="I272" s="29">
        <f>+'2006'!$O272</f>
        <v>0</v>
      </c>
      <c r="J272" s="29">
        <f>+'2007'!$O272</f>
        <v>0</v>
      </c>
      <c r="K272" s="29">
        <f>+'2008'!$O272</f>
        <v>0</v>
      </c>
      <c r="L272" s="29">
        <f>+'2009'!$O272</f>
        <v>0</v>
      </c>
      <c r="M272" s="29">
        <f>+'2010'!$O272</f>
        <v>0</v>
      </c>
      <c r="N272" s="29">
        <f>+'2011'!$O272</f>
        <v>0</v>
      </c>
      <c r="O272" s="29">
        <f>+'2012'!$O272</f>
        <v>0</v>
      </c>
      <c r="P272" s="29">
        <f>+'2013'!$O272</f>
        <v>0</v>
      </c>
      <c r="Q272" s="29">
        <f>+'2014'!$O272</f>
        <v>0</v>
      </c>
      <c r="R272" s="29">
        <f>+'2015'!$O272</f>
        <v>0</v>
      </c>
      <c r="S272" s="29">
        <f>+'2016'!$O272</f>
        <v>0</v>
      </c>
      <c r="T272" s="29">
        <f>+'2017'!$O272</f>
        <v>0</v>
      </c>
      <c r="U272" s="29">
        <f>+'2018'!$O272</f>
        <v>0</v>
      </c>
      <c r="V272" s="29">
        <f>+'2019'!$O272</f>
        <v>0</v>
      </c>
      <c r="W272" s="26"/>
      <c r="X272" s="30" t="e">
        <f t="shared" si="188"/>
        <v>#DIV/0!</v>
      </c>
    </row>
    <row r="273" spans="1:24" s="12" customFormat="1">
      <c r="A273" s="18" t="s">
        <v>539</v>
      </c>
      <c r="B273" s="19" t="s">
        <v>540</v>
      </c>
      <c r="C273" s="20">
        <f t="shared" ref="C273:U273" si="199">+SUM(C274:C281)</f>
        <v>-22180.646012363741</v>
      </c>
      <c r="D273" s="20">
        <f t="shared" si="199"/>
        <v>-20994.096003338935</v>
      </c>
      <c r="E273" s="20">
        <f t="shared" si="199"/>
        <v>-17560.21938316818</v>
      </c>
      <c r="F273" s="20">
        <f t="shared" si="199"/>
        <v>-20852.501642755262</v>
      </c>
      <c r="G273" s="20">
        <f t="shared" si="199"/>
        <v>-28520.289035544414</v>
      </c>
      <c r="H273" s="20">
        <f t="shared" si="199"/>
        <v>-16597.119286141537</v>
      </c>
      <c r="I273" s="20">
        <f t="shared" si="199"/>
        <v>-27270.460553579691</v>
      </c>
      <c r="J273" s="20">
        <f t="shared" si="199"/>
        <v>-24288.867396332498</v>
      </c>
      <c r="K273" s="20">
        <f t="shared" si="199"/>
        <v>-21444.866543113414</v>
      </c>
      <c r="L273" s="20">
        <f t="shared" si="199"/>
        <v>-31174.941944292546</v>
      </c>
      <c r="M273" s="20">
        <f t="shared" si="199"/>
        <v>-27894.955063701665</v>
      </c>
      <c r="N273" s="20">
        <f t="shared" si="199"/>
        <v>-26426.069060651502</v>
      </c>
      <c r="O273" s="20">
        <f t="shared" si="199"/>
        <v>-30918.647168325202</v>
      </c>
      <c r="P273" s="20">
        <f t="shared" si="199"/>
        <v>-30342.054050358231</v>
      </c>
      <c r="Q273" s="20">
        <f t="shared" si="199"/>
        <v>-26445.501270590343</v>
      </c>
      <c r="R273" s="20">
        <f t="shared" si="199"/>
        <v>-27768.452244659729</v>
      </c>
      <c r="S273" s="20">
        <f t="shared" si="199"/>
        <v>-27682.735406279298</v>
      </c>
      <c r="T273" s="20">
        <f t="shared" si="199"/>
        <v>-31866.584761258448</v>
      </c>
      <c r="U273" s="20">
        <f t="shared" si="199"/>
        <v>-27774.979491885937</v>
      </c>
      <c r="V273" s="20">
        <f t="shared" ref="V273" si="200">+SUM(V274:V281)</f>
        <v>-30113.654991231695</v>
      </c>
      <c r="W273" s="21"/>
      <c r="X273" s="22">
        <f t="shared" ref="X273:X298" si="201">+(V273/C273)-1</f>
        <v>0.3576545504781965</v>
      </c>
    </row>
    <row r="274" spans="1:24">
      <c r="A274" s="23" t="s">
        <v>541</v>
      </c>
      <c r="B274" s="24" t="s">
        <v>542</v>
      </c>
      <c r="C274" s="29">
        <f>+'2000'!$O274</f>
        <v>-29213.669450079818</v>
      </c>
      <c r="D274" s="29">
        <f>+'2001'!$O274</f>
        <v>-31109.171032312504</v>
      </c>
      <c r="E274" s="29">
        <f>+'2002'!$O274</f>
        <v>-30472.270547472654</v>
      </c>
      <c r="F274" s="29">
        <f>+'2003'!$O274</f>
        <v>-31897.082784580369</v>
      </c>
      <c r="G274" s="29">
        <f>+'2004'!$O274</f>
        <v>-35203.636028398592</v>
      </c>
      <c r="H274" s="29">
        <f>+'2005'!$O274</f>
        <v>-32802.697027401082</v>
      </c>
      <c r="I274" s="29">
        <f>+'2006'!$O274</f>
        <v>-35431.743902540897</v>
      </c>
      <c r="J274" s="29">
        <f>+'2007'!$O274</f>
        <v>-35054.784464768833</v>
      </c>
      <c r="K274" s="29">
        <f>+'2008'!$O274</f>
        <v>-33095.86652153168</v>
      </c>
      <c r="L274" s="29">
        <f>+'2009'!$O274</f>
        <v>-37730.661161186923</v>
      </c>
      <c r="M274" s="29">
        <f>+'2010'!$O274</f>
        <v>-36056.057614161</v>
      </c>
      <c r="N274" s="29">
        <f>+'2011'!$O274</f>
        <v>-34697.37430491166</v>
      </c>
      <c r="O274" s="29">
        <f>+'2012'!$O274</f>
        <v>-37415.757827037422</v>
      </c>
      <c r="P274" s="29">
        <f>+'2013'!$O274</f>
        <v>-36552.72853909892</v>
      </c>
      <c r="Q274" s="29">
        <f>+'2014'!$O274</f>
        <v>-35004.968752120752</v>
      </c>
      <c r="R274" s="29">
        <f>+'2015'!$O274</f>
        <v>-36595.623612915988</v>
      </c>
      <c r="S274" s="29">
        <f>+'2016'!$O274</f>
        <v>-34363.429210377442</v>
      </c>
      <c r="T274" s="29">
        <f>+'2017'!$O274</f>
        <v>-38665.786614105746</v>
      </c>
      <c r="U274" s="29">
        <f>+'2018'!$O274</f>
        <v>-34723.564598256868</v>
      </c>
      <c r="V274" s="29">
        <f>+'2019'!$O274</f>
        <v>-33947.370425321089</v>
      </c>
      <c r="W274" s="26"/>
      <c r="X274" s="30">
        <f t="shared" si="201"/>
        <v>0.16203719232635927</v>
      </c>
    </row>
    <row r="275" spans="1:24">
      <c r="A275" s="23" t="s">
        <v>557</v>
      </c>
      <c r="B275" s="24" t="s">
        <v>558</v>
      </c>
      <c r="C275" s="29">
        <f>+'2000'!$O275</f>
        <v>1334.3622666703175</v>
      </c>
      <c r="D275" s="29">
        <f>+'2001'!$O275</f>
        <v>755.23938101615443</v>
      </c>
      <c r="E275" s="29">
        <f>+'2002'!$O275</f>
        <v>1310.2407376264589</v>
      </c>
      <c r="F275" s="29">
        <f>+'2003'!$O275</f>
        <v>1414.0286646290429</v>
      </c>
      <c r="G275" s="29">
        <f>+'2004'!$O275</f>
        <v>310.17319823789921</v>
      </c>
      <c r="H275" s="29">
        <f>+'2005'!$O275</f>
        <v>1186.2993456755175</v>
      </c>
      <c r="I275" s="29">
        <f>+'2006'!$O275</f>
        <v>815.57864984552259</v>
      </c>
      <c r="J275" s="29">
        <f>+'2007'!$O275</f>
        <v>853.94339691599885</v>
      </c>
      <c r="K275" s="29">
        <f>+'2008'!$O275</f>
        <v>1008.5460123762012</v>
      </c>
      <c r="L275" s="29">
        <f>+'2009'!$O275</f>
        <v>416.71599355348286</v>
      </c>
      <c r="M275" s="29">
        <f>+'2010'!$O275</f>
        <v>1064.0463030600092</v>
      </c>
      <c r="N275" s="29">
        <f>+'2011'!$O275</f>
        <v>817.18829415603341</v>
      </c>
      <c r="O275" s="29">
        <f>+'2012'!$O275</f>
        <v>552.92891577130627</v>
      </c>
      <c r="P275" s="29">
        <f>+'2013'!$O275</f>
        <v>374.48926729305055</v>
      </c>
      <c r="Q275" s="29">
        <f>+'2014'!$O275</f>
        <v>711.92916955156761</v>
      </c>
      <c r="R275" s="29">
        <f>+'2015'!$O275</f>
        <v>823.89840466668659</v>
      </c>
      <c r="S275" s="29">
        <f>+'2016'!$O275</f>
        <v>952.83838175326298</v>
      </c>
      <c r="T275" s="29">
        <f>+'2017'!$O275</f>
        <v>454.06706593830137</v>
      </c>
      <c r="U275" s="29">
        <f>+'2018'!$O275</f>
        <v>751.40808977207178</v>
      </c>
      <c r="V275" s="29">
        <f>+'2019'!$O275</f>
        <v>552.75072301309297</v>
      </c>
      <c r="W275" s="26"/>
      <c r="X275" s="30">
        <f t="shared" si="201"/>
        <v>-0.58575662935044481</v>
      </c>
    </row>
    <row r="276" spans="1:24">
      <c r="A276" s="23" t="s">
        <v>573</v>
      </c>
      <c r="B276" s="24" t="s">
        <v>574</v>
      </c>
      <c r="C276" s="29">
        <f>+'2000'!$O276</f>
        <v>5506.2354974598284</v>
      </c>
      <c r="D276" s="29">
        <f>+'2001'!$O276</f>
        <v>9275.058277452652</v>
      </c>
      <c r="E276" s="29">
        <f>+'2002'!$O276</f>
        <v>11198.943413677027</v>
      </c>
      <c r="F276" s="29">
        <f>+'2003'!$O276</f>
        <v>9485.8266890725845</v>
      </c>
      <c r="G276" s="29">
        <f>+'2004'!$O276</f>
        <v>6317.8619902036107</v>
      </c>
      <c r="H276" s="29">
        <f>+'2005'!$O276</f>
        <v>14891.975580550203</v>
      </c>
      <c r="I276" s="29">
        <f>+'2006'!$O276</f>
        <v>6799.9302979298427</v>
      </c>
      <c r="J276" s="29">
        <f>+'2007'!$O276</f>
        <v>9652.5261579306807</v>
      </c>
      <c r="K276" s="29">
        <f>+'2008'!$O276</f>
        <v>9966.7366557713303</v>
      </c>
      <c r="L276" s="29">
        <f>+'2009'!$O276</f>
        <v>5992.777081458119</v>
      </c>
      <c r="M276" s="29">
        <f>+'2010'!$O276</f>
        <v>6692.3367638144437</v>
      </c>
      <c r="N276" s="29">
        <f>+'2011'!$O276</f>
        <v>6192.6873899465845</v>
      </c>
      <c r="O276" s="29">
        <f>+'2012'!$O276</f>
        <v>5462.7187226178648</v>
      </c>
      <c r="P276" s="29">
        <f>+'2013'!$O276</f>
        <v>5259.6038294510117</v>
      </c>
      <c r="Q276" s="29">
        <f>+'2014'!$O276</f>
        <v>6918.97597593306</v>
      </c>
      <c r="R276" s="29">
        <f>+'2015'!$O276</f>
        <v>7169.0087631642045</v>
      </c>
      <c r="S276" s="29">
        <f>+'2016'!$O276</f>
        <v>5373.0327026835866</v>
      </c>
      <c r="T276" s="29">
        <f>+'2017'!$O276</f>
        <v>5803.645902844436</v>
      </c>
      <c r="U276" s="29">
        <f>+'2018'!$O276</f>
        <v>5694.1164451640416</v>
      </c>
      <c r="V276" s="29">
        <f>+'2019'!$O276</f>
        <v>3254.0452274422832</v>
      </c>
      <c r="W276" s="26"/>
      <c r="X276" s="30">
        <f t="shared" si="201"/>
        <v>-0.40902541692169536</v>
      </c>
    </row>
    <row r="277" spans="1:24">
      <c r="A277" s="23" t="s">
        <v>589</v>
      </c>
      <c r="B277" s="24" t="s">
        <v>590</v>
      </c>
      <c r="C277" s="29">
        <f>+'2000'!$O277</f>
        <v>163.71563460503194</v>
      </c>
      <c r="D277" s="29">
        <f>+'2001'!$O277</f>
        <v>7.1276493279982205</v>
      </c>
      <c r="E277" s="29">
        <f>+'2002'!$O277</f>
        <v>24.078874466869664</v>
      </c>
      <c r="F277" s="29">
        <f>+'2003'!$O277</f>
        <v>25.309887836970912</v>
      </c>
      <c r="G277" s="29">
        <f>+'2004'!$O277</f>
        <v>0</v>
      </c>
      <c r="H277" s="29">
        <f>+'2005'!$O277</f>
        <v>0</v>
      </c>
      <c r="I277" s="29">
        <f>+'2006'!$O277</f>
        <v>0</v>
      </c>
      <c r="J277" s="29">
        <f>+'2007'!$O277</f>
        <v>67.50532565219676</v>
      </c>
      <c r="K277" s="29">
        <f>+'2008'!$O277</f>
        <v>79.2393604084846</v>
      </c>
      <c r="L277" s="29">
        <f>+'2009'!$O277</f>
        <v>37.435262900942178</v>
      </c>
      <c r="M277" s="29">
        <f>+'2010'!$O277</f>
        <v>80.941772391557691</v>
      </c>
      <c r="N277" s="29">
        <f>+'2011'!$O277</f>
        <v>143.09546598576773</v>
      </c>
      <c r="O277" s="29">
        <f>+'2012'!$O277</f>
        <v>14.533618248049413</v>
      </c>
      <c r="P277" s="29">
        <f>+'2013'!$O277</f>
        <v>1.5105954075975254</v>
      </c>
      <c r="Q277" s="29">
        <f>+'2014'!$O277</f>
        <v>56.750348225113875</v>
      </c>
      <c r="R277" s="29">
        <f>+'2015'!$O277</f>
        <v>138.06937335646944</v>
      </c>
      <c r="S277" s="29">
        <f>+'2016'!$O277</f>
        <v>25.63441480309212</v>
      </c>
      <c r="T277" s="29">
        <f>+'2017'!$O277</f>
        <v>30.280398443455891</v>
      </c>
      <c r="U277" s="29">
        <f>+'2018'!$O277</f>
        <v>3.0211908151950508</v>
      </c>
      <c r="V277" s="29">
        <f>+'2019'!$O277</f>
        <v>0</v>
      </c>
      <c r="W277" s="26"/>
      <c r="X277" s="30">
        <f t="shared" si="201"/>
        <v>-1</v>
      </c>
    </row>
    <row r="278" spans="1:24">
      <c r="A278" s="23" t="s">
        <v>605</v>
      </c>
      <c r="B278" s="24" t="s">
        <v>606</v>
      </c>
      <c r="C278" s="29">
        <f>+'2000'!$O278</f>
        <v>28.710038980903143</v>
      </c>
      <c r="D278" s="29">
        <f>+'2001'!$O278</f>
        <v>77.649721176764231</v>
      </c>
      <c r="E278" s="29">
        <f>+'2002'!$O278</f>
        <v>378.78813853411845</v>
      </c>
      <c r="F278" s="29">
        <f>+'2003'!$O278</f>
        <v>119.41590028650532</v>
      </c>
      <c r="G278" s="29">
        <f>+'2004'!$O278</f>
        <v>55.311804412667378</v>
      </c>
      <c r="H278" s="29">
        <f>+'2005'!$O278</f>
        <v>127.30281503382449</v>
      </c>
      <c r="I278" s="29">
        <f>+'2006'!$O278</f>
        <v>545.77440118584275</v>
      </c>
      <c r="J278" s="29">
        <f>+'2007'!$O278</f>
        <v>191.94218793745364</v>
      </c>
      <c r="K278" s="29">
        <f>+'2008'!$O278</f>
        <v>596.47794986224642</v>
      </c>
      <c r="L278" s="29">
        <f>+'2009'!$O278</f>
        <v>108.79087898183681</v>
      </c>
      <c r="M278" s="29">
        <f>+'2010'!$O278</f>
        <v>323.77771119332454</v>
      </c>
      <c r="N278" s="29">
        <f>+'2011'!$O278</f>
        <v>1118.334094171772</v>
      </c>
      <c r="O278" s="29">
        <f>+'2012'!$O278</f>
        <v>466.92940207499771</v>
      </c>
      <c r="P278" s="29">
        <f>+'2013'!$O278</f>
        <v>575.07079658902978</v>
      </c>
      <c r="Q278" s="29">
        <f>+'2014'!$O278</f>
        <v>871.81198782066781</v>
      </c>
      <c r="R278" s="29">
        <f>+'2015'!$O278</f>
        <v>696.1948270688938</v>
      </c>
      <c r="S278" s="29">
        <f>+'2016'!$O278</f>
        <v>270.19273147256888</v>
      </c>
      <c r="T278" s="29">
        <f>+'2017'!$O278</f>
        <v>511.20848562110154</v>
      </c>
      <c r="U278" s="29">
        <f>+'2018'!$O278</f>
        <v>449.77115603809045</v>
      </c>
      <c r="V278" s="29">
        <f>+'2019'!$O278</f>
        <v>26.919483634016153</v>
      </c>
      <c r="W278" s="26"/>
      <c r="X278" s="30">
        <f t="shared" si="201"/>
        <v>-6.2366872719260336E-2</v>
      </c>
    </row>
    <row r="279" spans="1:24">
      <c r="A279" s="23" t="s">
        <v>621</v>
      </c>
      <c r="B279" s="24" t="s">
        <v>622</v>
      </c>
      <c r="C279" s="29">
        <f>+'2000'!$O279</f>
        <v>0</v>
      </c>
      <c r="D279" s="29">
        <f>+'2001'!$O279</f>
        <v>0</v>
      </c>
      <c r="E279" s="29">
        <f>+'2002'!$O279</f>
        <v>0</v>
      </c>
      <c r="F279" s="29">
        <f>+'2003'!$O279</f>
        <v>0</v>
      </c>
      <c r="G279" s="29">
        <f>+'2004'!$O279</f>
        <v>0</v>
      </c>
      <c r="H279" s="29">
        <f>+'2005'!$O279</f>
        <v>0</v>
      </c>
      <c r="I279" s="29">
        <f>+'2006'!$O279</f>
        <v>0</v>
      </c>
      <c r="J279" s="29">
        <f>+'2007'!$O279</f>
        <v>0</v>
      </c>
      <c r="K279" s="29">
        <f>+'2008'!$O279</f>
        <v>0</v>
      </c>
      <c r="L279" s="29">
        <f>+'2009'!$O279</f>
        <v>0</v>
      </c>
      <c r="M279" s="29">
        <f>+'2010'!$O279</f>
        <v>0</v>
      </c>
      <c r="N279" s="29">
        <f>+'2011'!$O279</f>
        <v>0</v>
      </c>
      <c r="O279" s="29">
        <f>+'2012'!$O279</f>
        <v>0</v>
      </c>
      <c r="P279" s="29">
        <f>+'2013'!$O279</f>
        <v>0</v>
      </c>
      <c r="Q279" s="29">
        <f>+'2014'!$O279</f>
        <v>0</v>
      </c>
      <c r="R279" s="29">
        <f>+'2015'!$O279</f>
        <v>0</v>
      </c>
      <c r="S279" s="29">
        <f>+'2016'!$O279</f>
        <v>58.995573385638103</v>
      </c>
      <c r="T279" s="29">
        <f>+'2017'!$O279</f>
        <v>0</v>
      </c>
      <c r="U279" s="29">
        <f>+'2018'!$O279</f>
        <v>50.268224581529815</v>
      </c>
      <c r="V279" s="29">
        <f>+'2019'!$O279</f>
        <v>0</v>
      </c>
      <c r="W279" s="26"/>
      <c r="X279" s="30" t="e">
        <f t="shared" si="201"/>
        <v>#DIV/0!</v>
      </c>
    </row>
    <row r="280" spans="1:24">
      <c r="A280" s="23" t="s">
        <v>637</v>
      </c>
      <c r="B280" s="24" t="s">
        <v>638</v>
      </c>
      <c r="C280" s="29">
        <f>+'2000'!$O280</f>
        <v>0</v>
      </c>
      <c r="D280" s="29">
        <f>+'2001'!$O280</f>
        <v>0</v>
      </c>
      <c r="E280" s="29">
        <f>+'2002'!$O280</f>
        <v>0</v>
      </c>
      <c r="F280" s="29">
        <f>+'2003'!$O280</f>
        <v>0</v>
      </c>
      <c r="G280" s="29">
        <f>+'2004'!$O280</f>
        <v>0</v>
      </c>
      <c r="H280" s="29">
        <f>+'2005'!$O280</f>
        <v>0</v>
      </c>
      <c r="I280" s="29">
        <f>+'2006'!$O280</f>
        <v>0</v>
      </c>
      <c r="J280" s="29">
        <f>+'2007'!$O280</f>
        <v>0</v>
      </c>
      <c r="K280" s="29">
        <f>+'2008'!$O280</f>
        <v>0</v>
      </c>
      <c r="L280" s="29">
        <f>+'2009'!$O280</f>
        <v>0</v>
      </c>
      <c r="M280" s="29">
        <f>+'2010'!$O280</f>
        <v>0</v>
      </c>
      <c r="N280" s="29">
        <f>+'2011'!$O280</f>
        <v>0</v>
      </c>
      <c r="O280" s="29">
        <f>+'2012'!$O280</f>
        <v>0</v>
      </c>
      <c r="P280" s="29">
        <f>+'2013'!$O280</f>
        <v>0</v>
      </c>
      <c r="Q280" s="29">
        <f>+'2014'!$O280</f>
        <v>0</v>
      </c>
      <c r="R280" s="29">
        <f>+'2015'!$O280</f>
        <v>0</v>
      </c>
      <c r="S280" s="29">
        <f>+'2016'!$O280</f>
        <v>0</v>
      </c>
      <c r="T280" s="29">
        <f>+'2017'!$O280</f>
        <v>0</v>
      </c>
      <c r="U280" s="29">
        <f>+'2018'!$O280</f>
        <v>0</v>
      </c>
      <c r="V280" s="29">
        <f>+'2019'!$O280</f>
        <v>0</v>
      </c>
      <c r="W280" s="26"/>
      <c r="X280" s="30" t="e">
        <f t="shared" si="201"/>
        <v>#DIV/0!</v>
      </c>
    </row>
    <row r="281" spans="1:24">
      <c r="A281" s="23" t="s">
        <v>639</v>
      </c>
      <c r="B281" s="24" t="s">
        <v>290</v>
      </c>
      <c r="C281" s="29">
        <f>+'2000'!$O281</f>
        <v>0</v>
      </c>
      <c r="D281" s="29">
        <f>+'2001'!$O281</f>
        <v>0</v>
      </c>
      <c r="E281" s="29">
        <f>+'2002'!$O281</f>
        <v>0</v>
      </c>
      <c r="F281" s="29">
        <f>+'2003'!$O281</f>
        <v>0</v>
      </c>
      <c r="G281" s="29">
        <f>+'2004'!$O281</f>
        <v>0</v>
      </c>
      <c r="H281" s="29">
        <f>+'2005'!$O281</f>
        <v>0</v>
      </c>
      <c r="I281" s="29">
        <f>+'2006'!$O281</f>
        <v>0</v>
      </c>
      <c r="J281" s="29">
        <f>+'2007'!$O281</f>
        <v>0</v>
      </c>
      <c r="K281" s="29">
        <f>+'2008'!$O281</f>
        <v>0</v>
      </c>
      <c r="L281" s="29">
        <f>+'2009'!$O281</f>
        <v>0</v>
      </c>
      <c r="M281" s="29">
        <f>+'2010'!$O281</f>
        <v>0</v>
      </c>
      <c r="N281" s="29">
        <f>+'2011'!$O281</f>
        <v>0</v>
      </c>
      <c r="O281" s="29">
        <f>+'2012'!$O281</f>
        <v>0</v>
      </c>
      <c r="P281" s="29">
        <f>+'2013'!$O281</f>
        <v>0</v>
      </c>
      <c r="Q281" s="29">
        <f>+'2014'!$O281</f>
        <v>0</v>
      </c>
      <c r="R281" s="29">
        <f>+'2015'!$O281</f>
        <v>0</v>
      </c>
      <c r="S281" s="29">
        <f>+'2016'!$O281</f>
        <v>0</v>
      </c>
      <c r="T281" s="29">
        <f>+'2017'!$O281</f>
        <v>0</v>
      </c>
      <c r="U281" s="29">
        <f>+'2018'!$O281</f>
        <v>0</v>
      </c>
      <c r="V281" s="29">
        <f>+'2019'!$O281</f>
        <v>0</v>
      </c>
      <c r="W281" s="26"/>
      <c r="X281" s="30" t="e">
        <f t="shared" si="201"/>
        <v>#DIV/0!</v>
      </c>
    </row>
    <row r="282" spans="1:24" s="12" customFormat="1">
      <c r="A282" s="18" t="s">
        <v>640</v>
      </c>
      <c r="B282" s="19" t="s">
        <v>641</v>
      </c>
      <c r="C282" s="20">
        <f t="shared" ref="C282:U282" si="202">+SUM(C283:C287)</f>
        <v>792.845015299377</v>
      </c>
      <c r="D282" s="20">
        <f t="shared" si="202"/>
        <v>834.32874708079635</v>
      </c>
      <c r="E282" s="20">
        <f t="shared" si="202"/>
        <v>874.82325523939573</v>
      </c>
      <c r="F282" s="20">
        <f t="shared" si="202"/>
        <v>915.81656605578382</v>
      </c>
      <c r="G282" s="20">
        <f t="shared" si="202"/>
        <v>957.60839666332754</v>
      </c>
      <c r="H282" s="20">
        <f t="shared" si="202"/>
        <v>999.73345379022021</v>
      </c>
      <c r="I282" s="20">
        <f t="shared" si="202"/>
        <v>1041.3421418046569</v>
      </c>
      <c r="J282" s="20">
        <f t="shared" si="202"/>
        <v>1085.9643160288442</v>
      </c>
      <c r="K282" s="20">
        <f t="shared" si="202"/>
        <v>1131.654219026758</v>
      </c>
      <c r="L282" s="20">
        <f t="shared" si="202"/>
        <v>1178.910301799735</v>
      </c>
      <c r="M282" s="20">
        <f t="shared" si="202"/>
        <v>1238.5099653830002</v>
      </c>
      <c r="N282" s="20">
        <f t="shared" si="202"/>
        <v>1314.2888738101474</v>
      </c>
      <c r="O282" s="20">
        <f t="shared" si="202"/>
        <v>1368.9130877347916</v>
      </c>
      <c r="P282" s="20">
        <f t="shared" si="202"/>
        <v>1426.1372186216586</v>
      </c>
      <c r="Q282" s="20">
        <f t="shared" si="202"/>
        <v>1484.3847691710935</v>
      </c>
      <c r="R282" s="20">
        <f t="shared" si="202"/>
        <v>1543.7926878577412</v>
      </c>
      <c r="S282" s="20">
        <f t="shared" si="202"/>
        <v>1607.4775311683816</v>
      </c>
      <c r="T282" s="20">
        <f t="shared" si="202"/>
        <v>1631.9427784140694</v>
      </c>
      <c r="U282" s="20">
        <f t="shared" si="202"/>
        <v>1577.569525494971</v>
      </c>
      <c r="V282" s="20">
        <f t="shared" ref="V282" si="203">+SUM(V283:V287)</f>
        <v>1634.5835238007835</v>
      </c>
      <c r="W282" s="21"/>
      <c r="X282" s="22">
        <f t="shared" si="201"/>
        <v>1.0616684121846531</v>
      </c>
    </row>
    <row r="283" spans="1:24">
      <c r="A283" s="23" t="s">
        <v>642</v>
      </c>
      <c r="B283" s="24" t="s">
        <v>643</v>
      </c>
      <c r="C283" s="29">
        <f>+'2000'!$O283</f>
        <v>610.78046342738185</v>
      </c>
      <c r="D283" s="29">
        <f>+'2001'!$O283</f>
        <v>647.76900615478132</v>
      </c>
      <c r="E283" s="29">
        <f>+'2002'!$O283</f>
        <v>684.57904718334089</v>
      </c>
      <c r="F283" s="29">
        <f>+'2003'!$O283</f>
        <v>721.45197238320725</v>
      </c>
      <c r="G283" s="29">
        <f>+'2004'!$O283</f>
        <v>758.5911875346178</v>
      </c>
      <c r="H283" s="29">
        <f>+'2005'!$O283</f>
        <v>796.16711768354696</v>
      </c>
      <c r="I283" s="29">
        <f>+'2006'!$O283</f>
        <v>834.32211375203099</v>
      </c>
      <c r="J283" s="29">
        <f>+'2007'!$O283</f>
        <v>873.19276038241287</v>
      </c>
      <c r="K283" s="29">
        <f>+'2008'!$O283</f>
        <v>912.90798692187877</v>
      </c>
      <c r="L283" s="29">
        <f>+'2009'!$O283</f>
        <v>953.57012457109249</v>
      </c>
      <c r="M283" s="29">
        <f>+'2010'!$O283</f>
        <v>995.25838841665825</v>
      </c>
      <c r="N283" s="29">
        <f>+'2011'!$O283</f>
        <v>1045.8896999908545</v>
      </c>
      <c r="O283" s="29">
        <f>+'2012'!$O283</f>
        <v>1097.0577286816876</v>
      </c>
      <c r="P283" s="29">
        <f>+'2013'!$O283</f>
        <v>1149.0979288193548</v>
      </c>
      <c r="Q283" s="29">
        <f>+'2014'!$O283</f>
        <v>1202.1589327365095</v>
      </c>
      <c r="R283" s="29">
        <f>+'2015'!$O283</f>
        <v>1256.3568369907659</v>
      </c>
      <c r="S283" s="29">
        <f>+'2016'!$O283</f>
        <v>1314.8126876726117</v>
      </c>
      <c r="T283" s="29">
        <f>+'2017'!$O283</f>
        <v>1334.0329367252655</v>
      </c>
      <c r="U283" s="29">
        <f>+'2018'!$O283</f>
        <v>1274.3900588041035</v>
      </c>
      <c r="V283" s="29">
        <f>+'2019'!$O283</f>
        <v>1326.1217399798365</v>
      </c>
      <c r="W283" s="26"/>
      <c r="X283" s="30">
        <f t="shared" si="201"/>
        <v>1.1711921375780947</v>
      </c>
    </row>
    <row r="284" spans="1:24">
      <c r="A284" s="23" t="s">
        <v>650</v>
      </c>
      <c r="B284" s="24" t="s">
        <v>651</v>
      </c>
      <c r="C284" s="29">
        <f>+'2000'!$O284</f>
        <v>0</v>
      </c>
      <c r="D284" s="29">
        <f>+'2001'!$O284</f>
        <v>0</v>
      </c>
      <c r="E284" s="29">
        <f>+'2002'!$O284</f>
        <v>0</v>
      </c>
      <c r="F284" s="29">
        <f>+'2003'!$O284</f>
        <v>0</v>
      </c>
      <c r="G284" s="29">
        <f>+'2004'!$O284</f>
        <v>0</v>
      </c>
      <c r="H284" s="29">
        <f>+'2005'!$O284</f>
        <v>0</v>
      </c>
      <c r="I284" s="29">
        <f>+'2006'!$O284</f>
        <v>0</v>
      </c>
      <c r="J284" s="29">
        <f>+'2007'!$O284</f>
        <v>0</v>
      </c>
      <c r="K284" s="29">
        <f>+'2008'!$O284</f>
        <v>0</v>
      </c>
      <c r="L284" s="29">
        <f>+'2009'!$O284</f>
        <v>0</v>
      </c>
      <c r="M284" s="29">
        <f>+'2010'!$O284</f>
        <v>0</v>
      </c>
      <c r="N284" s="29">
        <f>+'2011'!$O284</f>
        <v>0</v>
      </c>
      <c r="O284" s="29">
        <f>+'2012'!$O284</f>
        <v>0</v>
      </c>
      <c r="P284" s="29">
        <f>+'2013'!$O284</f>
        <v>0</v>
      </c>
      <c r="Q284" s="29">
        <f>+'2014'!$O284</f>
        <v>0</v>
      </c>
      <c r="R284" s="29">
        <f>+'2015'!$O284</f>
        <v>0</v>
      </c>
      <c r="S284" s="29">
        <f>+'2016'!$O284</f>
        <v>0</v>
      </c>
      <c r="T284" s="29">
        <f>+'2017'!$O284</f>
        <v>0</v>
      </c>
      <c r="U284" s="29">
        <f>+'2018'!$O284</f>
        <v>0</v>
      </c>
      <c r="V284" s="29">
        <f>+'2019'!$O284</f>
        <v>0</v>
      </c>
      <c r="W284" s="26"/>
      <c r="X284" s="30" t="e">
        <f t="shared" si="201"/>
        <v>#DIV/0!</v>
      </c>
    </row>
    <row r="285" spans="1:24">
      <c r="A285" s="23" t="s">
        <v>656</v>
      </c>
      <c r="B285" s="24" t="s">
        <v>657</v>
      </c>
      <c r="C285" s="29">
        <f>+'2000'!$O285</f>
        <v>0</v>
      </c>
      <c r="D285" s="29">
        <f>+'2001'!$O285</f>
        <v>0</v>
      </c>
      <c r="E285" s="29">
        <f>+'2002'!$O285</f>
        <v>0</v>
      </c>
      <c r="F285" s="29">
        <f>+'2003'!$O285</f>
        <v>0</v>
      </c>
      <c r="G285" s="29">
        <f>+'2004'!$O285</f>
        <v>0</v>
      </c>
      <c r="H285" s="29">
        <f>+'2005'!$O285</f>
        <v>0</v>
      </c>
      <c r="I285" s="29">
        <f>+'2006'!$O285</f>
        <v>0</v>
      </c>
      <c r="J285" s="29">
        <f>+'2007'!$O285</f>
        <v>0</v>
      </c>
      <c r="K285" s="29">
        <f>+'2008'!$O285</f>
        <v>0</v>
      </c>
      <c r="L285" s="29">
        <f>+'2009'!$O285</f>
        <v>0</v>
      </c>
      <c r="M285" s="29">
        <f>+'2010'!$O285</f>
        <v>0</v>
      </c>
      <c r="N285" s="29">
        <f>+'2011'!$O285</f>
        <v>0</v>
      </c>
      <c r="O285" s="29">
        <f>+'2012'!$O285</f>
        <v>0</v>
      </c>
      <c r="P285" s="29">
        <f>+'2013'!$O285</f>
        <v>0</v>
      </c>
      <c r="Q285" s="29">
        <f>+'2014'!$O285</f>
        <v>0</v>
      </c>
      <c r="R285" s="29">
        <f>+'2015'!$O285</f>
        <v>0</v>
      </c>
      <c r="S285" s="29">
        <f>+'2016'!$O285</f>
        <v>0</v>
      </c>
      <c r="T285" s="29">
        <f>+'2017'!$O285</f>
        <v>0</v>
      </c>
      <c r="U285" s="29">
        <f>+'2018'!$O285</f>
        <v>0</v>
      </c>
      <c r="V285" s="29">
        <f>+'2019'!$O285</f>
        <v>0</v>
      </c>
      <c r="W285" s="26"/>
      <c r="X285" s="30" t="e">
        <f t="shared" si="201"/>
        <v>#DIV/0!</v>
      </c>
    </row>
    <row r="286" spans="1:24">
      <c r="A286" s="23" t="s">
        <v>662</v>
      </c>
      <c r="B286" s="24" t="s">
        <v>663</v>
      </c>
      <c r="C286" s="29">
        <f>+'2000'!$O286</f>
        <v>182.06455187199518</v>
      </c>
      <c r="D286" s="29">
        <f>+'2001'!$O286</f>
        <v>186.55974092601497</v>
      </c>
      <c r="E286" s="29">
        <f>+'2002'!$O286</f>
        <v>190.24420805605487</v>
      </c>
      <c r="F286" s="29">
        <f>+'2003'!$O286</f>
        <v>194.36459367257655</v>
      </c>
      <c r="G286" s="29">
        <f>+'2004'!$O286</f>
        <v>199.01720912870979</v>
      </c>
      <c r="H286" s="29">
        <f>+'2005'!$O286</f>
        <v>203.56633610667319</v>
      </c>
      <c r="I286" s="29">
        <f>+'2006'!$O286</f>
        <v>207.02002805262578</v>
      </c>
      <c r="J286" s="29">
        <f>+'2007'!$O286</f>
        <v>212.77155564643132</v>
      </c>
      <c r="K286" s="29">
        <f>+'2008'!$O286</f>
        <v>218.74623210487923</v>
      </c>
      <c r="L286" s="29">
        <f>+'2009'!$O286</f>
        <v>225.34017722864257</v>
      </c>
      <c r="M286" s="29">
        <f>+'2010'!$O286</f>
        <v>243.25157696634187</v>
      </c>
      <c r="N286" s="29">
        <f>+'2011'!$O286</f>
        <v>268.39917381929286</v>
      </c>
      <c r="O286" s="29">
        <f>+'2012'!$O286</f>
        <v>271.855359053104</v>
      </c>
      <c r="P286" s="29">
        <f>+'2013'!$O286</f>
        <v>277.03928980230376</v>
      </c>
      <c r="Q286" s="29">
        <f>+'2014'!$O286</f>
        <v>282.22583643458381</v>
      </c>
      <c r="R286" s="29">
        <f>+'2015'!$O286</f>
        <v>287.43585086697516</v>
      </c>
      <c r="S286" s="29">
        <f>+'2016'!$O286</f>
        <v>292.66484349576996</v>
      </c>
      <c r="T286" s="29">
        <f>+'2017'!$O286</f>
        <v>297.90984168880397</v>
      </c>
      <c r="U286" s="29">
        <f>+'2018'!$O286</f>
        <v>303.17946669086734</v>
      </c>
      <c r="V286" s="29">
        <f>+'2019'!$O286</f>
        <v>308.46178382094706</v>
      </c>
      <c r="W286" s="26"/>
      <c r="X286" s="30">
        <f t="shared" si="201"/>
        <v>0.69424405052675198</v>
      </c>
    </row>
    <row r="287" spans="1:24">
      <c r="A287" s="23" t="s">
        <v>669</v>
      </c>
      <c r="B287" s="24" t="s">
        <v>290</v>
      </c>
      <c r="C287" s="29">
        <f>+'2000'!$O287</f>
        <v>0</v>
      </c>
      <c r="D287" s="29">
        <f>+'2001'!$O287</f>
        <v>0</v>
      </c>
      <c r="E287" s="29">
        <f>+'2002'!$O287</f>
        <v>0</v>
      </c>
      <c r="F287" s="29">
        <f>+'2003'!$O287</f>
        <v>0</v>
      </c>
      <c r="G287" s="29">
        <f>+'2004'!$O287</f>
        <v>0</v>
      </c>
      <c r="H287" s="29">
        <f>+'2005'!$O287</f>
        <v>0</v>
      </c>
      <c r="I287" s="29">
        <f>+'2006'!$O287</f>
        <v>0</v>
      </c>
      <c r="J287" s="29">
        <f>+'2007'!$O287</f>
        <v>0</v>
      </c>
      <c r="K287" s="29">
        <f>+'2008'!$O287</f>
        <v>0</v>
      </c>
      <c r="L287" s="29">
        <f>+'2009'!$O287</f>
        <v>0</v>
      </c>
      <c r="M287" s="29">
        <f>+'2010'!$O287</f>
        <v>0</v>
      </c>
      <c r="N287" s="29">
        <f>+'2011'!$O287</f>
        <v>0</v>
      </c>
      <c r="O287" s="29">
        <f>+'2012'!$O287</f>
        <v>0</v>
      </c>
      <c r="P287" s="29">
        <f>+'2013'!$O287</f>
        <v>0</v>
      </c>
      <c r="Q287" s="29">
        <f>+'2014'!$O287</f>
        <v>0</v>
      </c>
      <c r="R287" s="29">
        <f>+'2015'!$O287</f>
        <v>0</v>
      </c>
      <c r="S287" s="29">
        <f>+'2016'!$O287</f>
        <v>0</v>
      </c>
      <c r="T287" s="29">
        <f>+'2017'!$O287</f>
        <v>0</v>
      </c>
      <c r="U287" s="29">
        <f>+'2018'!$O287</f>
        <v>0</v>
      </c>
      <c r="V287" s="29">
        <f>+'2019'!$O287</f>
        <v>0</v>
      </c>
      <c r="W287" s="26"/>
      <c r="X287" s="30" t="e">
        <f t="shared" si="201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201"/>
        <v>#DIV/0!</v>
      </c>
    </row>
    <row r="289" spans="1:26" s="12" customFormat="1">
      <c r="A289" s="18"/>
      <c r="B289" s="40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21"/>
      <c r="X289" s="42" t="e">
        <f t="shared" si="201"/>
        <v>#DIV/0!</v>
      </c>
    </row>
    <row r="290" spans="1:26">
      <c r="A290" s="23"/>
      <c r="B290" s="24" t="s">
        <v>672</v>
      </c>
      <c r="C290" s="25">
        <f t="shared" ref="C290:U290" si="204">+C291+C292</f>
        <v>92.302990372879989</v>
      </c>
      <c r="D290" s="25">
        <f t="shared" si="204"/>
        <v>87.749089132880016</v>
      </c>
      <c r="E290" s="25">
        <f t="shared" si="204"/>
        <v>584.37257144661692</v>
      </c>
      <c r="F290" s="25">
        <f t="shared" si="204"/>
        <v>548.93576520601835</v>
      </c>
      <c r="G290" s="25">
        <f t="shared" si="204"/>
        <v>505.41480348521679</v>
      </c>
      <c r="H290" s="25">
        <f t="shared" si="204"/>
        <v>536.90826607026543</v>
      </c>
      <c r="I290" s="25">
        <f t="shared" si="204"/>
        <v>605.01271375802878</v>
      </c>
      <c r="J290" s="25">
        <f t="shared" si="204"/>
        <v>753.78562888517274</v>
      </c>
      <c r="K290" s="25">
        <f t="shared" si="204"/>
        <v>862.69733623164677</v>
      </c>
      <c r="L290" s="25">
        <f t="shared" si="204"/>
        <v>9161.2680631235708</v>
      </c>
      <c r="M290" s="25">
        <f t="shared" si="204"/>
        <v>10218.59506955315</v>
      </c>
      <c r="N290" s="25">
        <f t="shared" si="204"/>
        <v>11438.498695611552</v>
      </c>
      <c r="O290" s="25">
        <f t="shared" si="204"/>
        <v>11698.528535044608</v>
      </c>
      <c r="P290" s="25">
        <f t="shared" si="204"/>
        <v>11694.331702518821</v>
      </c>
      <c r="Q290" s="25">
        <f t="shared" si="204"/>
        <v>11775.848291190727</v>
      </c>
      <c r="R290" s="25">
        <f t="shared" si="204"/>
        <v>13008.028280535878</v>
      </c>
      <c r="S290" s="25">
        <f t="shared" si="204"/>
        <v>13976.613007204676</v>
      </c>
      <c r="T290" s="25">
        <f t="shared" si="204"/>
        <v>15708.330973156368</v>
      </c>
      <c r="U290" s="25">
        <f t="shared" si="204"/>
        <v>15375.402156729127</v>
      </c>
      <c r="V290" s="25">
        <f t="shared" ref="V290" si="205">+V291+V292</f>
        <v>15362.328374060657</v>
      </c>
      <c r="W290" s="26"/>
      <c r="X290" s="27">
        <f t="shared" si="201"/>
        <v>165.43370179016802</v>
      </c>
    </row>
    <row r="291" spans="1:26">
      <c r="A291" s="23"/>
      <c r="B291" s="43" t="s">
        <v>673</v>
      </c>
      <c r="C291" s="29">
        <f>+'2000'!$O291</f>
        <v>92.302990372879989</v>
      </c>
      <c r="D291" s="29">
        <f>+'2001'!$O291</f>
        <v>87.749089132880016</v>
      </c>
      <c r="E291" s="29">
        <f>+'2002'!$O291</f>
        <v>584.37257144661692</v>
      </c>
      <c r="F291" s="29">
        <f>+'2003'!$O291</f>
        <v>548.93576520601835</v>
      </c>
      <c r="G291" s="29">
        <f>+'2004'!$O291</f>
        <v>505.41480348521679</v>
      </c>
      <c r="H291" s="29">
        <f>+'2005'!$O291</f>
        <v>536.90826607026543</v>
      </c>
      <c r="I291" s="29">
        <f>+'2006'!$O291</f>
        <v>605.01271375802878</v>
      </c>
      <c r="J291" s="29">
        <f>+'2007'!$O291</f>
        <v>753.78562888517274</v>
      </c>
      <c r="K291" s="29">
        <f>+'2008'!$O291</f>
        <v>862.69733623164677</v>
      </c>
      <c r="L291" s="29">
        <f>+'2009'!$O291</f>
        <v>914.389410677971</v>
      </c>
      <c r="M291" s="29">
        <f>+'2010'!$O291</f>
        <v>969.07027090115196</v>
      </c>
      <c r="N291" s="29">
        <f>+'2011'!$O291</f>
        <v>1112.9818744379495</v>
      </c>
      <c r="O291" s="29">
        <f>+'2012'!$O291</f>
        <v>1303.7879528182095</v>
      </c>
      <c r="P291" s="29">
        <f>+'2013'!$O291</f>
        <v>1616.1417970892205</v>
      </c>
      <c r="Q291" s="29">
        <f>+'2014'!$O291</f>
        <v>1937.1703264747291</v>
      </c>
      <c r="R291" s="29">
        <f>+'2015'!$O291</f>
        <v>2068.5940388198778</v>
      </c>
      <c r="S291" s="29">
        <f>+'2016'!$O291</f>
        <v>2182.3764179086766</v>
      </c>
      <c r="T291" s="29">
        <f>+'2017'!$O291</f>
        <v>2218.2921466195703</v>
      </c>
      <c r="U291" s="29">
        <f>+'2018'!$O291</f>
        <v>2338.5466621147266</v>
      </c>
      <c r="V291" s="29">
        <f>+'2019'!$O291</f>
        <v>385.74305122225604</v>
      </c>
      <c r="W291" s="26"/>
      <c r="X291" s="30">
        <f t="shared" si="201"/>
        <v>3.1790959281379161</v>
      </c>
    </row>
    <row r="292" spans="1:26">
      <c r="A292" s="23"/>
      <c r="B292" s="43" t="s">
        <v>674</v>
      </c>
      <c r="C292" s="29">
        <f>+'2000'!$O292</f>
        <v>0</v>
      </c>
      <c r="D292" s="29">
        <f>+'2001'!$O292</f>
        <v>0</v>
      </c>
      <c r="E292" s="29">
        <f>+'2002'!$O292</f>
        <v>0</v>
      </c>
      <c r="F292" s="29">
        <f>+'2003'!$O292</f>
        <v>0</v>
      </c>
      <c r="G292" s="29">
        <f>+'2004'!$O292</f>
        <v>0</v>
      </c>
      <c r="H292" s="29">
        <f>+'2005'!$O292</f>
        <v>0</v>
      </c>
      <c r="I292" s="29">
        <f>+'2006'!$O292</f>
        <v>0</v>
      </c>
      <c r="J292" s="29">
        <f>+'2007'!$O292</f>
        <v>0</v>
      </c>
      <c r="K292" s="29">
        <f>+'2008'!$O292</f>
        <v>0</v>
      </c>
      <c r="L292" s="29">
        <f>+'2009'!$O292</f>
        <v>8246.8786524455991</v>
      </c>
      <c r="M292" s="29">
        <f>+'2010'!$O292</f>
        <v>9249.5247986519989</v>
      </c>
      <c r="N292" s="29">
        <f>+'2011'!$O292</f>
        <v>10325.516821173602</v>
      </c>
      <c r="O292" s="29">
        <f>+'2012'!$O292</f>
        <v>10394.740582226399</v>
      </c>
      <c r="P292" s="29">
        <f>+'2013'!$O292</f>
        <v>10078.189905429601</v>
      </c>
      <c r="Q292" s="29">
        <f>+'2014'!$O292</f>
        <v>9838.6779647159983</v>
      </c>
      <c r="R292" s="29">
        <f>+'2015'!$O292</f>
        <v>10939.434241716001</v>
      </c>
      <c r="S292" s="29">
        <f>+'2016'!$O292</f>
        <v>11794.236589296001</v>
      </c>
      <c r="T292" s="29">
        <f>+'2017'!$O292</f>
        <v>13490.038826536798</v>
      </c>
      <c r="U292" s="29">
        <f>+'2018'!$O292</f>
        <v>13036.855494614401</v>
      </c>
      <c r="V292" s="29">
        <f>+'2019'!$O292</f>
        <v>14976.5853228384</v>
      </c>
      <c r="W292" s="26"/>
      <c r="X292" s="30" t="e">
        <f t="shared" si="201"/>
        <v>#DIV/0!</v>
      </c>
    </row>
    <row r="293" spans="1:26">
      <c r="A293" s="23"/>
      <c r="B293" s="24" t="s">
        <v>675</v>
      </c>
      <c r="C293" s="29">
        <f>+'2000'!$O293</f>
        <v>0</v>
      </c>
      <c r="D293" s="29">
        <f>+'2001'!$O293</f>
        <v>0</v>
      </c>
      <c r="E293" s="29">
        <f>+'2002'!$O293</f>
        <v>0</v>
      </c>
      <c r="F293" s="29">
        <f>+'2003'!$O293</f>
        <v>0</v>
      </c>
      <c r="G293" s="29">
        <f>+'2004'!$O293</f>
        <v>0</v>
      </c>
      <c r="H293" s="29">
        <f>+'2005'!$O293</f>
        <v>0</v>
      </c>
      <c r="I293" s="29">
        <f>+'2006'!$O293</f>
        <v>0</v>
      </c>
      <c r="J293" s="29">
        <f>+'2007'!$O293</f>
        <v>0</v>
      </c>
      <c r="K293" s="29">
        <f>+'2008'!$O293</f>
        <v>0</v>
      </c>
      <c r="L293" s="29">
        <f>+'2009'!$O293</f>
        <v>0</v>
      </c>
      <c r="M293" s="29">
        <f>+'2010'!$O293</f>
        <v>0</v>
      </c>
      <c r="N293" s="29">
        <f>+'2011'!$O293</f>
        <v>0</v>
      </c>
      <c r="O293" s="29">
        <f>+'2012'!$O293</f>
        <v>0</v>
      </c>
      <c r="P293" s="29">
        <f>+'2013'!$O293</f>
        <v>0</v>
      </c>
      <c r="Q293" s="29">
        <f>+'2014'!$O293</f>
        <v>0</v>
      </c>
      <c r="R293" s="29">
        <f>+'2015'!$O293</f>
        <v>0</v>
      </c>
      <c r="S293" s="29">
        <f>+'2016'!$O293</f>
        <v>0</v>
      </c>
      <c r="T293" s="29">
        <f>+'2017'!$O293</f>
        <v>0</v>
      </c>
      <c r="U293" s="29">
        <f>+'2018'!$O293</f>
        <v>0</v>
      </c>
      <c r="V293" s="29">
        <f>+'2019'!$O293</f>
        <v>0</v>
      </c>
      <c r="W293" s="26"/>
      <c r="X293" s="30" t="e">
        <f t="shared" si="201"/>
        <v>#DIV/0!</v>
      </c>
    </row>
    <row r="294" spans="1:26" ht="12.95">
      <c r="A294" s="23"/>
      <c r="B294" s="24" t="s">
        <v>676</v>
      </c>
      <c r="C294" s="29">
        <f>+'2000'!$O294</f>
        <v>1574.49865754862</v>
      </c>
      <c r="D294" s="29">
        <f>+'2001'!$O294</f>
        <v>1554.8456222386801</v>
      </c>
      <c r="E294" s="29">
        <f>+'2002'!$O294</f>
        <v>1552.5800636704398</v>
      </c>
      <c r="F294" s="29">
        <f>+'2003'!$O294</f>
        <v>1550.3946345683598</v>
      </c>
      <c r="G294" s="29">
        <f>+'2004'!$O294</f>
        <v>1556.2456199660601</v>
      </c>
      <c r="H294" s="29">
        <f>+'2005'!$O294</f>
        <v>1535.4170142319997</v>
      </c>
      <c r="I294" s="29">
        <f>+'2006'!$O294</f>
        <v>1541.834462628</v>
      </c>
      <c r="J294" s="29">
        <f>+'2007'!$O294</f>
        <v>1535.9608291474131</v>
      </c>
      <c r="K294" s="29">
        <f>+'2008'!$O294</f>
        <v>1504.6175664702675</v>
      </c>
      <c r="L294" s="29">
        <f>+'2009'!$O294</f>
        <v>1458.6109752625778</v>
      </c>
      <c r="M294" s="29">
        <f>+'2010'!$O294</f>
        <v>1478.1344223762399</v>
      </c>
      <c r="N294" s="29">
        <f>+'2011'!$O294</f>
        <v>1532.4195071010399</v>
      </c>
      <c r="O294" s="29">
        <f>+'2012'!$O294</f>
        <v>1550.5262601149998</v>
      </c>
      <c r="P294" s="29">
        <f>+'2013'!$O294</f>
        <v>1645.5973164714799</v>
      </c>
      <c r="Q294" s="29">
        <f>+'2014'!$O294</f>
        <v>1625.0573054041943</v>
      </c>
      <c r="R294" s="29">
        <f>+'2015'!$O294</f>
        <v>1534.5361387893533</v>
      </c>
      <c r="S294" s="29">
        <f>+'2016'!$O294</f>
        <v>1534.1889300318303</v>
      </c>
      <c r="T294" s="29">
        <f>+'2017'!$O294</f>
        <v>1506.4547924211606</v>
      </c>
      <c r="U294" s="29">
        <f>+'2018'!$O294</f>
        <v>1501.87597929514</v>
      </c>
      <c r="V294" s="29">
        <f>+'2019'!$O294</f>
        <v>1518.6946988828231</v>
      </c>
      <c r="W294" s="26"/>
      <c r="X294" s="30">
        <f t="shared" si="201"/>
        <v>-3.5442366621435961E-2</v>
      </c>
    </row>
    <row r="295" spans="1:26" ht="12.95">
      <c r="A295" s="23"/>
      <c r="B295" s="24" t="s">
        <v>677</v>
      </c>
      <c r="C295" s="29">
        <f>+'2000'!$O295</f>
        <v>0</v>
      </c>
      <c r="D295" s="29">
        <f>+'2001'!$O295</f>
        <v>0</v>
      </c>
      <c r="E295" s="29">
        <f>+'2002'!$O295</f>
        <v>0</v>
      </c>
      <c r="F295" s="29">
        <f>+'2003'!$O295</f>
        <v>0</v>
      </c>
      <c r="G295" s="29">
        <f>+'2004'!$O295</f>
        <v>0</v>
      </c>
      <c r="H295" s="29">
        <f>+'2005'!$O295</f>
        <v>0</v>
      </c>
      <c r="I295" s="29">
        <f>+'2006'!$O295</f>
        <v>0</v>
      </c>
      <c r="J295" s="29">
        <f>+'2007'!$O295</f>
        <v>0</v>
      </c>
      <c r="K295" s="29">
        <f>+'2008'!$O295</f>
        <v>0</v>
      </c>
      <c r="L295" s="29">
        <f>+'2009'!$O295</f>
        <v>0</v>
      </c>
      <c r="M295" s="29">
        <f>+'2010'!$O295</f>
        <v>0</v>
      </c>
      <c r="N295" s="29">
        <f>+'2011'!$O295</f>
        <v>0</v>
      </c>
      <c r="O295" s="29">
        <f>+'2012'!$O295</f>
        <v>0</v>
      </c>
      <c r="P295" s="29">
        <f>+'2013'!$O295</f>
        <v>0</v>
      </c>
      <c r="Q295" s="29">
        <f>+'2014'!$O295</f>
        <v>0</v>
      </c>
      <c r="R295" s="29">
        <f>+'2015'!$O295</f>
        <v>0</v>
      </c>
      <c r="S295" s="29">
        <f>+'2016'!$O295</f>
        <v>0</v>
      </c>
      <c r="T295" s="29">
        <f>+'2017'!$O295</f>
        <v>0</v>
      </c>
      <c r="U295" s="29">
        <f>+'2018'!$O295</f>
        <v>0</v>
      </c>
      <c r="V295" s="29">
        <f>+'2019'!$O295</f>
        <v>0</v>
      </c>
      <c r="W295" s="26"/>
      <c r="X295" s="30" t="e">
        <f t="shared" si="201"/>
        <v>#DIV/0!</v>
      </c>
    </row>
    <row r="296" spans="1:26">
      <c r="A296" s="23"/>
      <c r="B296" s="24" t="s">
        <v>680</v>
      </c>
      <c r="C296" s="29">
        <f>+'2000'!$O296</f>
        <v>0</v>
      </c>
      <c r="D296" s="29">
        <f>+'2001'!$O296</f>
        <v>0</v>
      </c>
      <c r="E296" s="29">
        <f>+'2002'!$O296</f>
        <v>0</v>
      </c>
      <c r="F296" s="29">
        <f>+'2003'!$O296</f>
        <v>0</v>
      </c>
      <c r="G296" s="29">
        <f>+'2004'!$O296</f>
        <v>0</v>
      </c>
      <c r="H296" s="29">
        <f>+'2005'!$O296</f>
        <v>0</v>
      </c>
      <c r="I296" s="29">
        <f>+'2006'!$O296</f>
        <v>0</v>
      </c>
      <c r="J296" s="29">
        <f>+'2007'!$O296</f>
        <v>0</v>
      </c>
      <c r="K296" s="29">
        <f>+'2008'!$O296</f>
        <v>0</v>
      </c>
      <c r="L296" s="29">
        <f>+'2009'!$O296</f>
        <v>0</v>
      </c>
      <c r="M296" s="29">
        <f>+'2010'!$O296</f>
        <v>0</v>
      </c>
      <c r="N296" s="29">
        <f>+'2011'!$O296</f>
        <v>0</v>
      </c>
      <c r="O296" s="29">
        <f>+'2012'!$O296</f>
        <v>0</v>
      </c>
      <c r="P296" s="29">
        <f>+'2013'!$O296</f>
        <v>0</v>
      </c>
      <c r="Q296" s="29">
        <f>+'2014'!$O296</f>
        <v>0</v>
      </c>
      <c r="R296" s="29">
        <f>+'2015'!$O296</f>
        <v>0</v>
      </c>
      <c r="S296" s="29">
        <f>+'2016'!$O296</f>
        <v>0</v>
      </c>
      <c r="T296" s="29">
        <f>+'2017'!$O296</f>
        <v>0</v>
      </c>
      <c r="U296" s="29">
        <f>+'2018'!$O296</f>
        <v>0</v>
      </c>
      <c r="V296" s="29">
        <f>+'2019'!$O296</f>
        <v>0</v>
      </c>
      <c r="W296" s="26"/>
      <c r="X296" s="30" t="e">
        <f t="shared" si="201"/>
        <v>#DIV/0!</v>
      </c>
    </row>
    <row r="297" spans="1:26" ht="12.95">
      <c r="A297" s="23"/>
      <c r="B297" s="24" t="s">
        <v>681</v>
      </c>
      <c r="C297" s="29">
        <f>+'2000'!$O297</f>
        <v>0</v>
      </c>
      <c r="D297" s="29">
        <f>+'2001'!$O297</f>
        <v>0</v>
      </c>
      <c r="E297" s="29">
        <f>+'2002'!$O297</f>
        <v>0</v>
      </c>
      <c r="F297" s="29">
        <f>+'2003'!$O297</f>
        <v>0</v>
      </c>
      <c r="G297" s="29">
        <f>+'2004'!$O297</f>
        <v>0</v>
      </c>
      <c r="H297" s="29">
        <f>+'2005'!$O297</f>
        <v>0</v>
      </c>
      <c r="I297" s="29">
        <f>+'2006'!$O297</f>
        <v>0</v>
      </c>
      <c r="J297" s="29">
        <f>+'2007'!$O297</f>
        <v>0</v>
      </c>
      <c r="K297" s="29">
        <f>+'2008'!$O297</f>
        <v>0</v>
      </c>
      <c r="L297" s="29">
        <f>+'2009'!$O297</f>
        <v>0</v>
      </c>
      <c r="M297" s="29">
        <f>+'2010'!$O297</f>
        <v>0</v>
      </c>
      <c r="N297" s="29">
        <f>+'2011'!$O297</f>
        <v>0</v>
      </c>
      <c r="O297" s="29">
        <f>+'2012'!$O297</f>
        <v>0</v>
      </c>
      <c r="P297" s="29">
        <f>+'2013'!$O297</f>
        <v>0</v>
      </c>
      <c r="Q297" s="29">
        <f>+'2014'!$O297</f>
        <v>0</v>
      </c>
      <c r="R297" s="29">
        <f>+'2015'!$O297</f>
        <v>0</v>
      </c>
      <c r="S297" s="29">
        <f>+'2016'!$O297</f>
        <v>0</v>
      </c>
      <c r="T297" s="29">
        <f>+'2017'!$O297</f>
        <v>0</v>
      </c>
      <c r="U297" s="29">
        <f>+'2018'!$O297</f>
        <v>0</v>
      </c>
      <c r="V297" s="29">
        <f>+'2019'!$O297</f>
        <v>0</v>
      </c>
      <c r="W297" s="26"/>
      <c r="X297" s="30" t="e">
        <f t="shared" si="201"/>
        <v>#DIV/0!</v>
      </c>
    </row>
    <row r="298" spans="1:26" ht="12.95">
      <c r="A298" s="23"/>
      <c r="B298" s="24" t="s">
        <v>682</v>
      </c>
      <c r="C298" s="29">
        <f>+'2000'!$O298</f>
        <v>0</v>
      </c>
      <c r="D298" s="29">
        <f>+'2001'!$O298</f>
        <v>0</v>
      </c>
      <c r="E298" s="29">
        <f>+'2002'!$O298</f>
        <v>0</v>
      </c>
      <c r="F298" s="29">
        <f>+'2003'!$O298</f>
        <v>0</v>
      </c>
      <c r="G298" s="29">
        <f>+'2004'!$O298</f>
        <v>0</v>
      </c>
      <c r="H298" s="29">
        <f>+'2005'!$O298</f>
        <v>0</v>
      </c>
      <c r="I298" s="29">
        <f>+'2006'!$O298</f>
        <v>0</v>
      </c>
      <c r="J298" s="29">
        <f>+'2007'!$O298</f>
        <v>0</v>
      </c>
      <c r="K298" s="29">
        <f>+'2008'!$O298</f>
        <v>0</v>
      </c>
      <c r="L298" s="29">
        <f>+'2009'!$O298</f>
        <v>0</v>
      </c>
      <c r="M298" s="29">
        <f>+'2010'!$O298</f>
        <v>0</v>
      </c>
      <c r="N298" s="29">
        <f>+'2011'!$O298</f>
        <v>0</v>
      </c>
      <c r="O298" s="29">
        <f>+'2012'!$O298</f>
        <v>0</v>
      </c>
      <c r="P298" s="29">
        <f>+'2013'!$O298</f>
        <v>0</v>
      </c>
      <c r="Q298" s="29">
        <f>+'2014'!$O298</f>
        <v>0</v>
      </c>
      <c r="R298" s="29">
        <f>+'2015'!$O298</f>
        <v>0</v>
      </c>
      <c r="S298" s="29">
        <f>+'2016'!$O298</f>
        <v>0</v>
      </c>
      <c r="T298" s="29">
        <f>+'2017'!$O298</f>
        <v>0</v>
      </c>
      <c r="U298" s="29">
        <f>+'2018'!$O298</f>
        <v>0</v>
      </c>
      <c r="V298" s="29">
        <f>+'2019'!$O298</f>
        <v>0</v>
      </c>
      <c r="W298" s="26"/>
      <c r="X298" s="30" t="e">
        <f t="shared" si="201"/>
        <v>#DIV/0!</v>
      </c>
    </row>
    <row r="299" spans="1:26"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X299" s="61"/>
    </row>
    <row r="301" spans="1:26" s="12" customFormat="1">
      <c r="A301" s="10" t="s">
        <v>696</v>
      </c>
      <c r="B301" s="10"/>
      <c r="C301" s="58">
        <f t="shared" ref="C301:U301" si="206">C241-C303</f>
        <v>0</v>
      </c>
      <c r="D301" s="58">
        <f t="shared" si="206"/>
        <v>0</v>
      </c>
      <c r="E301" s="58">
        <f t="shared" si="206"/>
        <v>0</v>
      </c>
      <c r="F301" s="58">
        <f t="shared" si="206"/>
        <v>0</v>
      </c>
      <c r="G301" s="58">
        <f t="shared" si="206"/>
        <v>0</v>
      </c>
      <c r="H301" s="58">
        <f t="shared" si="206"/>
        <v>0</v>
      </c>
      <c r="I301" s="58">
        <f t="shared" si="206"/>
        <v>0</v>
      </c>
      <c r="J301" s="58">
        <f t="shared" si="206"/>
        <v>0</v>
      </c>
      <c r="K301" s="58">
        <f t="shared" si="206"/>
        <v>0</v>
      </c>
      <c r="L301" s="58">
        <f t="shared" si="206"/>
        <v>0</v>
      </c>
      <c r="M301" s="58">
        <f t="shared" si="206"/>
        <v>0</v>
      </c>
      <c r="N301" s="58">
        <f t="shared" si="206"/>
        <v>0</v>
      </c>
      <c r="O301" s="58">
        <f t="shared" si="206"/>
        <v>0</v>
      </c>
      <c r="P301" s="58">
        <f t="shared" si="206"/>
        <v>0</v>
      </c>
      <c r="Q301" s="58">
        <f t="shared" si="206"/>
        <v>0</v>
      </c>
      <c r="R301" s="58">
        <f t="shared" si="206"/>
        <v>0</v>
      </c>
      <c r="S301" s="58">
        <f t="shared" si="206"/>
        <v>0</v>
      </c>
      <c r="T301" s="58">
        <f t="shared" si="206"/>
        <v>0</v>
      </c>
      <c r="U301" s="58">
        <f t="shared" si="206"/>
        <v>0</v>
      </c>
      <c r="V301" s="58">
        <f t="shared" ref="V301" si="207">V241-V303</f>
        <v>0</v>
      </c>
      <c r="X301" s="59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208">+SUM(C304:C308)</f>
        <v>-12814.800002151767</v>
      </c>
      <c r="D303" s="20">
        <f t="shared" si="208"/>
        <v>-10340.928895089866</v>
      </c>
      <c r="E303" s="20">
        <f t="shared" si="208"/>
        <v>-7610.5940676958608</v>
      </c>
      <c r="F303" s="20">
        <f t="shared" si="208"/>
        <v>-10426.926081280586</v>
      </c>
      <c r="G303" s="20">
        <f t="shared" si="208"/>
        <v>-18352.086366352723</v>
      </c>
      <c r="H303" s="20">
        <f t="shared" si="208"/>
        <v>-6201.2259108732687</v>
      </c>
      <c r="I303" s="20">
        <f t="shared" si="208"/>
        <v>-16286.314147010155</v>
      </c>
      <c r="J303" s="20">
        <f t="shared" si="208"/>
        <v>-12475.219491772623</v>
      </c>
      <c r="K303" s="20">
        <f t="shared" si="208"/>
        <v>-9483.3265293133627</v>
      </c>
      <c r="L303" s="20">
        <f t="shared" si="208"/>
        <v>-17528.948926726403</v>
      </c>
      <c r="M303" s="20">
        <f t="shared" si="208"/>
        <v>-13197.575243971525</v>
      </c>
      <c r="N303" s="20">
        <f t="shared" si="208"/>
        <v>-10339.90516904588</v>
      </c>
      <c r="O303" s="20">
        <f t="shared" si="208"/>
        <v>-14679.919687362964</v>
      </c>
      <c r="P303" s="20">
        <f t="shared" si="208"/>
        <v>-13955.161533024939</v>
      </c>
      <c r="Q303" s="20">
        <f t="shared" si="208"/>
        <v>-10066.928730651392</v>
      </c>
      <c r="R303" s="20">
        <f t="shared" si="208"/>
        <v>-10189.325318295651</v>
      </c>
      <c r="S303" s="20">
        <f t="shared" si="208"/>
        <v>-9710.0436069816933</v>
      </c>
      <c r="T303" s="20">
        <f t="shared" si="208"/>
        <v>-14103.067098880407</v>
      </c>
      <c r="U303" s="20">
        <f t="shared" si="208"/>
        <v>-9795.2789309599793</v>
      </c>
      <c r="V303" s="20">
        <f t="shared" ref="V303" si="209">+SUM(V304:V308)</f>
        <v>-7738.3184039834796</v>
      </c>
      <c r="W303" s="21"/>
      <c r="X303" s="22">
        <f t="shared" ref="X303:X308" si="210">+(V303/C303)-1</f>
        <v>-0.39614208550393937</v>
      </c>
    </row>
    <row r="304" spans="1:26">
      <c r="A304" s="23" t="s">
        <v>263</v>
      </c>
      <c r="B304" s="24" t="s">
        <v>264</v>
      </c>
      <c r="C304" s="29">
        <f>+'2000'!$O304</f>
        <v>5191.8087098436918</v>
      </c>
      <c r="D304" s="29">
        <f>+'2001'!$O304</f>
        <v>6138.738461101233</v>
      </c>
      <c r="E304" s="29">
        <f>+'2002'!$O304</f>
        <v>5402.2394825709644</v>
      </c>
      <c r="F304" s="29">
        <f>+'2003'!$O304</f>
        <v>5888.0700839478459</v>
      </c>
      <c r="G304" s="29">
        <f>+'2004'!$O304</f>
        <v>5612.9073296765282</v>
      </c>
      <c r="H304" s="29">
        <f>+'2005'!$O304</f>
        <v>5674.7222616333884</v>
      </c>
      <c r="I304" s="29">
        <f>+'2006'!$O304</f>
        <v>6274.3180305632459</v>
      </c>
      <c r="J304" s="29">
        <f>+'2007'!$O304</f>
        <v>7076.2475978840848</v>
      </c>
      <c r="K304" s="29">
        <f>+'2008'!$O304</f>
        <v>7025.9523502702432</v>
      </c>
      <c r="L304" s="29">
        <f>+'2009'!$O304</f>
        <v>8582.564075692615</v>
      </c>
      <c r="M304" s="29">
        <f>+'2010'!$O304</f>
        <v>9195.7610902751858</v>
      </c>
      <c r="N304" s="29">
        <f>+'2011'!$O304</f>
        <v>10191.822933405745</v>
      </c>
      <c r="O304" s="29">
        <f>+'2012'!$O304</f>
        <v>10193.972783411649</v>
      </c>
      <c r="P304" s="29">
        <f>+'2013'!$O304</f>
        <v>10150.949999440072</v>
      </c>
      <c r="Q304" s="29">
        <f>+'2014'!$O304</f>
        <v>10179.899432305483</v>
      </c>
      <c r="R304" s="29">
        <f>+'2015'!$O304</f>
        <v>11416.360187386083</v>
      </c>
      <c r="S304" s="29">
        <f>+'2016'!$O304</f>
        <v>11548.964831841902</v>
      </c>
      <c r="T304" s="29">
        <f>+'2017'!$O304</f>
        <v>11246.408946589652</v>
      </c>
      <c r="U304" s="29">
        <f>+'2018'!$O304</f>
        <v>11413.730303222619</v>
      </c>
      <c r="V304" s="29">
        <f>+'2019'!$O304</f>
        <v>15814.042364084538</v>
      </c>
      <c r="W304" s="26"/>
      <c r="X304" s="30">
        <f t="shared" si="210"/>
        <v>2.0459601360314075</v>
      </c>
    </row>
    <row r="305" spans="1:24">
      <c r="A305" s="23" t="s">
        <v>342</v>
      </c>
      <c r="B305" s="24" t="s">
        <v>343</v>
      </c>
      <c r="C305" s="29">
        <f>+'2000'!$O305</f>
        <v>312.34650444514023</v>
      </c>
      <c r="D305" s="29">
        <f>+'2001'!$O305</f>
        <v>303.24584552728976</v>
      </c>
      <c r="E305" s="29">
        <f>+'2002'!$O305</f>
        <v>206.91806884052605</v>
      </c>
      <c r="F305" s="29">
        <f>+'2003'!$O305</f>
        <v>212.16781761436852</v>
      </c>
      <c r="G305" s="29">
        <f>+'2004'!$O305</f>
        <v>227.78255519526479</v>
      </c>
      <c r="H305" s="29">
        <f>+'2005'!$O305</f>
        <v>206.1703395120214</v>
      </c>
      <c r="I305" s="29">
        <f>+'2006'!$O305</f>
        <v>189.84279622339525</v>
      </c>
      <c r="J305" s="29">
        <f>+'2007'!$O305</f>
        <v>211.49621008982857</v>
      </c>
      <c r="K305" s="29">
        <f>+'2008'!$O305</f>
        <v>210.00694176407856</v>
      </c>
      <c r="L305" s="29">
        <f>+'2009'!$O305</f>
        <v>259.06296102695001</v>
      </c>
      <c r="M305" s="29">
        <f>+'2010'!$O305</f>
        <v>582.06880135328095</v>
      </c>
      <c r="N305" s="29">
        <f>+'2011'!$O305</f>
        <v>712.86671601343323</v>
      </c>
      <c r="O305" s="29">
        <f>+'2012'!$O305</f>
        <v>830.15268789800234</v>
      </c>
      <c r="P305" s="29">
        <f>+'2013'!$O305</f>
        <v>952.59274499721414</v>
      </c>
      <c r="Q305" s="29">
        <f>+'2014'!$O305</f>
        <v>1081.8703422842143</v>
      </c>
      <c r="R305" s="29">
        <f>+'2015'!$O305</f>
        <v>1165.8990279537934</v>
      </c>
      <c r="S305" s="29">
        <f>+'2016'!$O305</f>
        <v>1294.4509422615299</v>
      </c>
      <c r="T305" s="29">
        <f>+'2017'!$O305</f>
        <v>1417.1201732165564</v>
      </c>
      <c r="U305" s="29">
        <f>+'2018'!$O305</f>
        <v>1446.5806210289879</v>
      </c>
      <c r="V305" s="29">
        <f>+'2019'!$O305</f>
        <v>1471.7250402196532</v>
      </c>
      <c r="W305" s="26"/>
      <c r="X305" s="30">
        <f t="shared" si="210"/>
        <v>3.7118345147933081</v>
      </c>
    </row>
    <row r="306" spans="1:24">
      <c r="A306" s="23" t="s">
        <v>433</v>
      </c>
      <c r="B306" s="24" t="s">
        <v>434</v>
      </c>
      <c r="C306" s="29">
        <f>+'2000'!$O306</f>
        <v>3068.8457806237639</v>
      </c>
      <c r="D306" s="29">
        <f>+'2001'!$O306</f>
        <v>3376.8540545397477</v>
      </c>
      <c r="E306" s="29">
        <f>+'2002'!$O306</f>
        <v>3465.6445088214368</v>
      </c>
      <c r="F306" s="29">
        <f>+'2003'!$O306</f>
        <v>3409.5210938566775</v>
      </c>
      <c r="G306" s="29">
        <f>+'2004'!$O306</f>
        <v>3369.9043876565652</v>
      </c>
      <c r="H306" s="29">
        <f>+'2005'!$O306</f>
        <v>3515.267320332634</v>
      </c>
      <c r="I306" s="29">
        <f>+'2006'!$O306</f>
        <v>3478.6434379782386</v>
      </c>
      <c r="J306" s="29">
        <f>+'2007'!$O306</f>
        <v>3439.9397805571298</v>
      </c>
      <c r="K306" s="29">
        <f>+'2008'!$O306</f>
        <v>3593.9265027389793</v>
      </c>
      <c r="L306" s="29">
        <f>+'2009'!$O306</f>
        <v>3625.4556790468419</v>
      </c>
      <c r="M306" s="29">
        <f>+'2010'!$O306</f>
        <v>3681.0399627186694</v>
      </c>
      <c r="N306" s="29">
        <f>+'2011'!$O306</f>
        <v>3867.1853683762911</v>
      </c>
      <c r="O306" s="29">
        <f>+'2012'!$O306</f>
        <v>3845.6889219177942</v>
      </c>
      <c r="P306" s="29">
        <f>+'2013'!$O306</f>
        <v>3857.2125542743506</v>
      </c>
      <c r="Q306" s="29">
        <f>+'2014'!$O306</f>
        <v>3632.4179961781601</v>
      </c>
      <c r="R306" s="29">
        <f>+'2015'!$O306</f>
        <v>3453.0750231664615</v>
      </c>
      <c r="S306" s="29">
        <f>+'2016'!$O306</f>
        <v>3521.7984940257907</v>
      </c>
      <c r="T306" s="29">
        <f>+'2017'!$O306</f>
        <v>3468.0457641577623</v>
      </c>
      <c r="U306" s="29">
        <f>+'2018'!$O306</f>
        <v>3541.8201111793769</v>
      </c>
      <c r="V306" s="29">
        <f>+'2019'!$O306</f>
        <v>3454.9856591432376</v>
      </c>
      <c r="W306" s="26"/>
      <c r="X306" s="30">
        <f t="shared" si="210"/>
        <v>0.1258257684232631</v>
      </c>
    </row>
    <row r="307" spans="1:24">
      <c r="A307" s="23" t="s">
        <v>539</v>
      </c>
      <c r="B307" s="24" t="s">
        <v>540</v>
      </c>
      <c r="C307" s="29">
        <f>+'2000'!$O307</f>
        <v>-22180.646012363741</v>
      </c>
      <c r="D307" s="29">
        <f>+'2001'!$O307</f>
        <v>-20994.096003338935</v>
      </c>
      <c r="E307" s="29">
        <f>+'2002'!$O307</f>
        <v>-17560.219383168183</v>
      </c>
      <c r="F307" s="29">
        <f>+'2003'!$O307</f>
        <v>-20852.501642755262</v>
      </c>
      <c r="G307" s="29">
        <f>+'2004'!$O307</f>
        <v>-28520.289035544411</v>
      </c>
      <c r="H307" s="29">
        <f>+'2005'!$O307</f>
        <v>-16597.119286141533</v>
      </c>
      <c r="I307" s="29">
        <f>+'2006'!$O307</f>
        <v>-27270.460553579691</v>
      </c>
      <c r="J307" s="29">
        <f>+'2007'!$O307</f>
        <v>-24288.867396332509</v>
      </c>
      <c r="K307" s="29">
        <f>+'2008'!$O307</f>
        <v>-21444.866543113421</v>
      </c>
      <c r="L307" s="29">
        <f>+'2009'!$O307</f>
        <v>-31174.941944292546</v>
      </c>
      <c r="M307" s="29">
        <f>+'2010'!$O307</f>
        <v>-27894.955063701662</v>
      </c>
      <c r="N307" s="29">
        <f>+'2011'!$O307</f>
        <v>-26426.069060651498</v>
      </c>
      <c r="O307" s="29">
        <f>+'2012'!$O307</f>
        <v>-30918.647168325202</v>
      </c>
      <c r="P307" s="29">
        <f>+'2013'!$O307</f>
        <v>-30342.054050358234</v>
      </c>
      <c r="Q307" s="29">
        <f>+'2014'!$O307</f>
        <v>-26445.501270590343</v>
      </c>
      <c r="R307" s="29">
        <f>+'2015'!$O307</f>
        <v>-27768.452244659729</v>
      </c>
      <c r="S307" s="29">
        <f>+'2016'!$O307</f>
        <v>-27682.735406279298</v>
      </c>
      <c r="T307" s="29">
        <f>+'2017'!$O307</f>
        <v>-31866.584761258448</v>
      </c>
      <c r="U307" s="29">
        <f>+'2018'!$O307</f>
        <v>-27774.979491885933</v>
      </c>
      <c r="V307" s="29">
        <f>+'2019'!$O307</f>
        <v>-30113.654991231691</v>
      </c>
      <c r="W307" s="26"/>
      <c r="X307" s="30">
        <f t="shared" si="210"/>
        <v>0.35765455047819628</v>
      </c>
    </row>
    <row r="308" spans="1:24">
      <c r="A308" s="23" t="s">
        <v>640</v>
      </c>
      <c r="B308" s="24" t="s">
        <v>641</v>
      </c>
      <c r="C308" s="29">
        <f>+'2000'!$O308</f>
        <v>792.84501529937688</v>
      </c>
      <c r="D308" s="29">
        <f>+'2001'!$O308</f>
        <v>834.32874708079635</v>
      </c>
      <c r="E308" s="29">
        <f>+'2002'!$O308</f>
        <v>874.82325523939585</v>
      </c>
      <c r="F308" s="29">
        <f>+'2003'!$O308</f>
        <v>915.81656605578382</v>
      </c>
      <c r="G308" s="29">
        <f>+'2004'!$O308</f>
        <v>957.60839666332754</v>
      </c>
      <c r="H308" s="29">
        <f>+'2005'!$O308</f>
        <v>999.73345379022021</v>
      </c>
      <c r="I308" s="29">
        <f>+'2006'!$O308</f>
        <v>1041.3421418046569</v>
      </c>
      <c r="J308" s="29">
        <f>+'2007'!$O308</f>
        <v>1085.9643160288442</v>
      </c>
      <c r="K308" s="29">
        <f>+'2008'!$O308</f>
        <v>1131.6542190267583</v>
      </c>
      <c r="L308" s="29">
        <f>+'2009'!$O308</f>
        <v>1178.9103017997352</v>
      </c>
      <c r="M308" s="29">
        <f>+'2010'!$O308</f>
        <v>1238.509965383</v>
      </c>
      <c r="N308" s="29">
        <f>+'2011'!$O308</f>
        <v>1314.2888738101476</v>
      </c>
      <c r="O308" s="29">
        <f>+'2012'!$O308</f>
        <v>1368.9130877347918</v>
      </c>
      <c r="P308" s="29">
        <f>+'2013'!$O308</f>
        <v>1426.1372186216583</v>
      </c>
      <c r="Q308" s="29">
        <f>+'2014'!$O308</f>
        <v>1484.3847691710932</v>
      </c>
      <c r="R308" s="29">
        <f>+'2015'!$O308</f>
        <v>1543.7926878577412</v>
      </c>
      <c r="S308" s="29">
        <f>+'2016'!$O308</f>
        <v>1607.4775311683816</v>
      </c>
      <c r="T308" s="29">
        <f>+'2017'!$O308</f>
        <v>1631.9427784140694</v>
      </c>
      <c r="U308" s="29">
        <f>+'2018'!$O308</f>
        <v>1577.569525494971</v>
      </c>
      <c r="V308" s="29">
        <f>+'2019'!$O308</f>
        <v>1634.5835238007835</v>
      </c>
      <c r="W308" s="26"/>
      <c r="X308" s="30">
        <f t="shared" si="210"/>
        <v>1.0616684121846531</v>
      </c>
    </row>
  </sheetData>
  <sheetProtection algorithmName="SHA-512" hashValue="RgrS8T3rJLwurVkNHbR79Ijjz9xplvZg3jGaIbMcSukzbHaxQuW253sK/TNaiNQ92DWVKfuK6wV9NqS+kqOAog==" saltValue="SQQW66Xdj4va0WoNiJ7Z7Q==" spinCount="100000" sheet="1" formatCells="0" formatColumns="0" formatRows="0" insertColumns="0" insertRows="0" insertHyperlinks="0" deleteColumns="0" deleteRows="0" sort="0" autoFilter="0" pivotTables="0"/>
  <conditionalFormatting sqref="C239:U239 C301:U301">
    <cfRule type="cellIs" dxfId="35" priority="11" operator="equal">
      <formula>0</formula>
    </cfRule>
  </conditionalFormatting>
  <conditionalFormatting sqref="V239">
    <cfRule type="cellIs" dxfId="34" priority="2" operator="equal">
      <formula>0</formula>
    </cfRule>
  </conditionalFormatting>
  <conditionalFormatting sqref="V301">
    <cfRule type="cellIs" dxfId="33" priority="1" operator="equal">
      <formula>0</formula>
    </cfRule>
  </conditionalFormatting>
  <dataValidations disablePrompts="1" count="1">
    <dataValidation allowBlank="1" showInputMessage="1" showErrorMessage="1" sqref="B144:B157 B136 A225:B236 B267:B273 A289:B299 B307" xr:uid="{CC907C67-1307-40A9-A574-5B043823DFB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E5F6E4A0-D06F-4A2E-9AD9-ED2A2229D0C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CO2eq!C241:V241</xm:f>
              <xm:sqref>Z241</xm:sqref>
            </x14:sparkline>
            <x14:sparkline>
              <xm:f>CO2eq!C242:V242</xm:f>
              <xm:sqref>Z242</xm:sqref>
            </x14:sparkline>
            <x14:sparkline>
              <xm:f>CO2eq!C243:V243</xm:f>
              <xm:sqref>Z243</xm:sqref>
            </x14:sparkline>
            <x14:sparkline>
              <xm:f>CO2eq!C244:V244</xm:f>
              <xm:sqref>Z244</xm:sqref>
            </x14:sparkline>
            <x14:sparkline>
              <xm:f>CO2eq!C245:V245</xm:f>
              <xm:sqref>Z245</xm:sqref>
            </x14:sparkline>
            <x14:sparkline>
              <xm:f>CO2eq!C246:V246</xm:f>
              <xm:sqref>Z246</xm:sqref>
            </x14:sparkline>
            <x14:sparkline>
              <xm:f>CO2eq!C247:V247</xm:f>
              <xm:sqref>Z247</xm:sqref>
            </x14:sparkline>
            <x14:sparkline>
              <xm:f>CO2eq!C248:V248</xm:f>
              <xm:sqref>Z248</xm:sqref>
            </x14:sparkline>
            <x14:sparkline>
              <xm:f>CO2eq!C249:V249</xm:f>
              <xm:sqref>Z249</xm:sqref>
            </x14:sparkline>
            <x14:sparkline>
              <xm:f>CO2eq!C250:V250</xm:f>
              <xm:sqref>Z250</xm:sqref>
            </x14:sparkline>
            <x14:sparkline>
              <xm:f>CO2eq!C251:V251</xm:f>
              <xm:sqref>Z251</xm:sqref>
            </x14:sparkline>
            <x14:sparkline>
              <xm:f>CO2eq!C252:V252</xm:f>
              <xm:sqref>Z252</xm:sqref>
            </x14:sparkline>
            <x14:sparkline>
              <xm:f>CO2eq!C253:V253</xm:f>
              <xm:sqref>Z253</xm:sqref>
            </x14:sparkline>
            <x14:sparkline>
              <xm:f>CO2eq!C254:V254</xm:f>
              <xm:sqref>Z254</xm:sqref>
            </x14:sparkline>
            <x14:sparkline>
              <xm:f>CO2eq!C255:V255</xm:f>
              <xm:sqref>Z255</xm:sqref>
            </x14:sparkline>
            <x14:sparkline>
              <xm:f>CO2eq!C256:V256</xm:f>
              <xm:sqref>Z256</xm:sqref>
            </x14:sparkline>
            <x14:sparkline>
              <xm:f>CO2eq!C257:V257</xm:f>
              <xm:sqref>Z257</xm:sqref>
            </x14:sparkline>
            <x14:sparkline>
              <xm:f>CO2eq!C258:V258</xm:f>
              <xm:sqref>Z258</xm:sqref>
            </x14:sparkline>
            <x14:sparkline>
              <xm:f>CO2eq!C259:V259</xm:f>
              <xm:sqref>Z259</xm:sqref>
            </x14:sparkline>
            <x14:sparkline>
              <xm:f>CO2eq!C260:V260</xm:f>
              <xm:sqref>Z260</xm:sqref>
            </x14:sparkline>
            <x14:sparkline>
              <xm:f>CO2eq!C261:V261</xm:f>
              <xm:sqref>Z261</xm:sqref>
            </x14:sparkline>
            <x14:sparkline>
              <xm:f>CO2eq!C262:V262</xm:f>
              <xm:sqref>Z262</xm:sqref>
            </x14:sparkline>
            <x14:sparkline>
              <xm:f>CO2eq!C263:V263</xm:f>
              <xm:sqref>Z263</xm:sqref>
            </x14:sparkline>
            <x14:sparkline>
              <xm:f>CO2eq!C264:V264</xm:f>
              <xm:sqref>Z264</xm:sqref>
            </x14:sparkline>
            <x14:sparkline>
              <xm:f>CO2eq!C265:V265</xm:f>
              <xm:sqref>Z265</xm:sqref>
            </x14:sparkline>
            <x14:sparkline>
              <xm:f>CO2eq!C266:V266</xm:f>
              <xm:sqref>Z266</xm:sqref>
            </x14:sparkline>
            <x14:sparkline>
              <xm:f>CO2eq!C267:V267</xm:f>
              <xm:sqref>Z267</xm:sqref>
            </x14:sparkline>
            <x14:sparkline>
              <xm:f>CO2eq!C268:V268</xm:f>
              <xm:sqref>Z268</xm:sqref>
            </x14:sparkline>
            <x14:sparkline>
              <xm:f>CO2eq!C269:V269</xm:f>
              <xm:sqref>Z269</xm:sqref>
            </x14:sparkline>
            <x14:sparkline>
              <xm:f>CO2eq!C270:V270</xm:f>
              <xm:sqref>Z270</xm:sqref>
            </x14:sparkline>
            <x14:sparkline>
              <xm:f>CO2eq!C271:V271</xm:f>
              <xm:sqref>Z271</xm:sqref>
            </x14:sparkline>
            <x14:sparkline>
              <xm:f>CO2eq!C272:V272</xm:f>
              <xm:sqref>Z272</xm:sqref>
            </x14:sparkline>
            <x14:sparkline>
              <xm:f>CO2eq!C273:V273</xm:f>
              <xm:sqref>Z273</xm:sqref>
            </x14:sparkline>
            <x14:sparkline>
              <xm:f>CO2eq!C274:V274</xm:f>
              <xm:sqref>Z274</xm:sqref>
            </x14:sparkline>
            <x14:sparkline>
              <xm:f>CO2eq!C275:V275</xm:f>
              <xm:sqref>Z275</xm:sqref>
            </x14:sparkline>
            <x14:sparkline>
              <xm:f>CO2eq!C276:V276</xm:f>
              <xm:sqref>Z276</xm:sqref>
            </x14:sparkline>
            <x14:sparkline>
              <xm:f>CO2eq!C277:V277</xm:f>
              <xm:sqref>Z277</xm:sqref>
            </x14:sparkline>
            <x14:sparkline>
              <xm:f>CO2eq!C278:V278</xm:f>
              <xm:sqref>Z278</xm:sqref>
            </x14:sparkline>
            <x14:sparkline>
              <xm:f>CO2eq!C279:V279</xm:f>
              <xm:sqref>Z279</xm:sqref>
            </x14:sparkline>
            <x14:sparkline>
              <xm:f>CO2eq!C280:V280</xm:f>
              <xm:sqref>Z280</xm:sqref>
            </x14:sparkline>
            <x14:sparkline>
              <xm:f>CO2eq!C281:V281</xm:f>
              <xm:sqref>Z281</xm:sqref>
            </x14:sparkline>
            <x14:sparkline>
              <xm:f>CO2eq!C282:V282</xm:f>
              <xm:sqref>Z282</xm:sqref>
            </x14:sparkline>
            <x14:sparkline>
              <xm:f>CO2eq!C283:V283</xm:f>
              <xm:sqref>Z283</xm:sqref>
            </x14:sparkline>
            <x14:sparkline>
              <xm:f>CO2eq!C284:V284</xm:f>
              <xm:sqref>Z284</xm:sqref>
            </x14:sparkline>
            <x14:sparkline>
              <xm:f>CO2eq!C285:V285</xm:f>
              <xm:sqref>Z285</xm:sqref>
            </x14:sparkline>
            <x14:sparkline>
              <xm:f>CO2eq!C286:V286</xm:f>
              <xm:sqref>Z286</xm:sqref>
            </x14:sparkline>
            <x14:sparkline>
              <xm:f>CO2eq!C287:V287</xm:f>
              <xm:sqref>Z287</xm:sqref>
            </x14:sparkline>
            <x14:sparkline>
              <xm:f>CO2eq!C288:V288</xm:f>
              <xm:sqref>Z288</xm:sqref>
            </x14:sparkline>
            <x14:sparkline>
              <xm:f>CO2eq!C289:V289</xm:f>
              <xm:sqref>Z289</xm:sqref>
            </x14:sparkline>
            <x14:sparkline>
              <xm:f>CO2eq!C290:V290</xm:f>
              <xm:sqref>Z290</xm:sqref>
            </x14:sparkline>
            <x14:sparkline>
              <xm:f>CO2eq!C291:V291</xm:f>
              <xm:sqref>Z291</xm:sqref>
            </x14:sparkline>
            <x14:sparkline>
              <xm:f>CO2eq!C292:V292</xm:f>
              <xm:sqref>Z292</xm:sqref>
            </x14:sparkline>
            <x14:sparkline>
              <xm:f>CO2eq!C293:V293</xm:f>
              <xm:sqref>Z293</xm:sqref>
            </x14:sparkline>
            <x14:sparkline>
              <xm:f>CO2eq!C294:V294</xm:f>
              <xm:sqref>Z294</xm:sqref>
            </x14:sparkline>
            <x14:sparkline>
              <xm:f>CO2eq!C295:V295</xm:f>
              <xm:sqref>Z295</xm:sqref>
            </x14:sparkline>
            <x14:sparkline>
              <xm:f>CO2eq!C296:V296</xm:f>
              <xm:sqref>Z296</xm:sqref>
            </x14:sparkline>
            <x14:sparkline>
              <xm:f>CO2eq!C297:V297</xm:f>
              <xm:sqref>Z297</xm:sqref>
            </x14:sparkline>
            <x14:sparkline>
              <xm:f>CO2eq!C298:V298</xm:f>
              <xm:sqref>Z298</xm:sqref>
            </x14:sparkline>
          </x14:sparklines>
        </x14:sparklineGroup>
        <x14:sparklineGroup displayEmptyCellsAs="gap" xr2:uid="{D076EE1A-EC05-44B1-A9E8-8F2C1A99D3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CO2eq!C303:V303</xm:f>
              <xm:sqref>Z303</xm:sqref>
            </x14:sparkline>
            <x14:sparkline>
              <xm:f>CO2eq!C304:V304</xm:f>
              <xm:sqref>Z304</xm:sqref>
            </x14:sparkline>
            <x14:sparkline>
              <xm:f>CO2eq!C305:V305</xm:f>
              <xm:sqref>Z305</xm:sqref>
            </x14:sparkline>
            <x14:sparkline>
              <xm:f>CO2eq!C306:V306</xm:f>
              <xm:sqref>Z306</xm:sqref>
            </x14:sparkline>
            <x14:sparkline>
              <xm:f>CO2eq!C307:V307</xm:f>
              <xm:sqref>Z307</xm:sqref>
            </x14:sparkline>
            <x14:sparkline>
              <xm:f>CO2eq!C308:V308</xm:f>
              <xm:sqref>Z308</xm:sqref>
            </x14:sparkline>
          </x14:sparklines>
        </x14:sparklineGroup>
        <x14:sparklineGroup displayEmptyCellsAs="gap" xr2:uid="{AC9D9E44-1CEE-47F4-9D3B-28FBAB45FDD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CO2eq!C4:V4</xm:f>
              <xm:sqref>Z4</xm:sqref>
            </x14:sparkline>
            <x14:sparkline>
              <xm:f>CO2eq!C5:V5</xm:f>
              <xm:sqref>Z5</xm:sqref>
            </x14:sparkline>
            <x14:sparkline>
              <xm:f>CO2eq!C6:V6</xm:f>
              <xm:sqref>Z6</xm:sqref>
            </x14:sparkline>
            <x14:sparkline>
              <xm:f>CO2eq!C7:V7</xm:f>
              <xm:sqref>Z7</xm:sqref>
            </x14:sparkline>
            <x14:sparkline>
              <xm:f>CO2eq!C8:V8</xm:f>
              <xm:sqref>Z8</xm:sqref>
            </x14:sparkline>
            <x14:sparkline>
              <xm:f>CO2eq!C9:V9</xm:f>
              <xm:sqref>Z9</xm:sqref>
            </x14:sparkline>
            <x14:sparkline>
              <xm:f>CO2eq!C10:V10</xm:f>
              <xm:sqref>Z10</xm:sqref>
            </x14:sparkline>
            <x14:sparkline>
              <xm:f>CO2eq!C11:V11</xm:f>
              <xm:sqref>Z11</xm:sqref>
            </x14:sparkline>
            <x14:sparkline>
              <xm:f>CO2eq!C12:V12</xm:f>
              <xm:sqref>Z12</xm:sqref>
            </x14:sparkline>
            <x14:sparkline>
              <xm:f>CO2eq!C13:V13</xm:f>
              <xm:sqref>Z13</xm:sqref>
            </x14:sparkline>
            <x14:sparkline>
              <xm:f>CO2eq!C14:V14</xm:f>
              <xm:sqref>Z14</xm:sqref>
            </x14:sparkline>
            <x14:sparkline>
              <xm:f>CO2eq!C15:V15</xm:f>
              <xm:sqref>Z15</xm:sqref>
            </x14:sparkline>
            <x14:sparkline>
              <xm:f>CO2eq!C16:V16</xm:f>
              <xm:sqref>Z16</xm:sqref>
            </x14:sparkline>
            <x14:sparkline>
              <xm:f>CO2eq!C17:V17</xm:f>
              <xm:sqref>Z17</xm:sqref>
            </x14:sparkline>
            <x14:sparkline>
              <xm:f>CO2eq!C18:V18</xm:f>
              <xm:sqref>Z18</xm:sqref>
            </x14:sparkline>
            <x14:sparkline>
              <xm:f>CO2eq!C19:V19</xm:f>
              <xm:sqref>Z19</xm:sqref>
            </x14:sparkline>
            <x14:sparkline>
              <xm:f>CO2eq!C20:V20</xm:f>
              <xm:sqref>Z20</xm:sqref>
            </x14:sparkline>
            <x14:sparkline>
              <xm:f>CO2eq!C21:V21</xm:f>
              <xm:sqref>Z21</xm:sqref>
            </x14:sparkline>
            <x14:sparkline>
              <xm:f>CO2eq!C22:V22</xm:f>
              <xm:sqref>Z22</xm:sqref>
            </x14:sparkline>
            <x14:sparkline>
              <xm:f>CO2eq!C23:V23</xm:f>
              <xm:sqref>Z23</xm:sqref>
            </x14:sparkline>
            <x14:sparkline>
              <xm:f>CO2eq!C24:V24</xm:f>
              <xm:sqref>Z24</xm:sqref>
            </x14:sparkline>
            <x14:sparkline>
              <xm:f>CO2eq!C25:V25</xm:f>
              <xm:sqref>Z25</xm:sqref>
            </x14:sparkline>
            <x14:sparkline>
              <xm:f>CO2eq!C26:V26</xm:f>
              <xm:sqref>Z26</xm:sqref>
            </x14:sparkline>
            <x14:sparkline>
              <xm:f>CO2eq!C27:V27</xm:f>
              <xm:sqref>Z27</xm:sqref>
            </x14:sparkline>
            <x14:sparkline>
              <xm:f>CO2eq!C28:V28</xm:f>
              <xm:sqref>Z28</xm:sqref>
            </x14:sparkline>
            <x14:sparkline>
              <xm:f>CO2eq!C29:V29</xm:f>
              <xm:sqref>Z29</xm:sqref>
            </x14:sparkline>
            <x14:sparkline>
              <xm:f>CO2eq!C30:V30</xm:f>
              <xm:sqref>Z30</xm:sqref>
            </x14:sparkline>
            <x14:sparkline>
              <xm:f>CO2eq!C31:V31</xm:f>
              <xm:sqref>Z31</xm:sqref>
            </x14:sparkline>
            <x14:sparkline>
              <xm:f>CO2eq!C32:V32</xm:f>
              <xm:sqref>Z32</xm:sqref>
            </x14:sparkline>
            <x14:sparkline>
              <xm:f>CO2eq!C33:V33</xm:f>
              <xm:sqref>Z33</xm:sqref>
            </x14:sparkline>
            <x14:sparkline>
              <xm:f>CO2eq!C34:V34</xm:f>
              <xm:sqref>Z34</xm:sqref>
            </x14:sparkline>
            <x14:sparkline>
              <xm:f>CO2eq!C35:V35</xm:f>
              <xm:sqref>Z35</xm:sqref>
            </x14:sparkline>
            <x14:sparkline>
              <xm:f>CO2eq!C36:V36</xm:f>
              <xm:sqref>Z36</xm:sqref>
            </x14:sparkline>
            <x14:sparkline>
              <xm:f>CO2eq!C37:V37</xm:f>
              <xm:sqref>Z37</xm:sqref>
            </x14:sparkline>
            <x14:sparkline>
              <xm:f>CO2eq!C38:V38</xm:f>
              <xm:sqref>Z38</xm:sqref>
            </x14:sparkline>
            <x14:sparkline>
              <xm:f>CO2eq!C39:V39</xm:f>
              <xm:sqref>Z39</xm:sqref>
            </x14:sparkline>
            <x14:sparkline>
              <xm:f>CO2eq!C40:V40</xm:f>
              <xm:sqref>Z40</xm:sqref>
            </x14:sparkline>
            <x14:sparkline>
              <xm:f>CO2eq!C41:V41</xm:f>
              <xm:sqref>Z41</xm:sqref>
            </x14:sparkline>
            <x14:sparkline>
              <xm:f>CO2eq!C42:V42</xm:f>
              <xm:sqref>Z42</xm:sqref>
            </x14:sparkline>
            <x14:sparkline>
              <xm:f>CO2eq!C43:V43</xm:f>
              <xm:sqref>Z43</xm:sqref>
            </x14:sparkline>
            <x14:sparkline>
              <xm:f>CO2eq!C44:V44</xm:f>
              <xm:sqref>Z44</xm:sqref>
            </x14:sparkline>
            <x14:sparkline>
              <xm:f>CO2eq!C45:V45</xm:f>
              <xm:sqref>Z45</xm:sqref>
            </x14:sparkline>
            <x14:sparkline>
              <xm:f>CO2eq!C46:V46</xm:f>
              <xm:sqref>Z46</xm:sqref>
            </x14:sparkline>
            <x14:sparkline>
              <xm:f>CO2eq!C47:V47</xm:f>
              <xm:sqref>Z47</xm:sqref>
            </x14:sparkline>
            <x14:sparkline>
              <xm:f>CO2eq!C48:V48</xm:f>
              <xm:sqref>Z48</xm:sqref>
            </x14:sparkline>
            <x14:sparkline>
              <xm:f>CO2eq!C49:V49</xm:f>
              <xm:sqref>Z49</xm:sqref>
            </x14:sparkline>
            <x14:sparkline>
              <xm:f>CO2eq!C50:V50</xm:f>
              <xm:sqref>Z50</xm:sqref>
            </x14:sparkline>
            <x14:sparkline>
              <xm:f>CO2eq!C51:V51</xm:f>
              <xm:sqref>Z51</xm:sqref>
            </x14:sparkline>
            <x14:sparkline>
              <xm:f>CO2eq!C52:V52</xm:f>
              <xm:sqref>Z52</xm:sqref>
            </x14:sparkline>
            <x14:sparkline>
              <xm:f>CO2eq!C53:V53</xm:f>
              <xm:sqref>Z53</xm:sqref>
            </x14:sparkline>
            <x14:sparkline>
              <xm:f>CO2eq!C54:V54</xm:f>
              <xm:sqref>Z54</xm:sqref>
            </x14:sparkline>
            <x14:sparkline>
              <xm:f>CO2eq!C55:V55</xm:f>
              <xm:sqref>Z55</xm:sqref>
            </x14:sparkline>
            <x14:sparkline>
              <xm:f>CO2eq!C56:V56</xm:f>
              <xm:sqref>Z56</xm:sqref>
            </x14:sparkline>
            <x14:sparkline>
              <xm:f>CO2eq!C57:V57</xm:f>
              <xm:sqref>Z57</xm:sqref>
            </x14:sparkline>
            <x14:sparkline>
              <xm:f>CO2eq!C58:V58</xm:f>
              <xm:sqref>Z58</xm:sqref>
            </x14:sparkline>
            <x14:sparkline>
              <xm:f>CO2eq!C59:V59</xm:f>
              <xm:sqref>Z59</xm:sqref>
            </x14:sparkline>
            <x14:sparkline>
              <xm:f>CO2eq!C60:V60</xm:f>
              <xm:sqref>Z60</xm:sqref>
            </x14:sparkline>
            <x14:sparkline>
              <xm:f>CO2eq!C61:V61</xm:f>
              <xm:sqref>Z61</xm:sqref>
            </x14:sparkline>
            <x14:sparkline>
              <xm:f>CO2eq!C62:V62</xm:f>
              <xm:sqref>Z62</xm:sqref>
            </x14:sparkline>
            <x14:sparkline>
              <xm:f>CO2eq!C63:V63</xm:f>
              <xm:sqref>Z63</xm:sqref>
            </x14:sparkline>
            <x14:sparkline>
              <xm:f>CO2eq!C64:V64</xm:f>
              <xm:sqref>Z64</xm:sqref>
            </x14:sparkline>
            <x14:sparkline>
              <xm:f>CO2eq!C65:V65</xm:f>
              <xm:sqref>Z65</xm:sqref>
            </x14:sparkline>
            <x14:sparkline>
              <xm:f>CO2eq!C66:V66</xm:f>
              <xm:sqref>Z66</xm:sqref>
            </x14:sparkline>
            <x14:sparkline>
              <xm:f>CO2eq!C67:V67</xm:f>
              <xm:sqref>Z67</xm:sqref>
            </x14:sparkline>
            <x14:sparkline>
              <xm:f>CO2eq!C68:V68</xm:f>
              <xm:sqref>Z68</xm:sqref>
            </x14:sparkline>
            <x14:sparkline>
              <xm:f>CO2eq!C69:V69</xm:f>
              <xm:sqref>Z69</xm:sqref>
            </x14:sparkline>
            <x14:sparkline>
              <xm:f>CO2eq!C70:V70</xm:f>
              <xm:sqref>Z70</xm:sqref>
            </x14:sparkline>
            <x14:sparkline>
              <xm:f>CO2eq!C71:V71</xm:f>
              <xm:sqref>Z71</xm:sqref>
            </x14:sparkline>
            <x14:sparkline>
              <xm:f>CO2eq!C72:V72</xm:f>
              <xm:sqref>Z72</xm:sqref>
            </x14:sparkline>
            <x14:sparkline>
              <xm:f>CO2eq!C73:V73</xm:f>
              <xm:sqref>Z73</xm:sqref>
            </x14:sparkline>
            <x14:sparkline>
              <xm:f>CO2eq!C74:V74</xm:f>
              <xm:sqref>Z74</xm:sqref>
            </x14:sparkline>
            <x14:sparkline>
              <xm:f>CO2eq!C75:V75</xm:f>
              <xm:sqref>Z75</xm:sqref>
            </x14:sparkline>
            <x14:sparkline>
              <xm:f>CO2eq!C76:V76</xm:f>
              <xm:sqref>Z76</xm:sqref>
            </x14:sparkline>
            <x14:sparkline>
              <xm:f>CO2eq!C77:V77</xm:f>
              <xm:sqref>Z77</xm:sqref>
            </x14:sparkline>
            <x14:sparkline>
              <xm:f>CO2eq!C78:V78</xm:f>
              <xm:sqref>Z78</xm:sqref>
            </x14:sparkline>
            <x14:sparkline>
              <xm:f>CO2eq!C79:V79</xm:f>
              <xm:sqref>Z79</xm:sqref>
            </x14:sparkline>
            <x14:sparkline>
              <xm:f>CO2eq!C80:V80</xm:f>
              <xm:sqref>Z80</xm:sqref>
            </x14:sparkline>
            <x14:sparkline>
              <xm:f>CO2eq!C81:V81</xm:f>
              <xm:sqref>Z81</xm:sqref>
            </x14:sparkline>
            <x14:sparkline>
              <xm:f>CO2eq!C82:V82</xm:f>
              <xm:sqref>Z82</xm:sqref>
            </x14:sparkline>
            <x14:sparkline>
              <xm:f>CO2eq!C83:V83</xm:f>
              <xm:sqref>Z83</xm:sqref>
            </x14:sparkline>
            <x14:sparkline>
              <xm:f>CO2eq!C84:V84</xm:f>
              <xm:sqref>Z84</xm:sqref>
            </x14:sparkline>
            <x14:sparkline>
              <xm:f>CO2eq!C85:V85</xm:f>
              <xm:sqref>Z85</xm:sqref>
            </x14:sparkline>
            <x14:sparkline>
              <xm:f>CO2eq!C86:V86</xm:f>
              <xm:sqref>Z86</xm:sqref>
            </x14:sparkline>
            <x14:sparkline>
              <xm:f>CO2eq!C87:V87</xm:f>
              <xm:sqref>Z87</xm:sqref>
            </x14:sparkline>
            <x14:sparkline>
              <xm:f>CO2eq!C88:V88</xm:f>
              <xm:sqref>Z88</xm:sqref>
            </x14:sparkline>
            <x14:sparkline>
              <xm:f>CO2eq!C89:V89</xm:f>
              <xm:sqref>Z89</xm:sqref>
            </x14:sparkline>
            <x14:sparkline>
              <xm:f>CO2eq!C90:V90</xm:f>
              <xm:sqref>Z90</xm:sqref>
            </x14:sparkline>
            <x14:sparkline>
              <xm:f>CO2eq!C91:V91</xm:f>
              <xm:sqref>Z91</xm:sqref>
            </x14:sparkline>
            <x14:sparkline>
              <xm:f>CO2eq!C92:V92</xm:f>
              <xm:sqref>Z92</xm:sqref>
            </x14:sparkline>
            <x14:sparkline>
              <xm:f>CO2eq!C93:V93</xm:f>
              <xm:sqref>Z93</xm:sqref>
            </x14:sparkline>
            <x14:sparkline>
              <xm:f>CO2eq!C94:V94</xm:f>
              <xm:sqref>Z94</xm:sqref>
            </x14:sparkline>
            <x14:sparkline>
              <xm:f>CO2eq!C95:V95</xm:f>
              <xm:sqref>Z95</xm:sqref>
            </x14:sparkline>
            <x14:sparkline>
              <xm:f>CO2eq!C96:V96</xm:f>
              <xm:sqref>Z96</xm:sqref>
            </x14:sparkline>
            <x14:sparkline>
              <xm:f>CO2eq!C97:V97</xm:f>
              <xm:sqref>Z97</xm:sqref>
            </x14:sparkline>
            <x14:sparkline>
              <xm:f>CO2eq!C98:V98</xm:f>
              <xm:sqref>Z98</xm:sqref>
            </x14:sparkline>
            <x14:sparkline>
              <xm:f>CO2eq!C99:V99</xm:f>
              <xm:sqref>Z99</xm:sqref>
            </x14:sparkline>
            <x14:sparkline>
              <xm:f>CO2eq!C100:V100</xm:f>
              <xm:sqref>Z100</xm:sqref>
            </x14:sparkline>
            <x14:sparkline>
              <xm:f>CO2eq!C101:V101</xm:f>
              <xm:sqref>Z101</xm:sqref>
            </x14:sparkline>
            <x14:sparkline>
              <xm:f>CO2eq!C102:V102</xm:f>
              <xm:sqref>Z102</xm:sqref>
            </x14:sparkline>
            <x14:sparkline>
              <xm:f>CO2eq!C103:V103</xm:f>
              <xm:sqref>Z103</xm:sqref>
            </x14:sparkline>
            <x14:sparkline>
              <xm:f>CO2eq!C104:V104</xm:f>
              <xm:sqref>Z104</xm:sqref>
            </x14:sparkline>
            <x14:sparkline>
              <xm:f>CO2eq!C105:V105</xm:f>
              <xm:sqref>Z105</xm:sqref>
            </x14:sparkline>
            <x14:sparkline>
              <xm:f>CO2eq!C106:V106</xm:f>
              <xm:sqref>Z106</xm:sqref>
            </x14:sparkline>
            <x14:sparkline>
              <xm:f>CO2eq!C107:V107</xm:f>
              <xm:sqref>Z107</xm:sqref>
            </x14:sparkline>
            <x14:sparkline>
              <xm:f>CO2eq!C108:V108</xm:f>
              <xm:sqref>Z108</xm:sqref>
            </x14:sparkline>
            <x14:sparkline>
              <xm:f>CO2eq!C109:V109</xm:f>
              <xm:sqref>Z109</xm:sqref>
            </x14:sparkline>
            <x14:sparkline>
              <xm:f>CO2eq!C110:V110</xm:f>
              <xm:sqref>Z110</xm:sqref>
            </x14:sparkline>
            <x14:sparkline>
              <xm:f>CO2eq!C111:V111</xm:f>
              <xm:sqref>Z111</xm:sqref>
            </x14:sparkline>
            <x14:sparkline>
              <xm:f>CO2eq!C112:V112</xm:f>
              <xm:sqref>Z112</xm:sqref>
            </x14:sparkline>
            <x14:sparkline>
              <xm:f>CO2eq!C113:V113</xm:f>
              <xm:sqref>Z113</xm:sqref>
            </x14:sparkline>
            <x14:sparkline>
              <xm:f>CO2eq!C114:V114</xm:f>
              <xm:sqref>Z114</xm:sqref>
            </x14:sparkline>
            <x14:sparkline>
              <xm:f>CO2eq!C115:V115</xm:f>
              <xm:sqref>Z115</xm:sqref>
            </x14:sparkline>
            <x14:sparkline>
              <xm:f>CO2eq!C116:V116</xm:f>
              <xm:sqref>Z116</xm:sqref>
            </x14:sparkline>
            <x14:sparkline>
              <xm:f>CO2eq!C117:V117</xm:f>
              <xm:sqref>Z117</xm:sqref>
            </x14:sparkline>
            <x14:sparkline>
              <xm:f>CO2eq!C118:V118</xm:f>
              <xm:sqref>Z118</xm:sqref>
            </x14:sparkline>
            <x14:sparkline>
              <xm:f>CO2eq!C119:V119</xm:f>
              <xm:sqref>Z119</xm:sqref>
            </x14:sparkline>
            <x14:sparkline>
              <xm:f>CO2eq!C120:V120</xm:f>
              <xm:sqref>Z120</xm:sqref>
            </x14:sparkline>
            <x14:sparkline>
              <xm:f>CO2eq!C121:V121</xm:f>
              <xm:sqref>Z121</xm:sqref>
            </x14:sparkline>
            <x14:sparkline>
              <xm:f>CO2eq!C122:V122</xm:f>
              <xm:sqref>Z122</xm:sqref>
            </x14:sparkline>
            <x14:sparkline>
              <xm:f>CO2eq!C123:V123</xm:f>
              <xm:sqref>Z123</xm:sqref>
            </x14:sparkline>
            <x14:sparkline>
              <xm:f>CO2eq!C124:V124</xm:f>
              <xm:sqref>Z124</xm:sqref>
            </x14:sparkline>
            <x14:sparkline>
              <xm:f>CO2eq!C125:V125</xm:f>
              <xm:sqref>Z125</xm:sqref>
            </x14:sparkline>
            <x14:sparkline>
              <xm:f>CO2eq!C126:V126</xm:f>
              <xm:sqref>Z126</xm:sqref>
            </x14:sparkline>
            <x14:sparkline>
              <xm:f>CO2eq!C127:V127</xm:f>
              <xm:sqref>Z127</xm:sqref>
            </x14:sparkline>
            <x14:sparkline>
              <xm:f>CO2eq!C128:V128</xm:f>
              <xm:sqref>Z128</xm:sqref>
            </x14:sparkline>
            <x14:sparkline>
              <xm:f>CO2eq!C129:V129</xm:f>
              <xm:sqref>Z129</xm:sqref>
            </x14:sparkline>
            <x14:sparkline>
              <xm:f>CO2eq!C130:V130</xm:f>
              <xm:sqref>Z130</xm:sqref>
            </x14:sparkline>
            <x14:sparkline>
              <xm:f>CO2eq!C131:V131</xm:f>
              <xm:sqref>Z131</xm:sqref>
            </x14:sparkline>
            <x14:sparkline>
              <xm:f>CO2eq!C132:V132</xm:f>
              <xm:sqref>Z132</xm:sqref>
            </x14:sparkline>
            <x14:sparkline>
              <xm:f>CO2eq!C133:V133</xm:f>
              <xm:sqref>Z133</xm:sqref>
            </x14:sparkline>
            <x14:sparkline>
              <xm:f>CO2eq!C134:V134</xm:f>
              <xm:sqref>Z134</xm:sqref>
            </x14:sparkline>
            <x14:sparkline>
              <xm:f>CO2eq!C135:V135</xm:f>
              <xm:sqref>Z135</xm:sqref>
            </x14:sparkline>
            <x14:sparkline>
              <xm:f>CO2eq!C136:V136</xm:f>
              <xm:sqref>Z136</xm:sqref>
            </x14:sparkline>
            <x14:sparkline>
              <xm:f>CO2eq!C137:V137</xm:f>
              <xm:sqref>Z137</xm:sqref>
            </x14:sparkline>
            <x14:sparkline>
              <xm:f>CO2eq!C138:V138</xm:f>
              <xm:sqref>Z138</xm:sqref>
            </x14:sparkline>
            <x14:sparkline>
              <xm:f>CO2eq!C139:V139</xm:f>
              <xm:sqref>Z139</xm:sqref>
            </x14:sparkline>
            <x14:sparkline>
              <xm:f>CO2eq!C140:V140</xm:f>
              <xm:sqref>Z140</xm:sqref>
            </x14:sparkline>
            <x14:sparkline>
              <xm:f>CO2eq!C141:V141</xm:f>
              <xm:sqref>Z141</xm:sqref>
            </x14:sparkline>
            <x14:sparkline>
              <xm:f>CO2eq!C142:V142</xm:f>
              <xm:sqref>Z142</xm:sqref>
            </x14:sparkline>
            <x14:sparkline>
              <xm:f>CO2eq!C143:V143</xm:f>
              <xm:sqref>Z143</xm:sqref>
            </x14:sparkline>
            <x14:sparkline>
              <xm:f>CO2eq!C144:V144</xm:f>
              <xm:sqref>Z144</xm:sqref>
            </x14:sparkline>
            <x14:sparkline>
              <xm:f>CO2eq!C145:V145</xm:f>
              <xm:sqref>Z145</xm:sqref>
            </x14:sparkline>
            <x14:sparkline>
              <xm:f>CO2eq!C146:V146</xm:f>
              <xm:sqref>Z146</xm:sqref>
            </x14:sparkline>
            <x14:sparkline>
              <xm:f>CO2eq!C147:V147</xm:f>
              <xm:sqref>Z147</xm:sqref>
            </x14:sparkline>
            <x14:sparkline>
              <xm:f>CO2eq!C148:V148</xm:f>
              <xm:sqref>Z148</xm:sqref>
            </x14:sparkline>
            <x14:sparkline>
              <xm:f>CO2eq!C149:V149</xm:f>
              <xm:sqref>Z149</xm:sqref>
            </x14:sparkline>
            <x14:sparkline>
              <xm:f>CO2eq!C150:V150</xm:f>
              <xm:sqref>Z150</xm:sqref>
            </x14:sparkline>
            <x14:sparkline>
              <xm:f>CO2eq!C151:V151</xm:f>
              <xm:sqref>Z151</xm:sqref>
            </x14:sparkline>
            <x14:sparkline>
              <xm:f>CO2eq!C152:V152</xm:f>
              <xm:sqref>Z152</xm:sqref>
            </x14:sparkline>
            <x14:sparkline>
              <xm:f>CO2eq!C153:V153</xm:f>
              <xm:sqref>Z153</xm:sqref>
            </x14:sparkline>
            <x14:sparkline>
              <xm:f>CO2eq!C154:V154</xm:f>
              <xm:sqref>Z154</xm:sqref>
            </x14:sparkline>
            <x14:sparkline>
              <xm:f>CO2eq!C155:V155</xm:f>
              <xm:sqref>Z155</xm:sqref>
            </x14:sparkline>
            <x14:sparkline>
              <xm:f>CO2eq!C156:V156</xm:f>
              <xm:sqref>Z156</xm:sqref>
            </x14:sparkline>
            <x14:sparkline>
              <xm:f>CO2eq!C157:V157</xm:f>
              <xm:sqref>Z157</xm:sqref>
            </x14:sparkline>
            <x14:sparkline>
              <xm:f>CO2eq!C158:V158</xm:f>
              <xm:sqref>Z158</xm:sqref>
            </x14:sparkline>
            <x14:sparkline>
              <xm:f>CO2eq!C159:V159</xm:f>
              <xm:sqref>Z159</xm:sqref>
            </x14:sparkline>
            <x14:sparkline>
              <xm:f>CO2eq!C160:V160</xm:f>
              <xm:sqref>Z160</xm:sqref>
            </x14:sparkline>
            <x14:sparkline>
              <xm:f>CO2eq!C161:V161</xm:f>
              <xm:sqref>Z161</xm:sqref>
            </x14:sparkline>
            <x14:sparkline>
              <xm:f>CO2eq!C162:V162</xm:f>
              <xm:sqref>Z162</xm:sqref>
            </x14:sparkline>
            <x14:sparkline>
              <xm:f>CO2eq!C163:V163</xm:f>
              <xm:sqref>Z163</xm:sqref>
            </x14:sparkline>
            <x14:sparkline>
              <xm:f>CO2eq!C164:V164</xm:f>
              <xm:sqref>Z164</xm:sqref>
            </x14:sparkline>
            <x14:sparkline>
              <xm:f>CO2eq!C165:V165</xm:f>
              <xm:sqref>Z165</xm:sqref>
            </x14:sparkline>
            <x14:sparkline>
              <xm:f>CO2eq!C166:V166</xm:f>
              <xm:sqref>Z166</xm:sqref>
            </x14:sparkline>
            <x14:sparkline>
              <xm:f>CO2eq!C167:V167</xm:f>
              <xm:sqref>Z167</xm:sqref>
            </x14:sparkline>
            <x14:sparkline>
              <xm:f>CO2eq!C168:V168</xm:f>
              <xm:sqref>Z168</xm:sqref>
            </x14:sparkline>
            <x14:sparkline>
              <xm:f>CO2eq!C169:V169</xm:f>
              <xm:sqref>Z169</xm:sqref>
            </x14:sparkline>
            <x14:sparkline>
              <xm:f>CO2eq!C170:V170</xm:f>
              <xm:sqref>Z170</xm:sqref>
            </x14:sparkline>
            <x14:sparkline>
              <xm:f>CO2eq!C171:V171</xm:f>
              <xm:sqref>Z171</xm:sqref>
            </x14:sparkline>
            <x14:sparkline>
              <xm:f>CO2eq!C172:V172</xm:f>
              <xm:sqref>Z172</xm:sqref>
            </x14:sparkline>
            <x14:sparkline>
              <xm:f>CO2eq!C173:V173</xm:f>
              <xm:sqref>Z173</xm:sqref>
            </x14:sparkline>
            <x14:sparkline>
              <xm:f>CO2eq!C174:V174</xm:f>
              <xm:sqref>Z174</xm:sqref>
            </x14:sparkline>
            <x14:sparkline>
              <xm:f>CO2eq!C175:V175</xm:f>
              <xm:sqref>Z175</xm:sqref>
            </x14:sparkline>
            <x14:sparkline>
              <xm:f>CO2eq!C176:V176</xm:f>
              <xm:sqref>Z176</xm:sqref>
            </x14:sparkline>
            <x14:sparkline>
              <xm:f>CO2eq!C177:V177</xm:f>
              <xm:sqref>Z177</xm:sqref>
            </x14:sparkline>
            <x14:sparkline>
              <xm:f>CO2eq!C178:V178</xm:f>
              <xm:sqref>Z178</xm:sqref>
            </x14:sparkline>
            <x14:sparkline>
              <xm:f>CO2eq!C179:V179</xm:f>
              <xm:sqref>Z179</xm:sqref>
            </x14:sparkline>
            <x14:sparkline>
              <xm:f>CO2eq!C180:V180</xm:f>
              <xm:sqref>Z180</xm:sqref>
            </x14:sparkline>
            <x14:sparkline>
              <xm:f>CO2eq!C181:V181</xm:f>
              <xm:sqref>Z181</xm:sqref>
            </x14:sparkline>
            <x14:sparkline>
              <xm:f>CO2eq!C182:V182</xm:f>
              <xm:sqref>Z182</xm:sqref>
            </x14:sparkline>
            <x14:sparkline>
              <xm:f>CO2eq!C183:V183</xm:f>
              <xm:sqref>Z183</xm:sqref>
            </x14:sparkline>
            <x14:sparkline>
              <xm:f>CO2eq!C184:V184</xm:f>
              <xm:sqref>Z184</xm:sqref>
            </x14:sparkline>
            <x14:sparkline>
              <xm:f>CO2eq!C185:V185</xm:f>
              <xm:sqref>Z185</xm:sqref>
            </x14:sparkline>
            <x14:sparkline>
              <xm:f>CO2eq!C186:V186</xm:f>
              <xm:sqref>Z186</xm:sqref>
            </x14:sparkline>
            <x14:sparkline>
              <xm:f>CO2eq!C187:V187</xm:f>
              <xm:sqref>Z187</xm:sqref>
            </x14:sparkline>
            <x14:sparkline>
              <xm:f>CO2eq!C188:V188</xm:f>
              <xm:sqref>Z188</xm:sqref>
            </x14:sparkline>
            <x14:sparkline>
              <xm:f>CO2eq!C189:V189</xm:f>
              <xm:sqref>Z189</xm:sqref>
            </x14:sparkline>
            <x14:sparkline>
              <xm:f>CO2eq!C190:V190</xm:f>
              <xm:sqref>Z190</xm:sqref>
            </x14:sparkline>
            <x14:sparkline>
              <xm:f>CO2eq!C191:V191</xm:f>
              <xm:sqref>Z191</xm:sqref>
            </x14:sparkline>
            <x14:sparkline>
              <xm:f>CO2eq!C192:V192</xm:f>
              <xm:sqref>Z192</xm:sqref>
            </x14:sparkline>
            <x14:sparkline>
              <xm:f>CO2eq!C193:V193</xm:f>
              <xm:sqref>Z193</xm:sqref>
            </x14:sparkline>
            <x14:sparkline>
              <xm:f>CO2eq!C194:V194</xm:f>
              <xm:sqref>Z194</xm:sqref>
            </x14:sparkline>
            <x14:sparkline>
              <xm:f>CO2eq!C195:V195</xm:f>
              <xm:sqref>Z195</xm:sqref>
            </x14:sparkline>
            <x14:sparkline>
              <xm:f>CO2eq!C196:V196</xm:f>
              <xm:sqref>Z196</xm:sqref>
            </x14:sparkline>
            <x14:sparkline>
              <xm:f>CO2eq!C197:V197</xm:f>
              <xm:sqref>Z197</xm:sqref>
            </x14:sparkline>
            <x14:sparkline>
              <xm:f>CO2eq!C198:V198</xm:f>
              <xm:sqref>Z198</xm:sqref>
            </x14:sparkline>
            <x14:sparkline>
              <xm:f>CO2eq!C199:V199</xm:f>
              <xm:sqref>Z199</xm:sqref>
            </x14:sparkline>
            <x14:sparkline>
              <xm:f>CO2eq!C200:V200</xm:f>
              <xm:sqref>Z200</xm:sqref>
            </x14:sparkline>
            <x14:sparkline>
              <xm:f>CO2eq!C201:V201</xm:f>
              <xm:sqref>Z201</xm:sqref>
            </x14:sparkline>
            <x14:sparkline>
              <xm:f>CO2eq!C202:V202</xm:f>
              <xm:sqref>Z202</xm:sqref>
            </x14:sparkline>
            <x14:sparkline>
              <xm:f>CO2eq!C203:V203</xm:f>
              <xm:sqref>Z203</xm:sqref>
            </x14:sparkline>
            <x14:sparkline>
              <xm:f>CO2eq!C204:V204</xm:f>
              <xm:sqref>Z204</xm:sqref>
            </x14:sparkline>
            <x14:sparkline>
              <xm:f>CO2eq!C205:V205</xm:f>
              <xm:sqref>Z205</xm:sqref>
            </x14:sparkline>
            <x14:sparkline>
              <xm:f>CO2eq!C206:V206</xm:f>
              <xm:sqref>Z206</xm:sqref>
            </x14:sparkline>
            <x14:sparkline>
              <xm:f>CO2eq!C207:V207</xm:f>
              <xm:sqref>Z207</xm:sqref>
            </x14:sparkline>
            <x14:sparkline>
              <xm:f>CO2eq!C208:V208</xm:f>
              <xm:sqref>Z208</xm:sqref>
            </x14:sparkline>
            <x14:sparkline>
              <xm:f>CO2eq!C209:V209</xm:f>
              <xm:sqref>Z209</xm:sqref>
            </x14:sparkline>
            <x14:sparkline>
              <xm:f>CO2eq!C210:V210</xm:f>
              <xm:sqref>Z210</xm:sqref>
            </x14:sparkline>
            <x14:sparkline>
              <xm:f>CO2eq!C211:V211</xm:f>
              <xm:sqref>Z211</xm:sqref>
            </x14:sparkline>
            <x14:sparkline>
              <xm:f>CO2eq!C212:V212</xm:f>
              <xm:sqref>Z212</xm:sqref>
            </x14:sparkline>
            <x14:sparkline>
              <xm:f>CO2eq!C213:V213</xm:f>
              <xm:sqref>Z213</xm:sqref>
            </x14:sparkline>
            <x14:sparkline>
              <xm:f>CO2eq!C214:V214</xm:f>
              <xm:sqref>Z214</xm:sqref>
            </x14:sparkline>
            <x14:sparkline>
              <xm:f>CO2eq!C215:V215</xm:f>
              <xm:sqref>Z215</xm:sqref>
            </x14:sparkline>
            <x14:sparkline>
              <xm:f>CO2eq!C216:V216</xm:f>
              <xm:sqref>Z216</xm:sqref>
            </x14:sparkline>
            <x14:sparkline>
              <xm:f>CO2eq!C217:V217</xm:f>
              <xm:sqref>Z217</xm:sqref>
            </x14:sparkline>
            <x14:sparkline>
              <xm:f>CO2eq!C218:V218</xm:f>
              <xm:sqref>Z218</xm:sqref>
            </x14:sparkline>
            <x14:sparkline>
              <xm:f>CO2eq!C219:V219</xm:f>
              <xm:sqref>Z219</xm:sqref>
            </x14:sparkline>
            <x14:sparkline>
              <xm:f>CO2eq!C220:V220</xm:f>
              <xm:sqref>Z220</xm:sqref>
            </x14:sparkline>
            <x14:sparkline>
              <xm:f>CO2eq!C221:V221</xm:f>
              <xm:sqref>Z221</xm:sqref>
            </x14:sparkline>
            <x14:sparkline>
              <xm:f>CO2eq!C222:V222</xm:f>
              <xm:sqref>Z222</xm:sqref>
            </x14:sparkline>
            <x14:sparkline>
              <xm:f>CO2eq!C223:V223</xm:f>
              <xm:sqref>Z223</xm:sqref>
            </x14:sparkline>
            <x14:sparkline>
              <xm:f>CO2eq!C224:V224</xm:f>
              <xm:sqref>Z224</xm:sqref>
            </x14:sparkline>
            <x14:sparkline>
              <xm:f>CO2eq!C225:V225</xm:f>
              <xm:sqref>Z225</xm:sqref>
            </x14:sparkline>
            <x14:sparkline>
              <xm:f>CO2eq!C226:V226</xm:f>
              <xm:sqref>Z226</xm:sqref>
            </x14:sparkline>
            <x14:sparkline>
              <xm:f>CO2eq!C227:V227</xm:f>
              <xm:sqref>Z227</xm:sqref>
            </x14:sparkline>
            <x14:sparkline>
              <xm:f>CO2eq!C228:V228</xm:f>
              <xm:sqref>Z228</xm:sqref>
            </x14:sparkline>
            <x14:sparkline>
              <xm:f>CO2eq!C229:V229</xm:f>
              <xm:sqref>Z229</xm:sqref>
            </x14:sparkline>
            <x14:sparkline>
              <xm:f>CO2eq!C230:V230</xm:f>
              <xm:sqref>Z230</xm:sqref>
            </x14:sparkline>
            <x14:sparkline>
              <xm:f>CO2eq!C231:V231</xm:f>
              <xm:sqref>Z231</xm:sqref>
            </x14:sparkline>
            <x14:sparkline>
              <xm:f>CO2eq!C232:V232</xm:f>
              <xm:sqref>Z232</xm:sqref>
            </x14:sparkline>
            <x14:sparkline>
              <xm:f>CO2eq!C233:V233</xm:f>
              <xm:sqref>Z233</xm:sqref>
            </x14:sparkline>
            <x14:sparkline>
              <xm:f>CO2eq!C234:V234</xm:f>
              <xm:sqref>Z234</xm:sqref>
            </x14:sparkline>
            <x14:sparkline>
              <xm:f>CO2eq!C235:V235</xm:f>
              <xm:sqref>Z235</xm:sqref>
            </x14:sparkline>
            <x14:sparkline>
              <xm:f>CO2eq!C236:V236</xm:f>
              <xm:sqref>Z236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D194B-1D28-423A-9780-8195C8A18AAB}">
  <dimension ref="A2:Z308"/>
  <sheetViews>
    <sheetView showGridLines="0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11" width="12.140625" style="51" bestFit="1" customWidth="1"/>
    <col min="12" max="12" width="12.5703125" style="51" bestFit="1" customWidth="1"/>
    <col min="13" max="13" width="12.140625" style="51" bestFit="1" customWidth="1"/>
    <col min="14" max="15" width="12.5703125" style="51" bestFit="1" customWidth="1"/>
    <col min="16" max="16" width="12.140625" style="51" bestFit="1" customWidth="1"/>
    <col min="17" max="18" width="12.5703125" style="51" bestFit="1" customWidth="1"/>
    <col min="19" max="19" width="12.140625" style="51" bestFit="1" customWidth="1"/>
    <col min="20" max="20" width="12.5703125" style="51" bestFit="1" customWidth="1"/>
    <col min="21" max="21" width="12.140625" style="51" bestFit="1" customWidth="1"/>
    <col min="22" max="22" width="12.5703125" style="51" bestFit="1" customWidth="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-17018.384397595546</v>
      </c>
      <c r="D4" s="20">
        <f t="shared" si="0"/>
        <v>-14971.421481183424</v>
      </c>
      <c r="E4" s="20">
        <f t="shared" si="0"/>
        <v>-12423.432939179889</v>
      </c>
      <c r="F4" s="20">
        <f t="shared" si="0"/>
        <v>-15265.876190820301</v>
      </c>
      <c r="G4" s="20">
        <f t="shared" si="0"/>
        <v>-23013.199508894355</v>
      </c>
      <c r="H4" s="20">
        <f t="shared" si="0"/>
        <v>-11285.774670672279</v>
      </c>
      <c r="I4" s="20">
        <f t="shared" si="0"/>
        <v>-21194.194594272274</v>
      </c>
      <c r="J4" s="20">
        <f t="shared" si="0"/>
        <v>-17435.13704229179</v>
      </c>
      <c r="K4" s="20">
        <f t="shared" si="0"/>
        <v>-14633.84005976448</v>
      </c>
      <c r="L4" s="20">
        <f t="shared" si="0"/>
        <v>-22687.320671938753</v>
      </c>
      <c r="M4" s="20">
        <f t="shared" si="0"/>
        <v>-18509.892489180911</v>
      </c>
      <c r="N4" s="20">
        <f t="shared" si="0"/>
        <v>-15895.287444548345</v>
      </c>
      <c r="O4" s="20">
        <f t="shared" si="0"/>
        <v>-20303.590873631969</v>
      </c>
      <c r="P4" s="20">
        <f t="shared" si="0"/>
        <v>-19749.727658244017</v>
      </c>
      <c r="Q4" s="20">
        <f t="shared" si="0"/>
        <v>-15870.664889678716</v>
      </c>
      <c r="R4" s="20">
        <f t="shared" si="0"/>
        <v>-16117.2509392887</v>
      </c>
      <c r="S4" s="20">
        <f t="shared" si="0"/>
        <v>-16072.292139894629</v>
      </c>
      <c r="T4" s="20">
        <f t="shared" si="0"/>
        <v>-20255.840833122522</v>
      </c>
      <c r="U4" s="20">
        <f t="shared" si="0"/>
        <v>-16115.021364942315</v>
      </c>
      <c r="V4" s="20">
        <f t="shared" ref="V4" si="1">+V5+V46+V95+V157+V208</f>
        <v>-14298.870222833317</v>
      </c>
      <c r="W4" s="21"/>
      <c r="X4" s="22">
        <f t="shared" ref="X4:X67" si="2">+(V4/C4)-1</f>
        <v>-0.1597986102104062</v>
      </c>
    </row>
    <row r="5" spans="1:26" s="12" customFormat="1">
      <c r="A5" s="18" t="s">
        <v>263</v>
      </c>
      <c r="B5" s="19" t="s">
        <v>264</v>
      </c>
      <c r="C5" s="20">
        <f t="shared" ref="C5:U5" si="3">+C6+C32+C42</f>
        <v>5049.0013647215801</v>
      </c>
      <c r="D5" s="20">
        <f t="shared" si="3"/>
        <v>5988.4055956950078</v>
      </c>
      <c r="E5" s="20">
        <f t="shared" si="3"/>
        <v>5254.3822891961463</v>
      </c>
      <c r="F5" s="20">
        <f t="shared" si="3"/>
        <v>5739.5301221014761</v>
      </c>
      <c r="G5" s="20">
        <f t="shared" si="3"/>
        <v>5464.6930974844818</v>
      </c>
      <c r="H5" s="20">
        <f t="shared" si="3"/>
        <v>5526.9914113969617</v>
      </c>
      <c r="I5" s="20">
        <f t="shared" si="3"/>
        <v>6122.0088103489907</v>
      </c>
      <c r="J5" s="20">
        <f t="shared" si="3"/>
        <v>6917.0898787349242</v>
      </c>
      <c r="K5" s="20">
        <f t="shared" si="3"/>
        <v>6864.9185938045002</v>
      </c>
      <c r="L5" s="20">
        <f t="shared" si="3"/>
        <v>8410.8753059371065</v>
      </c>
      <c r="M5" s="20">
        <f t="shared" si="3"/>
        <v>9018.1583650357934</v>
      </c>
      <c r="N5" s="20">
        <f t="shared" si="3"/>
        <v>10007.002452756578</v>
      </c>
      <c r="O5" s="20">
        <f t="shared" si="3"/>
        <v>10007.47822292926</v>
      </c>
      <c r="P5" s="20">
        <f t="shared" si="3"/>
        <v>9962.6829448474728</v>
      </c>
      <c r="Q5" s="20">
        <f t="shared" si="3"/>
        <v>9987.3409149233812</v>
      </c>
      <c r="R5" s="20">
        <f t="shared" si="3"/>
        <v>11213.409789852665</v>
      </c>
      <c r="S5" s="20">
        <f t="shared" si="3"/>
        <v>11339.391666011516</v>
      </c>
      <c r="T5" s="20">
        <f t="shared" si="3"/>
        <v>11035.449338432847</v>
      </c>
      <c r="U5" s="20">
        <f t="shared" si="3"/>
        <v>11202.845024021974</v>
      </c>
      <c r="V5" s="20">
        <f t="shared" ref="V5" si="4">+V6+V32+V42</f>
        <v>15577.076495311981</v>
      </c>
      <c r="W5" s="21"/>
      <c r="X5" s="22">
        <f t="shared" si="2"/>
        <v>2.0851796959597291</v>
      </c>
    </row>
    <row r="6" spans="1:26">
      <c r="A6" s="23" t="s">
        <v>265</v>
      </c>
      <c r="B6" s="24" t="s">
        <v>266</v>
      </c>
      <c r="C6" s="25">
        <f t="shared" ref="C6:U6" si="5">+C7+C11+C19+C25+C29</f>
        <v>5049.0013647215801</v>
      </c>
      <c r="D6" s="25">
        <f t="shared" si="5"/>
        <v>5988.4055956950078</v>
      </c>
      <c r="E6" s="25">
        <f t="shared" si="5"/>
        <v>5254.3822891961463</v>
      </c>
      <c r="F6" s="25">
        <f t="shared" si="5"/>
        <v>5739.5301221014761</v>
      </c>
      <c r="G6" s="25">
        <f t="shared" si="5"/>
        <v>5464.6930974844818</v>
      </c>
      <c r="H6" s="25">
        <f t="shared" si="5"/>
        <v>5526.9914113969617</v>
      </c>
      <c r="I6" s="25">
        <f t="shared" si="5"/>
        <v>6122.0088103489907</v>
      </c>
      <c r="J6" s="25">
        <f t="shared" si="5"/>
        <v>6917.0898787349242</v>
      </c>
      <c r="K6" s="25">
        <f t="shared" si="5"/>
        <v>6864.9185938045002</v>
      </c>
      <c r="L6" s="25">
        <f t="shared" si="5"/>
        <v>8410.8753059371065</v>
      </c>
      <c r="M6" s="25">
        <f t="shared" si="5"/>
        <v>9018.1583650357934</v>
      </c>
      <c r="N6" s="25">
        <f t="shared" si="5"/>
        <v>10007.002452756578</v>
      </c>
      <c r="O6" s="25">
        <f t="shared" si="5"/>
        <v>10007.47822292926</v>
      </c>
      <c r="P6" s="25">
        <f t="shared" si="5"/>
        <v>9962.6829448474728</v>
      </c>
      <c r="Q6" s="25">
        <f t="shared" si="5"/>
        <v>9987.3409149233812</v>
      </c>
      <c r="R6" s="25">
        <f t="shared" si="5"/>
        <v>11213.409789852665</v>
      </c>
      <c r="S6" s="25">
        <f t="shared" si="5"/>
        <v>11339.391666011516</v>
      </c>
      <c r="T6" s="25">
        <f t="shared" si="5"/>
        <v>11035.449338432847</v>
      </c>
      <c r="U6" s="25">
        <f t="shared" si="5"/>
        <v>11202.845024021974</v>
      </c>
      <c r="V6" s="25">
        <f t="shared" ref="V6" si="6">+V7+V11+V19+V25+V29</f>
        <v>15577.076495311981</v>
      </c>
      <c r="W6" s="26"/>
      <c r="X6" s="27">
        <f t="shared" si="2"/>
        <v>2.0851796959597291</v>
      </c>
    </row>
    <row r="7" spans="1:26">
      <c r="A7" s="23" t="s">
        <v>267</v>
      </c>
      <c r="B7" s="24" t="s">
        <v>268</v>
      </c>
      <c r="C7" s="25">
        <f t="shared" ref="C7:U7" si="7">+SUM(C8:C10)</f>
        <v>1459.7976119676</v>
      </c>
      <c r="D7" s="25">
        <f t="shared" si="7"/>
        <v>1840.4601285368917</v>
      </c>
      <c r="E7" s="25">
        <f t="shared" si="7"/>
        <v>1513.7501747847014</v>
      </c>
      <c r="F7" s="25">
        <f t="shared" si="7"/>
        <v>1767.3141121539088</v>
      </c>
      <c r="G7" s="25">
        <f t="shared" si="7"/>
        <v>1638.7150587207002</v>
      </c>
      <c r="H7" s="25">
        <f t="shared" si="7"/>
        <v>1401.9612966472198</v>
      </c>
      <c r="I7" s="25">
        <f t="shared" si="7"/>
        <v>1957.4488565788201</v>
      </c>
      <c r="J7" s="25">
        <f t="shared" si="7"/>
        <v>2161.3137135254779</v>
      </c>
      <c r="K7" s="25">
        <f t="shared" si="7"/>
        <v>1855.36704987288</v>
      </c>
      <c r="L7" s="25">
        <f t="shared" si="7"/>
        <v>2217.8024945262</v>
      </c>
      <c r="M7" s="25">
        <f t="shared" si="7"/>
        <v>2358.1389677537918</v>
      </c>
      <c r="N7" s="25">
        <f t="shared" si="7"/>
        <v>3060.3787736446188</v>
      </c>
      <c r="O7" s="25">
        <f t="shared" si="7"/>
        <v>2634.007152103004</v>
      </c>
      <c r="P7" s="25">
        <f t="shared" si="7"/>
        <v>2484.1031514042966</v>
      </c>
      <c r="Q7" s="25">
        <f t="shared" si="7"/>
        <v>2309.9495622679487</v>
      </c>
      <c r="R7" s="25">
        <f t="shared" si="7"/>
        <v>2894.2924134887026</v>
      </c>
      <c r="S7" s="25">
        <f t="shared" si="7"/>
        <v>2891.6738872750784</v>
      </c>
      <c r="T7" s="25">
        <f t="shared" si="7"/>
        <v>2205.5163231777738</v>
      </c>
      <c r="U7" s="25">
        <f t="shared" si="7"/>
        <v>1968.3244614268792</v>
      </c>
      <c r="V7" s="25">
        <f t="shared" ref="V7" si="8">+SUM(V8:V10)</f>
        <v>3422.0710780285535</v>
      </c>
      <c r="W7" s="26"/>
      <c r="X7" s="27">
        <f t="shared" si="2"/>
        <v>1.3442092588547858</v>
      </c>
    </row>
    <row r="8" spans="1:26">
      <c r="A8" s="23" t="s">
        <v>269</v>
      </c>
      <c r="B8" s="24" t="s">
        <v>270</v>
      </c>
      <c r="C8" s="29">
        <f>+'2000'!$C8</f>
        <v>1331.1551396183399</v>
      </c>
      <c r="D8" s="29">
        <f>+'2001'!$C8</f>
        <v>1709.2520216936316</v>
      </c>
      <c r="E8" s="29">
        <f>+'2002'!$C8</f>
        <v>1210.1664530011544</v>
      </c>
      <c r="F8" s="29">
        <f>+'2003'!$C8</f>
        <v>1767.3141121539088</v>
      </c>
      <c r="G8" s="29">
        <f>+'2004'!$C8</f>
        <v>1638.7150587207002</v>
      </c>
      <c r="H8" s="29">
        <f>+'2005'!$C8</f>
        <v>1401.9612966472198</v>
      </c>
      <c r="I8" s="29">
        <f>+'2006'!$C8</f>
        <v>1957.4488565788201</v>
      </c>
      <c r="J8" s="29">
        <f>+'2007'!$C8</f>
        <v>2161.3137135254779</v>
      </c>
      <c r="K8" s="29">
        <f>+'2008'!$C8</f>
        <v>1855.36704987288</v>
      </c>
      <c r="L8" s="29">
        <f>+'2009'!$C8</f>
        <v>2217.8024945262</v>
      </c>
      <c r="M8" s="29">
        <f>+'2010'!$C8</f>
        <v>2358.1389677537918</v>
      </c>
      <c r="N8" s="29">
        <f>+'2011'!$C8</f>
        <v>3060.3787736446188</v>
      </c>
      <c r="O8" s="29">
        <f>+'2012'!$C8</f>
        <v>2634.007152103004</v>
      </c>
      <c r="P8" s="29">
        <f>+'2013'!$C8</f>
        <v>2484.1031514042966</v>
      </c>
      <c r="Q8" s="29">
        <f>+'2014'!$C8</f>
        <v>2309.9495622679487</v>
      </c>
      <c r="R8" s="29">
        <f>+'2015'!$C8</f>
        <v>2894.2924134887026</v>
      </c>
      <c r="S8" s="29">
        <f>+'2016'!$C8</f>
        <v>2891.6738872750784</v>
      </c>
      <c r="T8" s="29">
        <f>+'2017'!$C8</f>
        <v>2205.5163231777738</v>
      </c>
      <c r="U8" s="29">
        <f>+'2018'!$C8</f>
        <v>1968.3244614268792</v>
      </c>
      <c r="V8" s="29">
        <f>+'2019'!$C8</f>
        <v>3422.0710780285535</v>
      </c>
      <c r="W8" s="26"/>
      <c r="X8" s="30">
        <f t="shared" si="2"/>
        <v>1.5707530070534883</v>
      </c>
    </row>
    <row r="9" spans="1:26">
      <c r="A9" s="23" t="s">
        <v>271</v>
      </c>
      <c r="B9" s="24" t="s">
        <v>272</v>
      </c>
      <c r="C9" s="29">
        <f>+'2000'!$C9</f>
        <v>128.64247234926</v>
      </c>
      <c r="D9" s="29">
        <f>+'2001'!$C9</f>
        <v>131.20810684326</v>
      </c>
      <c r="E9" s="29">
        <f>+'2002'!$C9</f>
        <v>303.58372178354693</v>
      </c>
      <c r="F9" s="29">
        <f>+'2003'!$C9</f>
        <v>0</v>
      </c>
      <c r="G9" s="29">
        <f>+'2004'!$C9</f>
        <v>0</v>
      </c>
      <c r="H9" s="29">
        <f>+'2005'!$C9</f>
        <v>0</v>
      </c>
      <c r="I9" s="29">
        <f>+'2006'!$C9</f>
        <v>0</v>
      </c>
      <c r="J9" s="29">
        <f>+'2007'!$C9</f>
        <v>0</v>
      </c>
      <c r="K9" s="29">
        <f>+'2008'!$C9</f>
        <v>0</v>
      </c>
      <c r="L9" s="29">
        <f>+'2009'!$C9</f>
        <v>0</v>
      </c>
      <c r="M9" s="29">
        <f>+'2010'!$C9</f>
        <v>0</v>
      </c>
      <c r="N9" s="29">
        <f>+'2011'!$C9</f>
        <v>0</v>
      </c>
      <c r="O9" s="29">
        <f>+'2012'!$C9</f>
        <v>0</v>
      </c>
      <c r="P9" s="29">
        <f>+'2013'!$C9</f>
        <v>0</v>
      </c>
      <c r="Q9" s="29">
        <f>+'2014'!$C9</f>
        <v>0</v>
      </c>
      <c r="R9" s="29">
        <f>+'2015'!$C9</f>
        <v>0</v>
      </c>
      <c r="S9" s="29">
        <f>+'2016'!$C9</f>
        <v>0</v>
      </c>
      <c r="T9" s="29">
        <f>+'2017'!$C9</f>
        <v>0</v>
      </c>
      <c r="U9" s="29">
        <f>+'2018'!$C9</f>
        <v>0</v>
      </c>
      <c r="V9" s="29">
        <f>+'2019'!$C9</f>
        <v>0</v>
      </c>
      <c r="W9" s="26"/>
      <c r="X9" s="30">
        <f t="shared" si="2"/>
        <v>-1</v>
      </c>
    </row>
    <row r="10" spans="1:26">
      <c r="A10" s="23" t="s">
        <v>273</v>
      </c>
      <c r="B10" s="24" t="s">
        <v>274</v>
      </c>
      <c r="C10" s="29">
        <f>+'2000'!$C10</f>
        <v>0</v>
      </c>
      <c r="D10" s="29">
        <f>+'2001'!$C10</f>
        <v>0</v>
      </c>
      <c r="E10" s="29">
        <f>+'2002'!$C10</f>
        <v>0</v>
      </c>
      <c r="F10" s="29">
        <f>+'2003'!$C10</f>
        <v>0</v>
      </c>
      <c r="G10" s="29">
        <f>+'2004'!$C10</f>
        <v>0</v>
      </c>
      <c r="H10" s="29">
        <f>+'2005'!$C10</f>
        <v>0</v>
      </c>
      <c r="I10" s="29">
        <f>+'2006'!$C10</f>
        <v>0</v>
      </c>
      <c r="J10" s="29">
        <f>+'2007'!$C10</f>
        <v>0</v>
      </c>
      <c r="K10" s="29">
        <f>+'2008'!$C10</f>
        <v>0</v>
      </c>
      <c r="L10" s="29">
        <f>+'2009'!$C10</f>
        <v>0</v>
      </c>
      <c r="M10" s="29">
        <f>+'2010'!$C10</f>
        <v>0</v>
      </c>
      <c r="N10" s="29">
        <f>+'2011'!$C10</f>
        <v>0</v>
      </c>
      <c r="O10" s="29">
        <f>+'2012'!$C10</f>
        <v>0</v>
      </c>
      <c r="P10" s="29">
        <f>+'2013'!$C10</f>
        <v>0</v>
      </c>
      <c r="Q10" s="29">
        <f>+'2014'!$C10</f>
        <v>0</v>
      </c>
      <c r="R10" s="29">
        <f>+'2015'!$C10</f>
        <v>0</v>
      </c>
      <c r="S10" s="29">
        <f>+'2016'!$C10</f>
        <v>0</v>
      </c>
      <c r="T10" s="29">
        <f>+'2017'!$C10</f>
        <v>0</v>
      </c>
      <c r="U10" s="29">
        <f>+'2018'!$C10</f>
        <v>0</v>
      </c>
      <c r="V10" s="29">
        <f>+'2019'!$C10</f>
        <v>0</v>
      </c>
      <c r="W10" s="26"/>
      <c r="X10" s="30" t="e">
        <f t="shared" si="2"/>
        <v>#DIV/0!</v>
      </c>
    </row>
    <row r="11" spans="1:26">
      <c r="A11" s="23" t="s">
        <v>275</v>
      </c>
      <c r="B11" s="24" t="s">
        <v>276</v>
      </c>
      <c r="C11" s="25">
        <f>+'2000'!$C11</f>
        <v>1059.3053440329199</v>
      </c>
      <c r="D11" s="25">
        <f>+'2001'!$C11</f>
        <v>1196.4275701541646</v>
      </c>
      <c r="E11" s="25">
        <f>+'2002'!$C11</f>
        <v>594.40507798695467</v>
      </c>
      <c r="F11" s="25">
        <f>+'2003'!$C11</f>
        <v>895.17756552153776</v>
      </c>
      <c r="G11" s="25">
        <f>+'2004'!$C11</f>
        <v>819.69331140387374</v>
      </c>
      <c r="H11" s="25">
        <f>+'2005'!$C11</f>
        <v>1040.9525480769798</v>
      </c>
      <c r="I11" s="25">
        <f>+'2006'!$C11</f>
        <v>861.54580932400006</v>
      </c>
      <c r="J11" s="25">
        <f>+'2007'!$C11</f>
        <v>1050.3667933731438</v>
      </c>
      <c r="K11" s="25">
        <f>+'2008'!$C11</f>
        <v>1240.2555178161601</v>
      </c>
      <c r="L11" s="25">
        <f>+'2009'!$C11</f>
        <v>1639.4043198308198</v>
      </c>
      <c r="M11" s="25">
        <f>+'2010'!$C11</f>
        <v>1763.7858438183894</v>
      </c>
      <c r="N11" s="25">
        <f>+'2011'!$C11</f>
        <v>1999.1839768363247</v>
      </c>
      <c r="O11" s="25">
        <f>+'2012'!$C11</f>
        <v>2378.0852663582955</v>
      </c>
      <c r="P11" s="25">
        <f>+'2013'!$C11</f>
        <v>2512.306405082069</v>
      </c>
      <c r="Q11" s="25">
        <f>+'2014'!$C11</f>
        <v>2561.6526006018703</v>
      </c>
      <c r="R11" s="25">
        <f>+'2015'!$C11</f>
        <v>2320.9717075602543</v>
      </c>
      <c r="S11" s="25">
        <f>+'2016'!$C11</f>
        <v>2015.6674914134742</v>
      </c>
      <c r="T11" s="25">
        <f>+'2017'!$C11</f>
        <v>1939.5891241447061</v>
      </c>
      <c r="U11" s="25">
        <f>+'2018'!$C11</f>
        <v>2155.8590523614271</v>
      </c>
      <c r="V11" s="25">
        <f>+'2019'!$C11</f>
        <v>4072.5034954311723</v>
      </c>
      <c r="W11" s="26"/>
      <c r="X11" s="27">
        <f t="shared" si="2"/>
        <v>2.8445038707409855</v>
      </c>
    </row>
    <row r="12" spans="1:26">
      <c r="A12" s="23" t="s">
        <v>277</v>
      </c>
      <c r="B12" s="24" t="s">
        <v>278</v>
      </c>
      <c r="C12" s="29">
        <f>+'2000'!$C12</f>
        <v>0</v>
      </c>
      <c r="D12" s="29">
        <f>+'2001'!$C12</f>
        <v>0</v>
      </c>
      <c r="E12" s="29">
        <f>+'2002'!$C12</f>
        <v>0</v>
      </c>
      <c r="F12" s="29">
        <f>+'2003'!$C12</f>
        <v>0</v>
      </c>
      <c r="G12" s="29">
        <f>+'2004'!$C12</f>
        <v>0</v>
      </c>
      <c r="H12" s="29">
        <f>+'2005'!$C12</f>
        <v>0</v>
      </c>
      <c r="I12" s="29">
        <f>+'2006'!$C12</f>
        <v>0</v>
      </c>
      <c r="J12" s="29">
        <f>+'2007'!$C12</f>
        <v>0</v>
      </c>
      <c r="K12" s="29">
        <f>+'2008'!$C12</f>
        <v>0</v>
      </c>
      <c r="L12" s="29">
        <f>+'2009'!$C12</f>
        <v>0</v>
      </c>
      <c r="M12" s="29">
        <f>+'2010'!$C12</f>
        <v>0</v>
      </c>
      <c r="N12" s="29">
        <f>+'2011'!$C12</f>
        <v>0</v>
      </c>
      <c r="O12" s="29">
        <f>+'2012'!$C12</f>
        <v>0</v>
      </c>
      <c r="P12" s="29">
        <f>+'2013'!$C12</f>
        <v>0</v>
      </c>
      <c r="Q12" s="29">
        <f>+'2014'!$C12</f>
        <v>0</v>
      </c>
      <c r="R12" s="29">
        <f>+'2015'!$C12</f>
        <v>0</v>
      </c>
      <c r="S12" s="29">
        <f>+'2016'!$C12</f>
        <v>0</v>
      </c>
      <c r="T12" s="29">
        <f>+'2017'!$C12</f>
        <v>0</v>
      </c>
      <c r="U12" s="29">
        <f>+'2018'!$C12</f>
        <v>0</v>
      </c>
      <c r="V12" s="29">
        <f>+'2019'!$C12</f>
        <v>0</v>
      </c>
      <c r="W12" s="26"/>
      <c r="X12" s="46" t="e">
        <f t="shared" si="2"/>
        <v>#DIV/0!</v>
      </c>
    </row>
    <row r="13" spans="1:26">
      <c r="A13" s="23" t="s">
        <v>279</v>
      </c>
      <c r="B13" s="24" t="s">
        <v>280</v>
      </c>
      <c r="C13" s="29">
        <f>+'2000'!$C13</f>
        <v>0</v>
      </c>
      <c r="D13" s="29">
        <f>+'2001'!$C13</f>
        <v>0</v>
      </c>
      <c r="E13" s="29">
        <f>+'2002'!$C13</f>
        <v>0</v>
      </c>
      <c r="F13" s="29">
        <f>+'2003'!$C13</f>
        <v>0</v>
      </c>
      <c r="G13" s="29">
        <f>+'2004'!$C13</f>
        <v>0</v>
      </c>
      <c r="H13" s="29">
        <f>+'2005'!$C13</f>
        <v>0</v>
      </c>
      <c r="I13" s="29">
        <f>+'2006'!$C13</f>
        <v>0</v>
      </c>
      <c r="J13" s="29">
        <f>+'2007'!$C13</f>
        <v>0</v>
      </c>
      <c r="K13" s="29">
        <f>+'2008'!$C13</f>
        <v>0</v>
      </c>
      <c r="L13" s="29">
        <f>+'2009'!$C13</f>
        <v>0</v>
      </c>
      <c r="M13" s="29">
        <f>+'2010'!$C13</f>
        <v>0</v>
      </c>
      <c r="N13" s="29">
        <f>+'2011'!$C13</f>
        <v>0</v>
      </c>
      <c r="O13" s="29">
        <f>+'2012'!$C13</f>
        <v>0</v>
      </c>
      <c r="P13" s="29">
        <f>+'2013'!$C13</f>
        <v>0</v>
      </c>
      <c r="Q13" s="29">
        <f>+'2014'!$C13</f>
        <v>0</v>
      </c>
      <c r="R13" s="29">
        <f>+'2015'!$C13</f>
        <v>0</v>
      </c>
      <c r="S13" s="29">
        <f>+'2016'!$C13</f>
        <v>0</v>
      </c>
      <c r="T13" s="29">
        <f>+'2017'!$C13</f>
        <v>0</v>
      </c>
      <c r="U13" s="29">
        <f>+'2018'!$C13</f>
        <v>0</v>
      </c>
      <c r="V13" s="29">
        <f>+'2019'!$C13</f>
        <v>0</v>
      </c>
      <c r="W13" s="26"/>
      <c r="X13" s="46" t="e">
        <f t="shared" si="2"/>
        <v>#DIV/0!</v>
      </c>
    </row>
    <row r="14" spans="1:26">
      <c r="A14" s="23" t="s">
        <v>281</v>
      </c>
      <c r="B14" s="24" t="s">
        <v>282</v>
      </c>
      <c r="C14" s="29">
        <f>+'2000'!$C14</f>
        <v>0</v>
      </c>
      <c r="D14" s="29">
        <f>+'2001'!$C14</f>
        <v>0</v>
      </c>
      <c r="E14" s="29">
        <f>+'2002'!$C14</f>
        <v>0</v>
      </c>
      <c r="F14" s="29">
        <f>+'2003'!$C14</f>
        <v>0</v>
      </c>
      <c r="G14" s="29">
        <f>+'2004'!$C14</f>
        <v>0</v>
      </c>
      <c r="H14" s="29">
        <f>+'2005'!$C14</f>
        <v>0</v>
      </c>
      <c r="I14" s="29">
        <f>+'2006'!$C14</f>
        <v>0</v>
      </c>
      <c r="J14" s="29">
        <f>+'2007'!$C14</f>
        <v>0</v>
      </c>
      <c r="K14" s="29">
        <f>+'2008'!$C14</f>
        <v>0</v>
      </c>
      <c r="L14" s="29">
        <f>+'2009'!$C14</f>
        <v>0</v>
      </c>
      <c r="M14" s="29">
        <f>+'2010'!$C14</f>
        <v>0</v>
      </c>
      <c r="N14" s="29">
        <f>+'2011'!$C14</f>
        <v>0</v>
      </c>
      <c r="O14" s="29">
        <f>+'2012'!$C14</f>
        <v>0</v>
      </c>
      <c r="P14" s="29">
        <f>+'2013'!$C14</f>
        <v>0</v>
      </c>
      <c r="Q14" s="29">
        <f>+'2014'!$C14</f>
        <v>0</v>
      </c>
      <c r="R14" s="29">
        <f>+'2015'!$C14</f>
        <v>0</v>
      </c>
      <c r="S14" s="29">
        <f>+'2016'!$C14</f>
        <v>0</v>
      </c>
      <c r="T14" s="29">
        <f>+'2017'!$C14</f>
        <v>0</v>
      </c>
      <c r="U14" s="29">
        <f>+'2018'!$C14</f>
        <v>0</v>
      </c>
      <c r="V14" s="29">
        <f>+'2019'!$C14</f>
        <v>0</v>
      </c>
      <c r="W14" s="26"/>
      <c r="X14" s="46" t="e">
        <f t="shared" si="2"/>
        <v>#DIV/0!</v>
      </c>
    </row>
    <row r="15" spans="1:26">
      <c r="A15" s="23" t="s">
        <v>283</v>
      </c>
      <c r="B15" s="24" t="s">
        <v>284</v>
      </c>
      <c r="C15" s="29">
        <f>+'2000'!$C15</f>
        <v>0</v>
      </c>
      <c r="D15" s="29">
        <f>+'2001'!$C15</f>
        <v>0</v>
      </c>
      <c r="E15" s="29">
        <f>+'2002'!$C15</f>
        <v>0</v>
      </c>
      <c r="F15" s="29">
        <f>+'2003'!$C15</f>
        <v>0</v>
      </c>
      <c r="G15" s="29">
        <f>+'2004'!$C15</f>
        <v>0</v>
      </c>
      <c r="H15" s="29">
        <f>+'2005'!$C15</f>
        <v>0</v>
      </c>
      <c r="I15" s="29">
        <f>+'2006'!$C15</f>
        <v>0</v>
      </c>
      <c r="J15" s="29">
        <f>+'2007'!$C15</f>
        <v>0</v>
      </c>
      <c r="K15" s="29">
        <f>+'2008'!$C15</f>
        <v>0</v>
      </c>
      <c r="L15" s="29">
        <f>+'2009'!$C15</f>
        <v>0</v>
      </c>
      <c r="M15" s="29">
        <f>+'2010'!$C15</f>
        <v>0</v>
      </c>
      <c r="N15" s="29">
        <f>+'2011'!$C15</f>
        <v>0</v>
      </c>
      <c r="O15" s="29">
        <f>+'2012'!$C15</f>
        <v>0</v>
      </c>
      <c r="P15" s="29">
        <f>+'2013'!$C15</f>
        <v>0</v>
      </c>
      <c r="Q15" s="29">
        <f>+'2014'!$C15</f>
        <v>0</v>
      </c>
      <c r="R15" s="29">
        <f>+'2015'!$C15</f>
        <v>0</v>
      </c>
      <c r="S15" s="29">
        <f>+'2016'!$C15</f>
        <v>0</v>
      </c>
      <c r="T15" s="29">
        <f>+'2017'!$C15</f>
        <v>0</v>
      </c>
      <c r="U15" s="29">
        <f>+'2018'!$C15</f>
        <v>0</v>
      </c>
      <c r="V15" s="29">
        <f>+'2019'!$C15</f>
        <v>0</v>
      </c>
      <c r="W15" s="26"/>
      <c r="X15" s="46" t="e">
        <f t="shared" si="2"/>
        <v>#DIV/0!</v>
      </c>
    </row>
    <row r="16" spans="1:26">
      <c r="A16" s="23" t="s">
        <v>285</v>
      </c>
      <c r="B16" s="24" t="s">
        <v>286</v>
      </c>
      <c r="C16" s="29">
        <f>+'2000'!$C16</f>
        <v>0</v>
      </c>
      <c r="D16" s="29">
        <f>+'2001'!$C16</f>
        <v>0</v>
      </c>
      <c r="E16" s="29">
        <f>+'2002'!$C16</f>
        <v>0</v>
      </c>
      <c r="F16" s="29">
        <f>+'2003'!$C16</f>
        <v>0</v>
      </c>
      <c r="G16" s="29">
        <f>+'2004'!$C16</f>
        <v>0</v>
      </c>
      <c r="H16" s="29">
        <f>+'2005'!$C16</f>
        <v>0</v>
      </c>
      <c r="I16" s="29">
        <f>+'2006'!$C16</f>
        <v>0</v>
      </c>
      <c r="J16" s="29">
        <f>+'2007'!$C16</f>
        <v>0</v>
      </c>
      <c r="K16" s="29">
        <f>+'2008'!$C16</f>
        <v>0</v>
      </c>
      <c r="L16" s="29">
        <f>+'2009'!$C16</f>
        <v>0</v>
      </c>
      <c r="M16" s="29">
        <f>+'2010'!$C16</f>
        <v>0</v>
      </c>
      <c r="N16" s="29">
        <f>+'2011'!$C16</f>
        <v>0</v>
      </c>
      <c r="O16" s="29">
        <f>+'2012'!$C16</f>
        <v>0</v>
      </c>
      <c r="P16" s="29">
        <f>+'2013'!$C16</f>
        <v>0</v>
      </c>
      <c r="Q16" s="29">
        <f>+'2014'!$C16</f>
        <v>0</v>
      </c>
      <c r="R16" s="29">
        <f>+'2015'!$C16</f>
        <v>0</v>
      </c>
      <c r="S16" s="29">
        <f>+'2016'!$C16</f>
        <v>0</v>
      </c>
      <c r="T16" s="29">
        <f>+'2017'!$C16</f>
        <v>0</v>
      </c>
      <c r="U16" s="29">
        <f>+'2018'!$C16</f>
        <v>0</v>
      </c>
      <c r="V16" s="29">
        <f>+'2019'!$C16</f>
        <v>0</v>
      </c>
      <c r="W16" s="26"/>
      <c r="X16" s="46" t="e">
        <f t="shared" si="2"/>
        <v>#DIV/0!</v>
      </c>
    </row>
    <row r="17" spans="1:24">
      <c r="A17" s="23" t="s">
        <v>287</v>
      </c>
      <c r="B17" s="24" t="s">
        <v>288</v>
      </c>
      <c r="C17" s="29">
        <f>+'2000'!$C17</f>
        <v>0</v>
      </c>
      <c r="D17" s="29">
        <f>+'2001'!$C17</f>
        <v>0</v>
      </c>
      <c r="E17" s="29">
        <f>+'2002'!$C17</f>
        <v>0</v>
      </c>
      <c r="F17" s="29">
        <f>+'2003'!$C17</f>
        <v>0</v>
      </c>
      <c r="G17" s="29">
        <f>+'2004'!$C17</f>
        <v>0</v>
      </c>
      <c r="H17" s="29">
        <f>+'2005'!$C17</f>
        <v>0</v>
      </c>
      <c r="I17" s="29">
        <f>+'2006'!$C17</f>
        <v>0</v>
      </c>
      <c r="J17" s="29">
        <f>+'2007'!$C17</f>
        <v>0</v>
      </c>
      <c r="K17" s="29">
        <f>+'2008'!$C17</f>
        <v>0</v>
      </c>
      <c r="L17" s="29">
        <f>+'2009'!$C17</f>
        <v>0</v>
      </c>
      <c r="M17" s="29">
        <f>+'2010'!$C17</f>
        <v>0</v>
      </c>
      <c r="N17" s="29">
        <f>+'2011'!$C17</f>
        <v>0</v>
      </c>
      <c r="O17" s="29">
        <f>+'2012'!$C17</f>
        <v>0</v>
      </c>
      <c r="P17" s="29">
        <f>+'2013'!$C17</f>
        <v>0</v>
      </c>
      <c r="Q17" s="29">
        <f>+'2014'!$C17</f>
        <v>0</v>
      </c>
      <c r="R17" s="29">
        <f>+'2015'!$C17</f>
        <v>0</v>
      </c>
      <c r="S17" s="29">
        <f>+'2016'!$C17</f>
        <v>0</v>
      </c>
      <c r="T17" s="29">
        <f>+'2017'!$C17</f>
        <v>0</v>
      </c>
      <c r="U17" s="29">
        <f>+'2018'!$C17</f>
        <v>0</v>
      </c>
      <c r="V17" s="29">
        <f>+'2019'!$C17</f>
        <v>0</v>
      </c>
      <c r="W17" s="26"/>
      <c r="X17" s="46" t="e">
        <f t="shared" si="2"/>
        <v>#DIV/0!</v>
      </c>
    </row>
    <row r="18" spans="1:24">
      <c r="A18" s="23" t="s">
        <v>289</v>
      </c>
      <c r="B18" s="24" t="s">
        <v>290</v>
      </c>
      <c r="C18" s="29">
        <f>+'2000'!$C18</f>
        <v>0</v>
      </c>
      <c r="D18" s="29">
        <f>+'2001'!$C18</f>
        <v>0</v>
      </c>
      <c r="E18" s="29">
        <f>+'2002'!$C18</f>
        <v>0</v>
      </c>
      <c r="F18" s="29">
        <f>+'2003'!$C18</f>
        <v>0</v>
      </c>
      <c r="G18" s="29">
        <f>+'2004'!$C18</f>
        <v>0</v>
      </c>
      <c r="H18" s="29">
        <f>+'2005'!$C18</f>
        <v>0</v>
      </c>
      <c r="I18" s="29">
        <f>+'2006'!$C18</f>
        <v>0</v>
      </c>
      <c r="J18" s="29">
        <f>+'2007'!$C18</f>
        <v>0</v>
      </c>
      <c r="K18" s="29">
        <f>+'2008'!$C18</f>
        <v>0</v>
      </c>
      <c r="L18" s="29">
        <f>+'2009'!$C18</f>
        <v>0</v>
      </c>
      <c r="M18" s="29">
        <f>+'2010'!$C18</f>
        <v>0</v>
      </c>
      <c r="N18" s="29">
        <f>+'2011'!$C18</f>
        <v>0</v>
      </c>
      <c r="O18" s="29">
        <f>+'2012'!$C18</f>
        <v>0</v>
      </c>
      <c r="P18" s="29">
        <f>+'2013'!$C18</f>
        <v>0</v>
      </c>
      <c r="Q18" s="29">
        <f>+'2014'!$C18</f>
        <v>0</v>
      </c>
      <c r="R18" s="29">
        <f>+'2015'!$C18</f>
        <v>0</v>
      </c>
      <c r="S18" s="29">
        <f>+'2016'!$C18</f>
        <v>0</v>
      </c>
      <c r="T18" s="29">
        <f>+'2017'!$C18</f>
        <v>0</v>
      </c>
      <c r="U18" s="29">
        <f>+'2018'!$C18</f>
        <v>0</v>
      </c>
      <c r="V18" s="29">
        <f>+'2019'!$C18</f>
        <v>0</v>
      </c>
      <c r="W18" s="26"/>
      <c r="X18" s="46" t="e">
        <f t="shared" si="2"/>
        <v>#DIV/0!</v>
      </c>
    </row>
    <row r="19" spans="1:24">
      <c r="A19" s="23" t="s">
        <v>291</v>
      </c>
      <c r="B19" s="24" t="s">
        <v>292</v>
      </c>
      <c r="C19" s="25">
        <f t="shared" ref="C19:U19" si="9">+SUM(C20:C24)</f>
        <v>2172.16257717184</v>
      </c>
      <c r="D19" s="25">
        <f t="shared" si="9"/>
        <v>2605.7258484123049</v>
      </c>
      <c r="E19" s="25">
        <f t="shared" si="9"/>
        <v>2649.9945874753603</v>
      </c>
      <c r="F19" s="25">
        <f t="shared" si="9"/>
        <v>2553.7266749982391</v>
      </c>
      <c r="G19" s="25">
        <f t="shared" si="9"/>
        <v>2585.2094648448597</v>
      </c>
      <c r="H19" s="25">
        <f t="shared" si="9"/>
        <v>2649.8454568182624</v>
      </c>
      <c r="I19" s="25">
        <f t="shared" si="9"/>
        <v>2871.9065274870904</v>
      </c>
      <c r="J19" s="25">
        <f t="shared" si="9"/>
        <v>3158.7489341808937</v>
      </c>
      <c r="K19" s="25">
        <f t="shared" si="9"/>
        <v>3322.9922457065804</v>
      </c>
      <c r="L19" s="25">
        <f t="shared" si="9"/>
        <v>4032.9972641642662</v>
      </c>
      <c r="M19" s="25">
        <f t="shared" si="9"/>
        <v>4339.0313947693412</v>
      </c>
      <c r="N19" s="25">
        <f t="shared" si="9"/>
        <v>4444.1202879432967</v>
      </c>
      <c r="O19" s="25">
        <f t="shared" si="9"/>
        <v>4486.0882281494314</v>
      </c>
      <c r="P19" s="25">
        <f t="shared" si="9"/>
        <v>4405.0476862701635</v>
      </c>
      <c r="Q19" s="25">
        <f t="shared" si="9"/>
        <v>4417.4916403079696</v>
      </c>
      <c r="R19" s="25">
        <f t="shared" si="9"/>
        <v>5407.3911794412998</v>
      </c>
      <c r="S19" s="25">
        <f t="shared" si="9"/>
        <v>5830.1055786466804</v>
      </c>
      <c r="T19" s="25">
        <f t="shared" si="9"/>
        <v>6274.7686835922068</v>
      </c>
      <c r="U19" s="25">
        <f t="shared" si="9"/>
        <v>6405.1469896336639</v>
      </c>
      <c r="V19" s="25">
        <f t="shared" ref="V19" si="10">+SUM(V20:V24)</f>
        <v>7301.5214411010547</v>
      </c>
      <c r="W19" s="26"/>
      <c r="X19" s="27">
        <f t="shared" si="2"/>
        <v>2.3614065161769107</v>
      </c>
    </row>
    <row r="20" spans="1:24">
      <c r="A20" s="23" t="s">
        <v>293</v>
      </c>
      <c r="B20" s="24" t="s">
        <v>294</v>
      </c>
      <c r="C20" s="29">
        <f>+'2000'!$C20</f>
        <v>13.497847697979999</v>
      </c>
      <c r="D20" s="29">
        <f>+'2001'!$C20</f>
        <v>16.00754194596</v>
      </c>
      <c r="E20" s="29">
        <f>+'2002'!$C20</f>
        <v>5.464560661149851</v>
      </c>
      <c r="F20" s="29">
        <f>+'2003'!$C20</f>
        <v>24.885969933559998</v>
      </c>
      <c r="G20" s="29">
        <f>+'2004'!$C20</f>
        <v>59.142637129280004</v>
      </c>
      <c r="H20" s="29">
        <f>+'2005'!$C20</f>
        <v>75.645454211442541</v>
      </c>
      <c r="I20" s="29">
        <f>+'2006'!$C20</f>
        <v>115.41336479577124</v>
      </c>
      <c r="J20" s="29">
        <f>+'2007'!$C20</f>
        <v>110.3914351203087</v>
      </c>
      <c r="K20" s="29">
        <f>+'2008'!$C20</f>
        <v>134.63348152954109</v>
      </c>
      <c r="L20" s="29">
        <f>+'2009'!$C20</f>
        <v>181.33596497786567</v>
      </c>
      <c r="M20" s="29">
        <f>+'2010'!$C20</f>
        <v>216.73006094354068</v>
      </c>
      <c r="N20" s="29">
        <f>+'2011'!$C20</f>
        <v>250.93113727428968</v>
      </c>
      <c r="O20" s="29">
        <f>+'2012'!$C20</f>
        <v>322.3544393653292</v>
      </c>
      <c r="P20" s="29">
        <f>+'2013'!$C20</f>
        <v>136.55259546226716</v>
      </c>
      <c r="Q20" s="29">
        <f>+'2014'!$C20</f>
        <v>53.40282258309761</v>
      </c>
      <c r="R20" s="29">
        <f>+'2015'!$C20</f>
        <v>77.204301061610479</v>
      </c>
      <c r="S20" s="29">
        <f>+'2016'!$C20</f>
        <v>83.454171966703029</v>
      </c>
      <c r="T20" s="29">
        <f>+'2017'!$C20</f>
        <v>82.895155614168004</v>
      </c>
      <c r="U20" s="29">
        <f>+'2018'!$C20</f>
        <v>71.482990663557317</v>
      </c>
      <c r="V20" s="29">
        <f>+'2019'!$C20</f>
        <v>67.735803975223845</v>
      </c>
      <c r="W20" s="26"/>
      <c r="X20" s="30">
        <f t="shared" si="2"/>
        <v>4.0182670223313268</v>
      </c>
    </row>
    <row r="21" spans="1:24">
      <c r="A21" s="23" t="s">
        <v>295</v>
      </c>
      <c r="B21" s="24" t="s">
        <v>296</v>
      </c>
      <c r="C21" s="29">
        <f>+'2000'!$C21</f>
        <v>2158.66472947386</v>
      </c>
      <c r="D21" s="29">
        <f>+'2001'!$C21</f>
        <v>2589.718306466345</v>
      </c>
      <c r="E21" s="29">
        <f>+'2002'!$C21</f>
        <v>2644.5300268142105</v>
      </c>
      <c r="F21" s="29">
        <f>+'2003'!$C21</f>
        <v>2528.8407050646792</v>
      </c>
      <c r="G21" s="29">
        <f>+'2004'!$C21</f>
        <v>2526.0668277155796</v>
      </c>
      <c r="H21" s="29">
        <f>+'2005'!$C21</f>
        <v>2574.2000026068199</v>
      </c>
      <c r="I21" s="29">
        <f>+'2006'!$C21</f>
        <v>2756.4931626913194</v>
      </c>
      <c r="J21" s="29">
        <f>+'2007'!$C21</f>
        <v>3048.3574990605848</v>
      </c>
      <c r="K21" s="29">
        <f>+'2008'!$C21</f>
        <v>3188.3587641770396</v>
      </c>
      <c r="L21" s="29">
        <f>+'2009'!$C21</f>
        <v>3502.8602244864001</v>
      </c>
      <c r="M21" s="29">
        <f>+'2010'!$C21</f>
        <v>3685.6985763258008</v>
      </c>
      <c r="N21" s="29">
        <f>+'2011'!$C21</f>
        <v>3814.8478886690068</v>
      </c>
      <c r="O21" s="29">
        <f>+'2012'!$C21</f>
        <v>3860.7835710841014</v>
      </c>
      <c r="P21" s="29">
        <f>+'2013'!$C21</f>
        <v>3846.4282339078959</v>
      </c>
      <c r="Q21" s="29">
        <f>+'2014'!$C21</f>
        <v>4101.7193168248714</v>
      </c>
      <c r="R21" s="29">
        <f>+'2015'!$C21</f>
        <v>4525.5760297796887</v>
      </c>
      <c r="S21" s="29">
        <f>+'2016'!$C21</f>
        <v>4878.3145580799774</v>
      </c>
      <c r="T21" s="29">
        <f>+'2017'!$C21</f>
        <v>5041.9219264780386</v>
      </c>
      <c r="U21" s="29">
        <f>+'2018'!$C21</f>
        <v>4991.6135567701058</v>
      </c>
      <c r="V21" s="29">
        <f>+'2019'!$C21</f>
        <v>5297.7897571258309</v>
      </c>
      <c r="W21" s="26"/>
      <c r="X21" s="30">
        <f t="shared" si="2"/>
        <v>1.454197580935638</v>
      </c>
    </row>
    <row r="22" spans="1:24">
      <c r="A22" s="23" t="s">
        <v>297</v>
      </c>
      <c r="B22" s="24" t="s">
        <v>298</v>
      </c>
      <c r="C22" s="29">
        <f>+'2000'!$C22</f>
        <v>0</v>
      </c>
      <c r="D22" s="29">
        <f>+'2001'!$C22</f>
        <v>0</v>
      </c>
      <c r="E22" s="29">
        <f>+'2002'!$C22</f>
        <v>0</v>
      </c>
      <c r="F22" s="29">
        <f>+'2003'!$C22</f>
        <v>0</v>
      </c>
      <c r="G22" s="29">
        <f>+'2004'!$C22</f>
        <v>0</v>
      </c>
      <c r="H22" s="29">
        <f>+'2005'!$C22</f>
        <v>0</v>
      </c>
      <c r="I22" s="29">
        <f>+'2006'!$C22</f>
        <v>0</v>
      </c>
      <c r="J22" s="29">
        <f>+'2007'!$C22</f>
        <v>0</v>
      </c>
      <c r="K22" s="29">
        <f>+'2008'!$C22</f>
        <v>0</v>
      </c>
      <c r="L22" s="29">
        <f>+'2009'!$C22</f>
        <v>0</v>
      </c>
      <c r="M22" s="29">
        <f>+'2010'!$C22</f>
        <v>0</v>
      </c>
      <c r="N22" s="29">
        <f>+'2011'!$C22</f>
        <v>0</v>
      </c>
      <c r="O22" s="29">
        <f>+'2012'!$C22</f>
        <v>0</v>
      </c>
      <c r="P22" s="29">
        <f>+'2013'!$C22</f>
        <v>0</v>
      </c>
      <c r="Q22" s="29">
        <f>+'2014'!$C22</f>
        <v>0</v>
      </c>
      <c r="R22" s="29">
        <f>+'2015'!$C22</f>
        <v>0</v>
      </c>
      <c r="S22" s="29">
        <f>+'2016'!$C22</f>
        <v>0</v>
      </c>
      <c r="T22" s="29">
        <f>+'2017'!$C22</f>
        <v>0</v>
      </c>
      <c r="U22" s="29">
        <f>+'2018'!$C22</f>
        <v>0</v>
      </c>
      <c r="V22" s="29">
        <f>+'2019'!$C22</f>
        <v>0</v>
      </c>
      <c r="W22" s="26"/>
      <c r="X22" s="30" t="e">
        <f t="shared" si="2"/>
        <v>#DIV/0!</v>
      </c>
    </row>
    <row r="23" spans="1:24">
      <c r="A23" s="23" t="s">
        <v>299</v>
      </c>
      <c r="B23" s="24" t="s">
        <v>300</v>
      </c>
      <c r="C23" s="29">
        <f>+'2000'!$C23</f>
        <v>0</v>
      </c>
      <c r="D23" s="29">
        <f>+'2001'!$C23</f>
        <v>0</v>
      </c>
      <c r="E23" s="29">
        <f>+'2002'!$C23</f>
        <v>0</v>
      </c>
      <c r="F23" s="29">
        <f>+'2003'!$C23</f>
        <v>0</v>
      </c>
      <c r="G23" s="29">
        <f>+'2004'!$C23</f>
        <v>0</v>
      </c>
      <c r="H23" s="29">
        <f>+'2005'!$C23</f>
        <v>0</v>
      </c>
      <c r="I23" s="29">
        <f>+'2006'!$C23</f>
        <v>0</v>
      </c>
      <c r="J23" s="29">
        <f>+'2007'!$C23</f>
        <v>0</v>
      </c>
      <c r="K23" s="29">
        <f>+'2008'!$C23</f>
        <v>0</v>
      </c>
      <c r="L23" s="29">
        <f>+'2009'!$C23</f>
        <v>348.80107470000007</v>
      </c>
      <c r="M23" s="29">
        <f>+'2010'!$C23</f>
        <v>436.6027575</v>
      </c>
      <c r="N23" s="29">
        <f>+'2011'!$C23</f>
        <v>378.34126199999997</v>
      </c>
      <c r="O23" s="29">
        <f>+'2012'!$C23</f>
        <v>302.9502177</v>
      </c>
      <c r="P23" s="29">
        <f>+'2013'!$C23</f>
        <v>422.06685690000006</v>
      </c>
      <c r="Q23" s="29">
        <f>+'2014'!$C23</f>
        <v>262.36950089999999</v>
      </c>
      <c r="R23" s="29">
        <f>+'2015'!$C23</f>
        <v>804.61084860000005</v>
      </c>
      <c r="S23" s="29">
        <f>+'2016'!$C23</f>
        <v>868.33684860000005</v>
      </c>
      <c r="T23" s="29">
        <f>+'2017'!$C23</f>
        <v>1149.9516014999999</v>
      </c>
      <c r="U23" s="29">
        <f>+'2018'!$C23</f>
        <v>1342.0504422000001</v>
      </c>
      <c r="V23" s="29">
        <f>+'2019'!$C23</f>
        <v>1935.9958799999999</v>
      </c>
      <c r="W23" s="26"/>
      <c r="X23" s="30" t="e">
        <f t="shared" si="2"/>
        <v>#DIV/0!</v>
      </c>
    </row>
    <row r="24" spans="1:24">
      <c r="A24" s="23" t="s">
        <v>301</v>
      </c>
      <c r="B24" s="24" t="s">
        <v>302</v>
      </c>
      <c r="C24" s="29">
        <f>+'2000'!$C24</f>
        <v>0</v>
      </c>
      <c r="D24" s="29">
        <f>+'2001'!$C24</f>
        <v>0</v>
      </c>
      <c r="E24" s="29">
        <f>+'2002'!$C24</f>
        <v>0</v>
      </c>
      <c r="F24" s="29">
        <f>+'2003'!$C24</f>
        <v>0</v>
      </c>
      <c r="G24" s="29">
        <f>+'2004'!$C24</f>
        <v>0</v>
      </c>
      <c r="H24" s="29">
        <f>+'2005'!$C24</f>
        <v>0</v>
      </c>
      <c r="I24" s="29">
        <f>+'2006'!$C24</f>
        <v>0</v>
      </c>
      <c r="J24" s="29">
        <f>+'2007'!$C24</f>
        <v>0</v>
      </c>
      <c r="K24" s="29">
        <f>+'2008'!$C24</f>
        <v>0</v>
      </c>
      <c r="L24" s="29">
        <f>+'2009'!$C24</f>
        <v>0</v>
      </c>
      <c r="M24" s="29">
        <f>+'2010'!$C24</f>
        <v>0</v>
      </c>
      <c r="N24" s="29">
        <f>+'2011'!$C24</f>
        <v>0</v>
      </c>
      <c r="O24" s="29">
        <f>+'2012'!$C24</f>
        <v>0</v>
      </c>
      <c r="P24" s="29">
        <f>+'2013'!$C24</f>
        <v>0</v>
      </c>
      <c r="Q24" s="29">
        <f>+'2014'!$C24</f>
        <v>0</v>
      </c>
      <c r="R24" s="29">
        <f>+'2015'!$C24</f>
        <v>0</v>
      </c>
      <c r="S24" s="29">
        <f>+'2016'!$C24</f>
        <v>0</v>
      </c>
      <c r="T24" s="29">
        <f>+'2017'!$C24</f>
        <v>0</v>
      </c>
      <c r="U24" s="29">
        <f>+'2018'!$C24</f>
        <v>0</v>
      </c>
      <c r="V24" s="29">
        <f>+'2019'!$C24</f>
        <v>0</v>
      </c>
      <c r="W24" s="26"/>
      <c r="X24" s="30" t="e">
        <f t="shared" si="2"/>
        <v>#DIV/0!</v>
      </c>
    </row>
    <row r="25" spans="1:24">
      <c r="A25" s="23" t="s">
        <v>303</v>
      </c>
      <c r="B25" s="24" t="s">
        <v>304</v>
      </c>
      <c r="C25" s="25">
        <f t="shared" ref="C25:U25" si="11">+SUM(C26:C28)</f>
        <v>357.73583154921994</v>
      </c>
      <c r="D25" s="25">
        <f t="shared" si="11"/>
        <v>345.79204859164633</v>
      </c>
      <c r="E25" s="25">
        <f t="shared" si="11"/>
        <v>496.23244894913046</v>
      </c>
      <c r="F25" s="25">
        <f t="shared" si="11"/>
        <v>523.31176942778995</v>
      </c>
      <c r="G25" s="25">
        <f t="shared" si="11"/>
        <v>421.07526251504771</v>
      </c>
      <c r="H25" s="25">
        <f t="shared" si="11"/>
        <v>434.23210985449998</v>
      </c>
      <c r="I25" s="25">
        <f t="shared" si="11"/>
        <v>431.10761695908002</v>
      </c>
      <c r="J25" s="25">
        <f t="shared" si="11"/>
        <v>546.66043765540837</v>
      </c>
      <c r="K25" s="25">
        <f t="shared" si="11"/>
        <v>446.30378040887996</v>
      </c>
      <c r="L25" s="25">
        <f t="shared" si="11"/>
        <v>520.67122741582</v>
      </c>
      <c r="M25" s="25">
        <f t="shared" si="11"/>
        <v>557.20215869427261</v>
      </c>
      <c r="N25" s="25">
        <f t="shared" si="11"/>
        <v>503.319414332338</v>
      </c>
      <c r="O25" s="25">
        <f t="shared" si="11"/>
        <v>509.29757631853039</v>
      </c>
      <c r="P25" s="25">
        <f t="shared" si="11"/>
        <v>561.22570209094454</v>
      </c>
      <c r="Q25" s="25">
        <f t="shared" si="11"/>
        <v>698.24711174559286</v>
      </c>
      <c r="R25" s="25">
        <f t="shared" si="11"/>
        <v>590.75448936240832</v>
      </c>
      <c r="S25" s="25">
        <f t="shared" si="11"/>
        <v>601.94470867628229</v>
      </c>
      <c r="T25" s="25">
        <f t="shared" si="11"/>
        <v>615.57520751816162</v>
      </c>
      <c r="U25" s="25">
        <f t="shared" si="11"/>
        <v>673.51452060000383</v>
      </c>
      <c r="V25" s="25">
        <f t="shared" ref="V25" si="12">+SUM(V26:V28)</f>
        <v>780.98048075120164</v>
      </c>
      <c r="W25" s="26"/>
      <c r="X25" s="27">
        <f t="shared" si="2"/>
        <v>1.1831206490249175</v>
      </c>
    </row>
    <row r="26" spans="1:24">
      <c r="A26" s="23" t="s">
        <v>305</v>
      </c>
      <c r="B26" s="24" t="s">
        <v>306</v>
      </c>
      <c r="C26" s="29">
        <f>+'2000'!$C26</f>
        <v>117.24938022841999</v>
      </c>
      <c r="D26" s="29">
        <f>+'2001'!$C26</f>
        <v>118.68479679368001</v>
      </c>
      <c r="E26" s="29">
        <f>+'2002'!$C26</f>
        <v>178.28241445510838</v>
      </c>
      <c r="F26" s="29">
        <f>+'2003'!$C26</f>
        <v>101.73468268287988</v>
      </c>
      <c r="G26" s="29">
        <f>+'2004'!$C26</f>
        <v>81.114029097773454</v>
      </c>
      <c r="H26" s="29">
        <f>+'2005'!$C26</f>
        <v>98.681705506459991</v>
      </c>
      <c r="I26" s="29">
        <f>+'2006'!$C26</f>
        <v>108.42028431221999</v>
      </c>
      <c r="J26" s="29">
        <f>+'2007'!$C26</f>
        <v>230.13351776696413</v>
      </c>
      <c r="K26" s="29">
        <f>+'2008'!$C26</f>
        <v>109.00534431456001</v>
      </c>
      <c r="L26" s="29">
        <f>+'2009'!$C26</f>
        <v>183.89590223319996</v>
      </c>
      <c r="M26" s="29">
        <f>+'2010'!$C26</f>
        <v>185.27858555887937</v>
      </c>
      <c r="N26" s="29">
        <f>+'2011'!$C26</f>
        <v>142.52326294732433</v>
      </c>
      <c r="O26" s="29">
        <f>+'2012'!$C26</f>
        <v>140.28361737305602</v>
      </c>
      <c r="P26" s="29">
        <f>+'2013'!$C26</f>
        <v>176.74536334760145</v>
      </c>
      <c r="Q26" s="29">
        <f>+'2014'!$C26</f>
        <v>286.66181189925845</v>
      </c>
      <c r="R26" s="29">
        <f>+'2015'!$C26</f>
        <v>157.79359360719425</v>
      </c>
      <c r="S26" s="29">
        <f>+'2016'!$C26</f>
        <v>164.91838290955525</v>
      </c>
      <c r="T26" s="29">
        <f>+'2017'!$C26</f>
        <v>175.39793867674254</v>
      </c>
      <c r="U26" s="29">
        <f>+'2018'!$C26</f>
        <v>223.31257758815443</v>
      </c>
      <c r="V26" s="29">
        <f>+'2019'!$C26</f>
        <v>308.97267201171724</v>
      </c>
      <c r="W26" s="26"/>
      <c r="X26" s="46">
        <f t="shared" si="2"/>
        <v>1.635175311031841</v>
      </c>
    </row>
    <row r="27" spans="1:24">
      <c r="A27" s="23" t="s">
        <v>307</v>
      </c>
      <c r="B27" s="24" t="s">
        <v>308</v>
      </c>
      <c r="C27" s="29">
        <f>+'2000'!$C27</f>
        <v>240.48645132079997</v>
      </c>
      <c r="D27" s="29">
        <f>+'2001'!$C27</f>
        <v>227.10725179796631</v>
      </c>
      <c r="E27" s="29">
        <f>+'2002'!$C27</f>
        <v>248.53232752766309</v>
      </c>
      <c r="F27" s="29">
        <f>+'2003'!$C27</f>
        <v>310.19918487226948</v>
      </c>
      <c r="G27" s="29">
        <f>+'2004'!$C27</f>
        <v>248.11764811792179</v>
      </c>
      <c r="H27" s="29">
        <f>+'2005'!$C27</f>
        <v>259.74901747823998</v>
      </c>
      <c r="I27" s="29">
        <f>+'2006'!$C27</f>
        <v>270.11734737836002</v>
      </c>
      <c r="J27" s="29">
        <f>+'2007'!$C27</f>
        <v>277.1189307312041</v>
      </c>
      <c r="K27" s="29">
        <f>+'2008'!$C27</f>
        <v>282.98146861367997</v>
      </c>
      <c r="L27" s="29">
        <f>+'2009'!$C27</f>
        <v>295.80739339761999</v>
      </c>
      <c r="M27" s="29">
        <f>+'2010'!$C27</f>
        <v>325.66936207576953</v>
      </c>
      <c r="N27" s="29">
        <f>+'2011'!$C27</f>
        <v>318.22423952808555</v>
      </c>
      <c r="O27" s="29">
        <f>+'2012'!$C27</f>
        <v>321.76863818806152</v>
      </c>
      <c r="P27" s="29">
        <f>+'2013'!$C27</f>
        <v>332.93052690758464</v>
      </c>
      <c r="Q27" s="29">
        <f>+'2014'!$C27</f>
        <v>347.62227013855039</v>
      </c>
      <c r="R27" s="29">
        <f>+'2015'!$C27</f>
        <v>361.41833780662728</v>
      </c>
      <c r="S27" s="29">
        <f>+'2016'!$C27</f>
        <v>380.55533901828073</v>
      </c>
      <c r="T27" s="29">
        <f>+'2017'!$C27</f>
        <v>394.65985315573243</v>
      </c>
      <c r="U27" s="29">
        <f>+'2018'!$C27</f>
        <v>407.83121005599179</v>
      </c>
      <c r="V27" s="29">
        <f>+'2019'!$C27</f>
        <v>417.1186083116657</v>
      </c>
      <c r="W27" s="26"/>
      <c r="X27" s="46">
        <f t="shared" si="2"/>
        <v>0.73447862039947109</v>
      </c>
    </row>
    <row r="28" spans="1:24">
      <c r="A28" s="23" t="s">
        <v>309</v>
      </c>
      <c r="B28" s="24" t="s">
        <v>310</v>
      </c>
      <c r="C28" s="29">
        <f>+'2000'!$C28</f>
        <v>0</v>
      </c>
      <c r="D28" s="29">
        <f>+'2001'!$C28</f>
        <v>0</v>
      </c>
      <c r="E28" s="29">
        <f>+'2002'!$C28</f>
        <v>69.417706966359006</v>
      </c>
      <c r="F28" s="29">
        <f>+'2003'!$C28</f>
        <v>111.37790187264058</v>
      </c>
      <c r="G28" s="29">
        <f>+'2004'!$C28</f>
        <v>91.843585299352455</v>
      </c>
      <c r="H28" s="29">
        <f>+'2005'!$C28</f>
        <v>75.801386869799998</v>
      </c>
      <c r="I28" s="29">
        <f>+'2006'!$C28</f>
        <v>52.569985268500005</v>
      </c>
      <c r="J28" s="29">
        <f>+'2007'!$C28</f>
        <v>39.407989157240173</v>
      </c>
      <c r="K28" s="29">
        <f>+'2008'!$C28</f>
        <v>54.316967480639995</v>
      </c>
      <c r="L28" s="29">
        <f>+'2009'!$C28</f>
        <v>40.967931785000005</v>
      </c>
      <c r="M28" s="29">
        <f>+'2010'!$C28</f>
        <v>46.254211059623685</v>
      </c>
      <c r="N28" s="29">
        <f>+'2011'!$C28</f>
        <v>42.571911856928118</v>
      </c>
      <c r="O28" s="29">
        <f>+'2012'!$C28</f>
        <v>47.245320757412834</v>
      </c>
      <c r="P28" s="29">
        <f>+'2013'!$C28</f>
        <v>51.549811835758469</v>
      </c>
      <c r="Q28" s="29">
        <f>+'2014'!$C28</f>
        <v>63.963029707784003</v>
      </c>
      <c r="R28" s="29">
        <f>+'2015'!$C28</f>
        <v>71.54255794858679</v>
      </c>
      <c r="S28" s="29">
        <f>+'2016'!$C28</f>
        <v>56.470986748446258</v>
      </c>
      <c r="T28" s="29">
        <f>+'2017'!$C28</f>
        <v>45.517415685686636</v>
      </c>
      <c r="U28" s="29">
        <f>+'2018'!$C28</f>
        <v>42.370732955857598</v>
      </c>
      <c r="V28" s="29">
        <f>+'2019'!$C28</f>
        <v>54.889200427818658</v>
      </c>
      <c r="W28" s="26"/>
      <c r="X28" s="46" t="e">
        <f t="shared" si="2"/>
        <v>#DIV/0!</v>
      </c>
    </row>
    <row r="29" spans="1:24">
      <c r="A29" s="23" t="s">
        <v>311</v>
      </c>
      <c r="B29" s="24" t="s">
        <v>290</v>
      </c>
      <c r="C29" s="25">
        <f t="shared" ref="C29:U29" si="13">+SUM(C30:C31)</f>
        <v>0</v>
      </c>
      <c r="D29" s="25">
        <f t="shared" si="13"/>
        <v>0</v>
      </c>
      <c r="E29" s="25">
        <f t="shared" si="13"/>
        <v>0</v>
      </c>
      <c r="F29" s="25">
        <f t="shared" si="13"/>
        <v>0</v>
      </c>
      <c r="G29" s="25">
        <f t="shared" si="13"/>
        <v>0</v>
      </c>
      <c r="H29" s="25">
        <f t="shared" si="13"/>
        <v>0</v>
      </c>
      <c r="I29" s="25">
        <f t="shared" si="13"/>
        <v>0</v>
      </c>
      <c r="J29" s="25">
        <f t="shared" si="13"/>
        <v>0</v>
      </c>
      <c r="K29" s="25">
        <f t="shared" si="13"/>
        <v>0</v>
      </c>
      <c r="L29" s="25">
        <f t="shared" si="13"/>
        <v>0</v>
      </c>
      <c r="M29" s="25">
        <f t="shared" si="13"/>
        <v>0</v>
      </c>
      <c r="N29" s="25">
        <f t="shared" si="13"/>
        <v>0</v>
      </c>
      <c r="O29" s="25">
        <f t="shared" si="13"/>
        <v>0</v>
      </c>
      <c r="P29" s="25">
        <f t="shared" si="13"/>
        <v>0</v>
      </c>
      <c r="Q29" s="25">
        <f t="shared" si="13"/>
        <v>0</v>
      </c>
      <c r="R29" s="25">
        <f t="shared" si="13"/>
        <v>0</v>
      </c>
      <c r="S29" s="25">
        <f t="shared" si="13"/>
        <v>0</v>
      </c>
      <c r="T29" s="25">
        <f t="shared" si="13"/>
        <v>0</v>
      </c>
      <c r="U29" s="25">
        <f t="shared" si="13"/>
        <v>0</v>
      </c>
      <c r="V29" s="25">
        <f t="shared" ref="V29" si="14">+SUM(V30:V31)</f>
        <v>0</v>
      </c>
      <c r="W29" s="26"/>
      <c r="X29" s="27" t="e">
        <f t="shared" si="2"/>
        <v>#DIV/0!</v>
      </c>
    </row>
    <row r="30" spans="1:24">
      <c r="A30" s="23" t="s">
        <v>312</v>
      </c>
      <c r="B30" s="24" t="s">
        <v>313</v>
      </c>
      <c r="C30" s="29">
        <f>+'2000'!$C30</f>
        <v>0</v>
      </c>
      <c r="D30" s="29">
        <f>+'2001'!$C30</f>
        <v>0</v>
      </c>
      <c r="E30" s="29">
        <f>+'2002'!$C30</f>
        <v>0</v>
      </c>
      <c r="F30" s="29">
        <f>+'2003'!$C30</f>
        <v>0</v>
      </c>
      <c r="G30" s="29">
        <f>+'2004'!$C30</f>
        <v>0</v>
      </c>
      <c r="H30" s="29">
        <f>+'2005'!$C30</f>
        <v>0</v>
      </c>
      <c r="I30" s="29">
        <f>+'2006'!$C30</f>
        <v>0</v>
      </c>
      <c r="J30" s="29">
        <f>+'2007'!$C30</f>
        <v>0</v>
      </c>
      <c r="K30" s="29">
        <f>+'2008'!$C30</f>
        <v>0</v>
      </c>
      <c r="L30" s="29">
        <f>+'2009'!$C30</f>
        <v>0</v>
      </c>
      <c r="M30" s="29">
        <f>+'2010'!$C30</f>
        <v>0</v>
      </c>
      <c r="N30" s="29">
        <f>+'2011'!$C30</f>
        <v>0</v>
      </c>
      <c r="O30" s="29">
        <f>+'2012'!$C30</f>
        <v>0</v>
      </c>
      <c r="P30" s="29">
        <f>+'2013'!$C30</f>
        <v>0</v>
      </c>
      <c r="Q30" s="29">
        <f>+'2014'!$C30</f>
        <v>0</v>
      </c>
      <c r="R30" s="29">
        <f>+'2015'!$C30</f>
        <v>0</v>
      </c>
      <c r="S30" s="29">
        <f>+'2016'!$C30</f>
        <v>0</v>
      </c>
      <c r="T30" s="29">
        <f>+'2017'!$C30</f>
        <v>0</v>
      </c>
      <c r="U30" s="29">
        <f>+'2018'!$C30</f>
        <v>0</v>
      </c>
      <c r="V30" s="29">
        <f>+'2019'!$C30</f>
        <v>0</v>
      </c>
      <c r="W30" s="26"/>
      <c r="X30" s="46" t="e">
        <f t="shared" si="2"/>
        <v>#DIV/0!</v>
      </c>
    </row>
    <row r="31" spans="1:24">
      <c r="A31" s="23" t="s">
        <v>314</v>
      </c>
      <c r="B31" s="24" t="s">
        <v>315</v>
      </c>
      <c r="C31" s="29">
        <f>+'2000'!$C31</f>
        <v>0</v>
      </c>
      <c r="D31" s="29">
        <f>+'2001'!$C31</f>
        <v>0</v>
      </c>
      <c r="E31" s="29">
        <f>+'2002'!$C31</f>
        <v>0</v>
      </c>
      <c r="F31" s="29">
        <f>+'2003'!$C31</f>
        <v>0</v>
      </c>
      <c r="G31" s="29">
        <f>+'2004'!$C31</f>
        <v>0</v>
      </c>
      <c r="H31" s="29">
        <f>+'2005'!$C31</f>
        <v>0</v>
      </c>
      <c r="I31" s="29">
        <f>+'2006'!$C31</f>
        <v>0</v>
      </c>
      <c r="J31" s="29">
        <f>+'2007'!$C31</f>
        <v>0</v>
      </c>
      <c r="K31" s="29">
        <f>+'2008'!$C31</f>
        <v>0</v>
      </c>
      <c r="L31" s="29">
        <f>+'2009'!$C31</f>
        <v>0</v>
      </c>
      <c r="M31" s="29">
        <f>+'2010'!$C31</f>
        <v>0</v>
      </c>
      <c r="N31" s="29">
        <f>+'2011'!$C31</f>
        <v>0</v>
      </c>
      <c r="O31" s="29">
        <f>+'2012'!$C31</f>
        <v>0</v>
      </c>
      <c r="P31" s="29">
        <f>+'2013'!$C31</f>
        <v>0</v>
      </c>
      <c r="Q31" s="29">
        <f>+'2014'!$C31</f>
        <v>0</v>
      </c>
      <c r="R31" s="29">
        <f>+'2015'!$C31</f>
        <v>0</v>
      </c>
      <c r="S31" s="29">
        <f>+'2016'!$C31</f>
        <v>0</v>
      </c>
      <c r="T31" s="29">
        <f>+'2017'!$C31</f>
        <v>0</v>
      </c>
      <c r="U31" s="29">
        <f>+'2018'!$C31</f>
        <v>0</v>
      </c>
      <c r="V31" s="29">
        <f>+'2019'!$C31</f>
        <v>0</v>
      </c>
      <c r="W31" s="26"/>
      <c r="X31" s="46" t="e">
        <f t="shared" si="2"/>
        <v>#DIV/0!</v>
      </c>
    </row>
    <row r="32" spans="1:24">
      <c r="A32" s="23" t="s">
        <v>316</v>
      </c>
      <c r="B32" s="24" t="s">
        <v>317</v>
      </c>
      <c r="C32" s="25">
        <f t="shared" ref="C32:U32" si="15">+C33+C37</f>
        <v>0</v>
      </c>
      <c r="D32" s="25">
        <f t="shared" si="15"/>
        <v>0</v>
      </c>
      <c r="E32" s="25">
        <f t="shared" si="15"/>
        <v>0</v>
      </c>
      <c r="F32" s="25">
        <f t="shared" si="15"/>
        <v>0</v>
      </c>
      <c r="G32" s="25">
        <f t="shared" si="15"/>
        <v>0</v>
      </c>
      <c r="H32" s="25">
        <f t="shared" si="15"/>
        <v>0</v>
      </c>
      <c r="I32" s="25">
        <f t="shared" si="15"/>
        <v>0</v>
      </c>
      <c r="J32" s="25">
        <f t="shared" si="15"/>
        <v>0</v>
      </c>
      <c r="K32" s="25">
        <f t="shared" si="15"/>
        <v>0</v>
      </c>
      <c r="L32" s="25">
        <f t="shared" si="15"/>
        <v>0</v>
      </c>
      <c r="M32" s="25">
        <f t="shared" si="15"/>
        <v>0</v>
      </c>
      <c r="N32" s="25">
        <f t="shared" si="15"/>
        <v>0</v>
      </c>
      <c r="O32" s="25">
        <f t="shared" si="15"/>
        <v>0</v>
      </c>
      <c r="P32" s="25">
        <f t="shared" si="15"/>
        <v>0</v>
      </c>
      <c r="Q32" s="25">
        <f t="shared" si="15"/>
        <v>0</v>
      </c>
      <c r="R32" s="25">
        <f t="shared" si="15"/>
        <v>0</v>
      </c>
      <c r="S32" s="25">
        <f t="shared" si="15"/>
        <v>0</v>
      </c>
      <c r="T32" s="25">
        <f t="shared" si="15"/>
        <v>0</v>
      </c>
      <c r="U32" s="25">
        <f t="shared" si="15"/>
        <v>0</v>
      </c>
      <c r="V32" s="25">
        <f t="shared" ref="V32" si="16">+V33+V37</f>
        <v>0</v>
      </c>
      <c r="W32" s="26"/>
      <c r="X32" s="27" t="e">
        <f t="shared" si="2"/>
        <v>#DIV/0!</v>
      </c>
    </row>
    <row r="33" spans="1:24">
      <c r="A33" s="23" t="s">
        <v>318</v>
      </c>
      <c r="B33" s="24" t="s">
        <v>319</v>
      </c>
      <c r="C33" s="25">
        <f t="shared" ref="C33:U33" si="17">+SUM(C34:C36)</f>
        <v>0</v>
      </c>
      <c r="D33" s="25">
        <f t="shared" si="17"/>
        <v>0</v>
      </c>
      <c r="E33" s="25">
        <f t="shared" si="17"/>
        <v>0</v>
      </c>
      <c r="F33" s="25">
        <f t="shared" si="17"/>
        <v>0</v>
      </c>
      <c r="G33" s="25">
        <f t="shared" si="17"/>
        <v>0</v>
      </c>
      <c r="H33" s="25">
        <f t="shared" si="17"/>
        <v>0</v>
      </c>
      <c r="I33" s="25">
        <f t="shared" si="17"/>
        <v>0</v>
      </c>
      <c r="J33" s="25">
        <f t="shared" si="17"/>
        <v>0</v>
      </c>
      <c r="K33" s="25">
        <f t="shared" si="17"/>
        <v>0</v>
      </c>
      <c r="L33" s="25">
        <f t="shared" si="17"/>
        <v>0</v>
      </c>
      <c r="M33" s="25">
        <f t="shared" si="17"/>
        <v>0</v>
      </c>
      <c r="N33" s="25">
        <f t="shared" si="17"/>
        <v>0</v>
      </c>
      <c r="O33" s="25">
        <f t="shared" si="17"/>
        <v>0</v>
      </c>
      <c r="P33" s="25">
        <f t="shared" si="17"/>
        <v>0</v>
      </c>
      <c r="Q33" s="25">
        <f t="shared" si="17"/>
        <v>0</v>
      </c>
      <c r="R33" s="25">
        <f t="shared" si="17"/>
        <v>0</v>
      </c>
      <c r="S33" s="25">
        <f t="shared" si="17"/>
        <v>0</v>
      </c>
      <c r="T33" s="25">
        <f t="shared" si="17"/>
        <v>0</v>
      </c>
      <c r="U33" s="25">
        <f t="shared" si="17"/>
        <v>0</v>
      </c>
      <c r="V33" s="25">
        <f t="shared" ref="V33" si="18">+SUM(V34:V36)</f>
        <v>0</v>
      </c>
      <c r="W33" s="26"/>
      <c r="X33" s="27" t="e">
        <f t="shared" si="2"/>
        <v>#DIV/0!</v>
      </c>
    </row>
    <row r="34" spans="1:24">
      <c r="A34" s="23" t="s">
        <v>320</v>
      </c>
      <c r="B34" s="24" t="s">
        <v>321</v>
      </c>
      <c r="C34" s="29">
        <f>+'2000'!$C34</f>
        <v>0</v>
      </c>
      <c r="D34" s="29">
        <f>+'2001'!$C34</f>
        <v>0</v>
      </c>
      <c r="E34" s="29">
        <f>+'2002'!$C34</f>
        <v>0</v>
      </c>
      <c r="F34" s="29">
        <f>+'2003'!$C34</f>
        <v>0</v>
      </c>
      <c r="G34" s="29">
        <f>+'2004'!$C34</f>
        <v>0</v>
      </c>
      <c r="H34" s="29">
        <f>+'2005'!$C34</f>
        <v>0</v>
      </c>
      <c r="I34" s="29">
        <f>+'2006'!$C34</f>
        <v>0</v>
      </c>
      <c r="J34" s="29">
        <f>+'2007'!$C34</f>
        <v>0</v>
      </c>
      <c r="K34" s="29">
        <f>+'2008'!$C34</f>
        <v>0</v>
      </c>
      <c r="L34" s="29">
        <f>+'2009'!$C34</f>
        <v>0</v>
      </c>
      <c r="M34" s="29">
        <f>+'2010'!$C34</f>
        <v>0</v>
      </c>
      <c r="N34" s="29">
        <f>+'2011'!$C34</f>
        <v>0</v>
      </c>
      <c r="O34" s="29">
        <f>+'2012'!$C34</f>
        <v>0</v>
      </c>
      <c r="P34" s="29">
        <f>+'2013'!$C34</f>
        <v>0</v>
      </c>
      <c r="Q34" s="29">
        <f>+'2014'!$C34</f>
        <v>0</v>
      </c>
      <c r="R34" s="29">
        <f>+'2015'!$C34</f>
        <v>0</v>
      </c>
      <c r="S34" s="29">
        <f>+'2016'!$C34</f>
        <v>0</v>
      </c>
      <c r="T34" s="29">
        <f>+'2017'!$C34</f>
        <v>0</v>
      </c>
      <c r="U34" s="29">
        <f>+'2018'!$C34</f>
        <v>0</v>
      </c>
      <c r="V34" s="29">
        <f>+'2019'!$C34</f>
        <v>0</v>
      </c>
      <c r="W34" s="26"/>
      <c r="X34" s="30" t="e">
        <f t="shared" si="2"/>
        <v>#DIV/0!</v>
      </c>
    </row>
    <row r="35" spans="1:24">
      <c r="A35" s="23" t="s">
        <v>322</v>
      </c>
      <c r="B35" s="33" t="s">
        <v>323</v>
      </c>
      <c r="C35" s="29">
        <f>+'2000'!$C35</f>
        <v>0</v>
      </c>
      <c r="D35" s="29">
        <f>+'2001'!$C35</f>
        <v>0</v>
      </c>
      <c r="E35" s="29">
        <f>+'2002'!$C35</f>
        <v>0</v>
      </c>
      <c r="F35" s="29">
        <f>+'2003'!$C35</f>
        <v>0</v>
      </c>
      <c r="G35" s="29">
        <f>+'2004'!$C35</f>
        <v>0</v>
      </c>
      <c r="H35" s="29">
        <f>+'2005'!$C35</f>
        <v>0</v>
      </c>
      <c r="I35" s="29">
        <f>+'2006'!$C35</f>
        <v>0</v>
      </c>
      <c r="J35" s="29">
        <f>+'2007'!$C35</f>
        <v>0</v>
      </c>
      <c r="K35" s="29">
        <f>+'2008'!$C35</f>
        <v>0</v>
      </c>
      <c r="L35" s="29">
        <f>+'2009'!$C35</f>
        <v>0</v>
      </c>
      <c r="M35" s="29">
        <f>+'2010'!$C35</f>
        <v>0</v>
      </c>
      <c r="N35" s="29">
        <f>+'2011'!$C35</f>
        <v>0</v>
      </c>
      <c r="O35" s="29">
        <f>+'2012'!$C35</f>
        <v>0</v>
      </c>
      <c r="P35" s="29">
        <f>+'2013'!$C35</f>
        <v>0</v>
      </c>
      <c r="Q35" s="29">
        <f>+'2014'!$C35</f>
        <v>0</v>
      </c>
      <c r="R35" s="29">
        <f>+'2015'!$C35</f>
        <v>0</v>
      </c>
      <c r="S35" s="29">
        <f>+'2016'!$C35</f>
        <v>0</v>
      </c>
      <c r="T35" s="29">
        <f>+'2017'!$C35</f>
        <v>0</v>
      </c>
      <c r="U35" s="29">
        <f>+'2018'!$C35</f>
        <v>0</v>
      </c>
      <c r="V35" s="29">
        <f>+'2019'!$C35</f>
        <v>0</v>
      </c>
      <c r="W35" s="26"/>
      <c r="X35" s="30" t="e">
        <f t="shared" si="2"/>
        <v>#DIV/0!</v>
      </c>
    </row>
    <row r="36" spans="1:24">
      <c r="A36" s="23" t="s">
        <v>324</v>
      </c>
      <c r="B36" s="33" t="s">
        <v>290</v>
      </c>
      <c r="C36" s="29">
        <f>+'2000'!$C36</f>
        <v>0</v>
      </c>
      <c r="D36" s="29">
        <f>+'2001'!$C36</f>
        <v>0</v>
      </c>
      <c r="E36" s="29">
        <f>+'2002'!$C36</f>
        <v>0</v>
      </c>
      <c r="F36" s="29">
        <f>+'2003'!$C36</f>
        <v>0</v>
      </c>
      <c r="G36" s="29">
        <f>+'2004'!$C36</f>
        <v>0</v>
      </c>
      <c r="H36" s="29">
        <f>+'2005'!$C36</f>
        <v>0</v>
      </c>
      <c r="I36" s="29">
        <f>+'2006'!$C36</f>
        <v>0</v>
      </c>
      <c r="J36" s="29">
        <f>+'2007'!$C36</f>
        <v>0</v>
      </c>
      <c r="K36" s="29">
        <f>+'2008'!$C36</f>
        <v>0</v>
      </c>
      <c r="L36" s="29">
        <f>+'2009'!$C36</f>
        <v>0</v>
      </c>
      <c r="M36" s="29">
        <f>+'2010'!$C36</f>
        <v>0</v>
      </c>
      <c r="N36" s="29">
        <f>+'2011'!$C36</f>
        <v>0</v>
      </c>
      <c r="O36" s="29">
        <f>+'2012'!$C36</f>
        <v>0</v>
      </c>
      <c r="P36" s="29">
        <f>+'2013'!$C36</f>
        <v>0</v>
      </c>
      <c r="Q36" s="29">
        <f>+'2014'!$C36</f>
        <v>0</v>
      </c>
      <c r="R36" s="29">
        <f>+'2015'!$C36</f>
        <v>0</v>
      </c>
      <c r="S36" s="29">
        <f>+'2016'!$C36</f>
        <v>0</v>
      </c>
      <c r="T36" s="29">
        <f>+'2017'!$C36</f>
        <v>0</v>
      </c>
      <c r="U36" s="29">
        <f>+'2018'!$C36</f>
        <v>0</v>
      </c>
      <c r="V36" s="29">
        <f>+'2019'!$C36</f>
        <v>0</v>
      </c>
      <c r="W36" s="26"/>
      <c r="X36" s="30" t="e">
        <f t="shared" si="2"/>
        <v>#DIV/0!</v>
      </c>
    </row>
    <row r="37" spans="1:24">
      <c r="A37" s="23" t="s">
        <v>325</v>
      </c>
      <c r="B37" s="33" t="s">
        <v>326</v>
      </c>
      <c r="C37" s="25">
        <f t="shared" ref="C37:U37" si="19">+SUM(C38:C41)</f>
        <v>0</v>
      </c>
      <c r="D37" s="25">
        <f t="shared" si="19"/>
        <v>0</v>
      </c>
      <c r="E37" s="25">
        <f t="shared" si="19"/>
        <v>0</v>
      </c>
      <c r="F37" s="25">
        <f t="shared" si="19"/>
        <v>0</v>
      </c>
      <c r="G37" s="25">
        <f t="shared" si="19"/>
        <v>0</v>
      </c>
      <c r="H37" s="25">
        <f t="shared" si="19"/>
        <v>0</v>
      </c>
      <c r="I37" s="25">
        <f t="shared" si="19"/>
        <v>0</v>
      </c>
      <c r="J37" s="25">
        <f t="shared" si="19"/>
        <v>0</v>
      </c>
      <c r="K37" s="25">
        <f t="shared" si="19"/>
        <v>0</v>
      </c>
      <c r="L37" s="25">
        <f t="shared" si="19"/>
        <v>0</v>
      </c>
      <c r="M37" s="25">
        <f t="shared" si="19"/>
        <v>0</v>
      </c>
      <c r="N37" s="25">
        <f t="shared" si="19"/>
        <v>0</v>
      </c>
      <c r="O37" s="25">
        <f t="shared" si="19"/>
        <v>0</v>
      </c>
      <c r="P37" s="25">
        <f t="shared" si="19"/>
        <v>0</v>
      </c>
      <c r="Q37" s="25">
        <f t="shared" si="19"/>
        <v>0</v>
      </c>
      <c r="R37" s="25">
        <f t="shared" si="19"/>
        <v>0</v>
      </c>
      <c r="S37" s="25">
        <f t="shared" si="19"/>
        <v>0</v>
      </c>
      <c r="T37" s="25">
        <f t="shared" si="19"/>
        <v>0</v>
      </c>
      <c r="U37" s="25">
        <f t="shared" si="19"/>
        <v>0</v>
      </c>
      <c r="V37" s="25">
        <f t="shared" ref="V37" si="20">+SUM(V38:V41)</f>
        <v>0</v>
      </c>
      <c r="W37" s="26"/>
      <c r="X37" s="27" t="e">
        <f t="shared" si="2"/>
        <v>#DIV/0!</v>
      </c>
    </row>
    <row r="38" spans="1:24">
      <c r="A38" s="23" t="s">
        <v>327</v>
      </c>
      <c r="B38" s="24" t="s">
        <v>328</v>
      </c>
      <c r="C38" s="29">
        <f>+'2000'!$C38</f>
        <v>0</v>
      </c>
      <c r="D38" s="29">
        <f>+'2001'!$C38</f>
        <v>0</v>
      </c>
      <c r="E38" s="29">
        <f>+'2002'!$C38</f>
        <v>0</v>
      </c>
      <c r="F38" s="29">
        <f>+'2003'!$C38</f>
        <v>0</v>
      </c>
      <c r="G38" s="29">
        <f>+'2004'!$C38</f>
        <v>0</v>
      </c>
      <c r="H38" s="29">
        <f>+'2005'!$C38</f>
        <v>0</v>
      </c>
      <c r="I38" s="29">
        <f>+'2006'!$C38</f>
        <v>0</v>
      </c>
      <c r="J38" s="29">
        <f>+'2007'!$C38</f>
        <v>0</v>
      </c>
      <c r="K38" s="29">
        <f>+'2008'!$C38</f>
        <v>0</v>
      </c>
      <c r="L38" s="29">
        <f>+'2009'!$C38</f>
        <v>0</v>
      </c>
      <c r="M38" s="29">
        <f>+'2010'!$C38</f>
        <v>0</v>
      </c>
      <c r="N38" s="29">
        <f>+'2011'!$C38</f>
        <v>0</v>
      </c>
      <c r="O38" s="29">
        <f>+'2012'!$C38</f>
        <v>0</v>
      </c>
      <c r="P38" s="29">
        <f>+'2013'!$C38</f>
        <v>0</v>
      </c>
      <c r="Q38" s="29">
        <f>+'2014'!$C38</f>
        <v>0</v>
      </c>
      <c r="R38" s="29">
        <f>+'2015'!$C38</f>
        <v>0</v>
      </c>
      <c r="S38" s="29">
        <f>+'2016'!$C38</f>
        <v>0</v>
      </c>
      <c r="T38" s="29">
        <f>+'2017'!$C38</f>
        <v>0</v>
      </c>
      <c r="U38" s="29">
        <f>+'2018'!$C38</f>
        <v>0</v>
      </c>
      <c r="V38" s="29">
        <f>+'2019'!$C38</f>
        <v>0</v>
      </c>
      <c r="W38" s="26"/>
      <c r="X38" s="30" t="e">
        <f t="shared" si="2"/>
        <v>#DIV/0!</v>
      </c>
    </row>
    <row r="39" spans="1:24">
      <c r="A39" s="23" t="s">
        <v>329</v>
      </c>
      <c r="B39" s="24" t="s">
        <v>330</v>
      </c>
      <c r="C39" s="29">
        <f>+'2000'!$C39</f>
        <v>0</v>
      </c>
      <c r="D39" s="29">
        <f>+'2001'!$C39</f>
        <v>0</v>
      </c>
      <c r="E39" s="29">
        <f>+'2002'!$C39</f>
        <v>0</v>
      </c>
      <c r="F39" s="29">
        <f>+'2003'!$C39</f>
        <v>0</v>
      </c>
      <c r="G39" s="29">
        <f>+'2004'!$C39</f>
        <v>0</v>
      </c>
      <c r="H39" s="29">
        <f>+'2005'!$C39</f>
        <v>0</v>
      </c>
      <c r="I39" s="29">
        <f>+'2006'!$C39</f>
        <v>0</v>
      </c>
      <c r="J39" s="29">
        <f>+'2007'!$C39</f>
        <v>0</v>
      </c>
      <c r="K39" s="29">
        <f>+'2008'!$C39</f>
        <v>0</v>
      </c>
      <c r="L39" s="29">
        <f>+'2009'!$C39</f>
        <v>0</v>
      </c>
      <c r="M39" s="29">
        <f>+'2010'!$C39</f>
        <v>0</v>
      </c>
      <c r="N39" s="29">
        <f>+'2011'!$C39</f>
        <v>0</v>
      </c>
      <c r="O39" s="29">
        <f>+'2012'!$C39</f>
        <v>0</v>
      </c>
      <c r="P39" s="29">
        <f>+'2013'!$C39</f>
        <v>0</v>
      </c>
      <c r="Q39" s="29">
        <f>+'2014'!$C39</f>
        <v>0</v>
      </c>
      <c r="R39" s="29">
        <f>+'2015'!$C39</f>
        <v>0</v>
      </c>
      <c r="S39" s="29">
        <f>+'2016'!$C39</f>
        <v>0</v>
      </c>
      <c r="T39" s="29">
        <f>+'2017'!$C39</f>
        <v>0</v>
      </c>
      <c r="U39" s="29">
        <f>+'2018'!$C39</f>
        <v>0</v>
      </c>
      <c r="V39" s="29">
        <f>+'2019'!$C39</f>
        <v>0</v>
      </c>
      <c r="W39" s="26"/>
      <c r="X39" s="30" t="e">
        <f t="shared" si="2"/>
        <v>#DIV/0!</v>
      </c>
    </row>
    <row r="40" spans="1:24">
      <c r="A40" s="23" t="s">
        <v>331</v>
      </c>
      <c r="B40" s="24" t="s">
        <v>332</v>
      </c>
      <c r="C40" s="29">
        <f>+'2000'!$C40</f>
        <v>0</v>
      </c>
      <c r="D40" s="29">
        <f>+'2001'!$C40</f>
        <v>0</v>
      </c>
      <c r="E40" s="29">
        <f>+'2002'!$C40</f>
        <v>0</v>
      </c>
      <c r="F40" s="29">
        <f>+'2003'!$C40</f>
        <v>0</v>
      </c>
      <c r="G40" s="29">
        <f>+'2004'!$C40</f>
        <v>0</v>
      </c>
      <c r="H40" s="29">
        <f>+'2005'!$C40</f>
        <v>0</v>
      </c>
      <c r="I40" s="29">
        <f>+'2006'!$C40</f>
        <v>0</v>
      </c>
      <c r="J40" s="29">
        <f>+'2007'!$C40</f>
        <v>0</v>
      </c>
      <c r="K40" s="29">
        <f>+'2008'!$C40</f>
        <v>0</v>
      </c>
      <c r="L40" s="29">
        <f>+'2009'!$C40</f>
        <v>0</v>
      </c>
      <c r="M40" s="29">
        <f>+'2010'!$C40</f>
        <v>0</v>
      </c>
      <c r="N40" s="29">
        <f>+'2011'!$C40</f>
        <v>0</v>
      </c>
      <c r="O40" s="29">
        <f>+'2012'!$C40</f>
        <v>0</v>
      </c>
      <c r="P40" s="29">
        <f>+'2013'!$C40</f>
        <v>0</v>
      </c>
      <c r="Q40" s="29">
        <f>+'2014'!$C40</f>
        <v>0</v>
      </c>
      <c r="R40" s="29">
        <f>+'2015'!$C40</f>
        <v>0</v>
      </c>
      <c r="S40" s="29">
        <f>+'2016'!$C40</f>
        <v>0</v>
      </c>
      <c r="T40" s="29">
        <f>+'2017'!$C40</f>
        <v>0</v>
      </c>
      <c r="U40" s="29">
        <f>+'2018'!$C40</f>
        <v>0</v>
      </c>
      <c r="V40" s="29">
        <f>+'2019'!$C40</f>
        <v>0</v>
      </c>
      <c r="W40" s="26"/>
      <c r="X40" s="30" t="e">
        <f t="shared" si="2"/>
        <v>#DIV/0!</v>
      </c>
    </row>
    <row r="41" spans="1:24">
      <c r="A41" s="23" t="s">
        <v>333</v>
      </c>
      <c r="B41" s="24" t="s">
        <v>290</v>
      </c>
      <c r="C41" s="29">
        <f>+'2000'!$C41</f>
        <v>0</v>
      </c>
      <c r="D41" s="29">
        <f>+'2001'!$C41</f>
        <v>0</v>
      </c>
      <c r="E41" s="29">
        <f>+'2002'!$C41</f>
        <v>0</v>
      </c>
      <c r="F41" s="29">
        <f>+'2003'!$C41</f>
        <v>0</v>
      </c>
      <c r="G41" s="29">
        <f>+'2004'!$C41</f>
        <v>0</v>
      </c>
      <c r="H41" s="29">
        <f>+'2005'!$C41</f>
        <v>0</v>
      </c>
      <c r="I41" s="29">
        <f>+'2006'!$C41</f>
        <v>0</v>
      </c>
      <c r="J41" s="29">
        <f>+'2007'!$C41</f>
        <v>0</v>
      </c>
      <c r="K41" s="29">
        <f>+'2008'!$C41</f>
        <v>0</v>
      </c>
      <c r="L41" s="29">
        <f>+'2009'!$C41</f>
        <v>0</v>
      </c>
      <c r="M41" s="29">
        <f>+'2010'!$C41</f>
        <v>0</v>
      </c>
      <c r="N41" s="29">
        <f>+'2011'!$C41</f>
        <v>0</v>
      </c>
      <c r="O41" s="29">
        <f>+'2012'!$C41</f>
        <v>0</v>
      </c>
      <c r="P41" s="29">
        <f>+'2013'!$C41</f>
        <v>0</v>
      </c>
      <c r="Q41" s="29">
        <f>+'2014'!$C41</f>
        <v>0</v>
      </c>
      <c r="R41" s="29">
        <f>+'2015'!$C41</f>
        <v>0</v>
      </c>
      <c r="S41" s="29">
        <f>+'2016'!$C41</f>
        <v>0</v>
      </c>
      <c r="T41" s="29">
        <f>+'2017'!$C41</f>
        <v>0</v>
      </c>
      <c r="U41" s="29">
        <f>+'2018'!$C41</f>
        <v>0</v>
      </c>
      <c r="V41" s="29">
        <f>+'2019'!$C41</f>
        <v>0</v>
      </c>
      <c r="W41" s="26"/>
      <c r="X41" s="30" t="e">
        <f t="shared" si="2"/>
        <v>#DIV/0!</v>
      </c>
    </row>
    <row r="42" spans="1:24" ht="12.95">
      <c r="A42" s="23" t="s">
        <v>334</v>
      </c>
      <c r="B42" s="24" t="s">
        <v>335</v>
      </c>
      <c r="C42" s="25">
        <f>+'2000'!$C42</f>
        <v>0</v>
      </c>
      <c r="D42" s="25">
        <f>+'2001'!$C42</f>
        <v>0</v>
      </c>
      <c r="E42" s="25">
        <f>+'2002'!$C42</f>
        <v>0</v>
      </c>
      <c r="F42" s="25">
        <f>+'2003'!$C42</f>
        <v>0</v>
      </c>
      <c r="G42" s="25">
        <f>+'2004'!$C42</f>
        <v>0</v>
      </c>
      <c r="H42" s="25">
        <f>+'2005'!$C42</f>
        <v>0</v>
      </c>
      <c r="I42" s="25">
        <f>+'2006'!$C42</f>
        <v>0</v>
      </c>
      <c r="J42" s="25">
        <f>+'2007'!$C42</f>
        <v>0</v>
      </c>
      <c r="K42" s="25">
        <f>+'2008'!$C42</f>
        <v>0</v>
      </c>
      <c r="L42" s="25">
        <f>+'2009'!$C42</f>
        <v>0</v>
      </c>
      <c r="M42" s="25">
        <f>+'2010'!$C42</f>
        <v>0</v>
      </c>
      <c r="N42" s="25">
        <f>+'2011'!$C42</f>
        <v>0</v>
      </c>
      <c r="O42" s="25">
        <f>+'2012'!$C42</f>
        <v>0</v>
      </c>
      <c r="P42" s="25">
        <f>+'2013'!$C42</f>
        <v>0</v>
      </c>
      <c r="Q42" s="25">
        <f>+'2014'!$C42</f>
        <v>0</v>
      </c>
      <c r="R42" s="25">
        <f>+'2015'!$C42</f>
        <v>0</v>
      </c>
      <c r="S42" s="25">
        <f>+'2016'!$C42</f>
        <v>0</v>
      </c>
      <c r="T42" s="25">
        <f>+'2017'!$C42</f>
        <v>0</v>
      </c>
      <c r="U42" s="25">
        <f>+'2018'!$C42</f>
        <v>0</v>
      </c>
      <c r="V42" s="25">
        <f>+'2019'!$C42</f>
        <v>0</v>
      </c>
      <c r="W42" s="26"/>
      <c r="X42" s="27" t="e">
        <f t="shared" si="2"/>
        <v>#DIV/0!</v>
      </c>
    </row>
    <row r="43" spans="1:24" ht="12.95">
      <c r="A43" s="23" t="s">
        <v>336</v>
      </c>
      <c r="B43" s="24" t="s">
        <v>337</v>
      </c>
      <c r="C43" s="29">
        <f>+'2000'!$C43</f>
        <v>0</v>
      </c>
      <c r="D43" s="29">
        <f>+'2001'!$C43</f>
        <v>0</v>
      </c>
      <c r="E43" s="29">
        <f>+'2002'!$C43</f>
        <v>0</v>
      </c>
      <c r="F43" s="29">
        <f>+'2003'!$C43</f>
        <v>0</v>
      </c>
      <c r="G43" s="29">
        <f>+'2004'!$C43</f>
        <v>0</v>
      </c>
      <c r="H43" s="29">
        <f>+'2005'!$C43</f>
        <v>0</v>
      </c>
      <c r="I43" s="29">
        <f>+'2006'!$C43</f>
        <v>0</v>
      </c>
      <c r="J43" s="29">
        <f>+'2007'!$C43</f>
        <v>0</v>
      </c>
      <c r="K43" s="29">
        <f>+'2008'!$C43</f>
        <v>0</v>
      </c>
      <c r="L43" s="29">
        <f>+'2009'!$C43</f>
        <v>0</v>
      </c>
      <c r="M43" s="29">
        <f>+'2010'!$C43</f>
        <v>0</v>
      </c>
      <c r="N43" s="29">
        <f>+'2011'!$C43</f>
        <v>0</v>
      </c>
      <c r="O43" s="29">
        <f>+'2012'!$C43</f>
        <v>0</v>
      </c>
      <c r="P43" s="29">
        <f>+'2013'!$C43</f>
        <v>0</v>
      </c>
      <c r="Q43" s="29">
        <f>+'2014'!$C43</f>
        <v>0</v>
      </c>
      <c r="R43" s="29">
        <f>+'2015'!$C43</f>
        <v>0</v>
      </c>
      <c r="S43" s="29">
        <f>+'2016'!$C43</f>
        <v>0</v>
      </c>
      <c r="T43" s="29">
        <f>+'2017'!$C43</f>
        <v>0</v>
      </c>
      <c r="U43" s="29">
        <f>+'2018'!$C43</f>
        <v>0</v>
      </c>
      <c r="V43" s="29">
        <f>+'2019'!$C43</f>
        <v>0</v>
      </c>
      <c r="W43" s="26"/>
      <c r="X43" s="30" t="e">
        <f t="shared" si="2"/>
        <v>#DIV/0!</v>
      </c>
    </row>
    <row r="44" spans="1:24">
      <c r="A44" s="23" t="s">
        <v>338</v>
      </c>
      <c r="B44" s="24" t="s">
        <v>339</v>
      </c>
      <c r="C44" s="29">
        <f>+'2000'!$C44</f>
        <v>0</v>
      </c>
      <c r="D44" s="29">
        <f>+'2001'!$C44</f>
        <v>0</v>
      </c>
      <c r="E44" s="29">
        <f>+'2002'!$C44</f>
        <v>0</v>
      </c>
      <c r="F44" s="29">
        <f>+'2003'!$C44</f>
        <v>0</v>
      </c>
      <c r="G44" s="29">
        <f>+'2004'!$C44</f>
        <v>0</v>
      </c>
      <c r="H44" s="29">
        <f>+'2005'!$C44</f>
        <v>0</v>
      </c>
      <c r="I44" s="29">
        <f>+'2006'!$C44</f>
        <v>0</v>
      </c>
      <c r="J44" s="29">
        <f>+'2007'!$C44</f>
        <v>0</v>
      </c>
      <c r="K44" s="29">
        <f>+'2008'!$C44</f>
        <v>0</v>
      </c>
      <c r="L44" s="29">
        <f>+'2009'!$C44</f>
        <v>0</v>
      </c>
      <c r="M44" s="29">
        <f>+'2010'!$C44</f>
        <v>0</v>
      </c>
      <c r="N44" s="29">
        <f>+'2011'!$C44</f>
        <v>0</v>
      </c>
      <c r="O44" s="29">
        <f>+'2012'!$C44</f>
        <v>0</v>
      </c>
      <c r="P44" s="29">
        <f>+'2013'!$C44</f>
        <v>0</v>
      </c>
      <c r="Q44" s="29">
        <f>+'2014'!$C44</f>
        <v>0</v>
      </c>
      <c r="R44" s="29">
        <f>+'2015'!$C44</f>
        <v>0</v>
      </c>
      <c r="S44" s="29">
        <f>+'2016'!$C44</f>
        <v>0</v>
      </c>
      <c r="T44" s="29">
        <f>+'2017'!$C44</f>
        <v>0</v>
      </c>
      <c r="U44" s="29">
        <f>+'2018'!$C44</f>
        <v>0</v>
      </c>
      <c r="V44" s="29">
        <f>+'2019'!$C44</f>
        <v>0</v>
      </c>
      <c r="W44" s="26"/>
      <c r="X44" s="30" t="e">
        <f t="shared" si="2"/>
        <v>#DIV/0!</v>
      </c>
    </row>
    <row r="45" spans="1:24">
      <c r="A45" s="23" t="s">
        <v>340</v>
      </c>
      <c r="B45" s="24" t="s">
        <v>341</v>
      </c>
      <c r="C45" s="29">
        <f>+'2000'!$C45</f>
        <v>0</v>
      </c>
      <c r="D45" s="29">
        <f>+'2001'!$C45</f>
        <v>0</v>
      </c>
      <c r="E45" s="29">
        <f>+'2002'!$C45</f>
        <v>0</v>
      </c>
      <c r="F45" s="29">
        <f>+'2003'!$C45</f>
        <v>0</v>
      </c>
      <c r="G45" s="29">
        <f>+'2004'!$C45</f>
        <v>0</v>
      </c>
      <c r="H45" s="29">
        <f>+'2005'!$C45</f>
        <v>0</v>
      </c>
      <c r="I45" s="29">
        <f>+'2006'!$C45</f>
        <v>0</v>
      </c>
      <c r="J45" s="29">
        <f>+'2007'!$C45</f>
        <v>0</v>
      </c>
      <c r="K45" s="29">
        <f>+'2008'!$C45</f>
        <v>0</v>
      </c>
      <c r="L45" s="29">
        <f>+'2009'!$C45</f>
        <v>0</v>
      </c>
      <c r="M45" s="29">
        <f>+'2010'!$C45</f>
        <v>0</v>
      </c>
      <c r="N45" s="29">
        <f>+'2011'!$C45</f>
        <v>0</v>
      </c>
      <c r="O45" s="29">
        <f>+'2012'!$C45</f>
        <v>0</v>
      </c>
      <c r="P45" s="29">
        <f>+'2013'!$C45</f>
        <v>0</v>
      </c>
      <c r="Q45" s="29">
        <f>+'2014'!$C45</f>
        <v>0</v>
      </c>
      <c r="R45" s="29">
        <f>+'2015'!$C45</f>
        <v>0</v>
      </c>
      <c r="S45" s="29">
        <f>+'2016'!$C45</f>
        <v>0</v>
      </c>
      <c r="T45" s="29">
        <f>+'2017'!$C45</f>
        <v>0</v>
      </c>
      <c r="U45" s="29">
        <f>+'2018'!$C45</f>
        <v>0</v>
      </c>
      <c r="V45" s="29">
        <f>+'2019'!$C45</f>
        <v>0</v>
      </c>
      <c r="W45" s="26"/>
      <c r="X45" s="30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21">+C47+C53+C64+C72+C76+C82+C89+C94</f>
        <v>312.34650444514023</v>
      </c>
      <c r="D46" s="20">
        <f t="shared" si="21"/>
        <v>303.24584552728976</v>
      </c>
      <c r="E46" s="20">
        <f t="shared" si="21"/>
        <v>206.91806884052605</v>
      </c>
      <c r="F46" s="20">
        <f t="shared" si="21"/>
        <v>212.16781761436852</v>
      </c>
      <c r="G46" s="20">
        <f t="shared" si="21"/>
        <v>227.78255519526479</v>
      </c>
      <c r="H46" s="20">
        <f t="shared" si="21"/>
        <v>206.1703395120214</v>
      </c>
      <c r="I46" s="20">
        <f t="shared" si="21"/>
        <v>189.84279622339525</v>
      </c>
      <c r="J46" s="20">
        <f t="shared" si="21"/>
        <v>211.49621008982857</v>
      </c>
      <c r="K46" s="20">
        <f t="shared" si="21"/>
        <v>210.00694176407856</v>
      </c>
      <c r="L46" s="20">
        <f t="shared" si="21"/>
        <v>259.06296102695001</v>
      </c>
      <c r="M46" s="20">
        <f t="shared" si="21"/>
        <v>582.06880135328095</v>
      </c>
      <c r="N46" s="20">
        <f t="shared" si="21"/>
        <v>712.86671601343323</v>
      </c>
      <c r="O46" s="20">
        <f t="shared" si="21"/>
        <v>774.95058545800237</v>
      </c>
      <c r="P46" s="20">
        <f t="shared" si="21"/>
        <v>793.66711665321418</v>
      </c>
      <c r="Q46" s="20">
        <f t="shared" si="21"/>
        <v>795.66852227981428</v>
      </c>
      <c r="R46" s="20">
        <f t="shared" si="21"/>
        <v>744.14353604433336</v>
      </c>
      <c r="S46" s="20">
        <f t="shared" si="21"/>
        <v>736.86683575479776</v>
      </c>
      <c r="T46" s="20">
        <f t="shared" si="21"/>
        <v>769.6758848209904</v>
      </c>
      <c r="U46" s="20">
        <f t="shared" si="21"/>
        <v>645.80066697750715</v>
      </c>
      <c r="V46" s="20">
        <f t="shared" ref="V46" si="22">+V47+V53+V64+V72+V76+V82+V89+V94</f>
        <v>558.42727162755477</v>
      </c>
      <c r="W46" s="21"/>
      <c r="X46" s="22">
        <f t="shared" si="2"/>
        <v>0.78784543345397218</v>
      </c>
    </row>
    <row r="47" spans="1:24">
      <c r="A47" s="23" t="s">
        <v>344</v>
      </c>
      <c r="B47" s="24" t="s">
        <v>345</v>
      </c>
      <c r="C47" s="25">
        <f t="shared" ref="C47:U47" si="23">+SUM(C48:C52)</f>
        <v>312.30919674</v>
      </c>
      <c r="D47" s="25">
        <f t="shared" si="23"/>
        <v>303.22196859600001</v>
      </c>
      <c r="E47" s="25">
        <f t="shared" si="23"/>
        <v>206.47674359999999</v>
      </c>
      <c r="F47" s="25">
        <f t="shared" si="23"/>
        <v>209.21923800000002</v>
      </c>
      <c r="G47" s="25">
        <f t="shared" si="23"/>
        <v>224.82471779999997</v>
      </c>
      <c r="H47" s="25">
        <f t="shared" si="23"/>
        <v>201.73980239999997</v>
      </c>
      <c r="I47" s="25">
        <f t="shared" si="23"/>
        <v>184.79324700000001</v>
      </c>
      <c r="J47" s="25">
        <f t="shared" si="23"/>
        <v>204.92342639999998</v>
      </c>
      <c r="K47" s="25">
        <f t="shared" si="23"/>
        <v>206.5745412</v>
      </c>
      <c r="L47" s="25">
        <f t="shared" si="23"/>
        <v>254.3736384</v>
      </c>
      <c r="M47" s="25">
        <f t="shared" si="23"/>
        <v>577.56089339999994</v>
      </c>
      <c r="N47" s="25">
        <f t="shared" si="23"/>
        <v>710.08080299999995</v>
      </c>
      <c r="O47" s="25">
        <f t="shared" si="23"/>
        <v>772.37215200000003</v>
      </c>
      <c r="P47" s="25">
        <f t="shared" si="23"/>
        <v>791.20235159999993</v>
      </c>
      <c r="Q47" s="25">
        <f t="shared" si="23"/>
        <v>792.4409478</v>
      </c>
      <c r="R47" s="25">
        <f t="shared" si="23"/>
        <v>740.94374879999998</v>
      </c>
      <c r="S47" s="25">
        <f t="shared" si="23"/>
        <v>734.10519960000011</v>
      </c>
      <c r="T47" s="25">
        <f t="shared" si="23"/>
        <v>766.72173959999998</v>
      </c>
      <c r="U47" s="25">
        <f t="shared" si="23"/>
        <v>642.79553399999998</v>
      </c>
      <c r="V47" s="25">
        <f t="shared" ref="V47" si="24">+SUM(V48:V52)</f>
        <v>555.43470660000003</v>
      </c>
      <c r="W47" s="26"/>
      <c r="X47" s="27">
        <f t="shared" si="2"/>
        <v>0.77847694655756183</v>
      </c>
    </row>
    <row r="48" spans="1:24">
      <c r="A48" s="23" t="s">
        <v>346</v>
      </c>
      <c r="B48" s="24" t="s">
        <v>347</v>
      </c>
      <c r="C48" s="29">
        <f>+'2000'!$C48</f>
        <v>312.30919674</v>
      </c>
      <c r="D48" s="29">
        <f>+'2001'!$C48</f>
        <v>303.22196859600001</v>
      </c>
      <c r="E48" s="29">
        <f>+'2002'!$C48</f>
        <v>206.47674359999999</v>
      </c>
      <c r="F48" s="29">
        <f>+'2003'!$C48</f>
        <v>209.21923800000002</v>
      </c>
      <c r="G48" s="29">
        <f>+'2004'!$C48</f>
        <v>224.82471779999997</v>
      </c>
      <c r="H48" s="29">
        <f>+'2005'!$C48</f>
        <v>201.73980239999997</v>
      </c>
      <c r="I48" s="29">
        <f>+'2006'!$C48</f>
        <v>184.79324700000001</v>
      </c>
      <c r="J48" s="29">
        <f>+'2007'!$C48</f>
        <v>204.92342639999998</v>
      </c>
      <c r="K48" s="29">
        <f>+'2008'!$C48</f>
        <v>206.5745412</v>
      </c>
      <c r="L48" s="29">
        <f>+'2009'!$C48</f>
        <v>254.3736384</v>
      </c>
      <c r="M48" s="29">
        <f>+'2010'!$C48</f>
        <v>577.56089339999994</v>
      </c>
      <c r="N48" s="29">
        <f>+'2011'!$C48</f>
        <v>710.08080299999995</v>
      </c>
      <c r="O48" s="29">
        <f>+'2012'!$C48</f>
        <v>772.37215200000003</v>
      </c>
      <c r="P48" s="29">
        <f>+'2013'!$C48</f>
        <v>791.20235159999993</v>
      </c>
      <c r="Q48" s="29">
        <f>+'2014'!$C48</f>
        <v>792.4409478</v>
      </c>
      <c r="R48" s="29">
        <f>+'2015'!$C48</f>
        <v>740.94374879999998</v>
      </c>
      <c r="S48" s="29">
        <f>+'2016'!$C48</f>
        <v>734.10519960000011</v>
      </c>
      <c r="T48" s="29">
        <f>+'2017'!$C48</f>
        <v>766.72173959999998</v>
      </c>
      <c r="U48" s="29">
        <f>+'2018'!$C48</f>
        <v>642.79553399999998</v>
      </c>
      <c r="V48" s="29">
        <f>+'2019'!$C48</f>
        <v>555.43470660000003</v>
      </c>
      <c r="W48" s="26"/>
      <c r="X48" s="46">
        <f t="shared" si="2"/>
        <v>0.77847694655756183</v>
      </c>
    </row>
    <row r="49" spans="1:24">
      <c r="A49" s="23" t="s">
        <v>348</v>
      </c>
      <c r="B49" s="24" t="s">
        <v>349</v>
      </c>
      <c r="C49" s="29">
        <f>+'2000'!$C49</f>
        <v>0</v>
      </c>
      <c r="D49" s="29">
        <f>+'2001'!$C49</f>
        <v>0</v>
      </c>
      <c r="E49" s="29">
        <f>+'2002'!$C49</f>
        <v>0</v>
      </c>
      <c r="F49" s="29">
        <f>+'2003'!$C49</f>
        <v>0</v>
      </c>
      <c r="G49" s="29">
        <f>+'2004'!$C49</f>
        <v>0</v>
      </c>
      <c r="H49" s="29">
        <f>+'2005'!$C49</f>
        <v>0</v>
      </c>
      <c r="I49" s="29">
        <f>+'2006'!$C49</f>
        <v>0</v>
      </c>
      <c r="J49" s="29">
        <f>+'2007'!$C49</f>
        <v>0</v>
      </c>
      <c r="K49" s="29">
        <f>+'2008'!$C49</f>
        <v>0</v>
      </c>
      <c r="L49" s="29">
        <f>+'2009'!$C49</f>
        <v>0</v>
      </c>
      <c r="M49" s="29">
        <f>+'2010'!$C49</f>
        <v>0</v>
      </c>
      <c r="N49" s="29">
        <f>+'2011'!$C49</f>
        <v>0</v>
      </c>
      <c r="O49" s="29">
        <f>+'2012'!$C49</f>
        <v>0</v>
      </c>
      <c r="P49" s="29">
        <f>+'2013'!$C49</f>
        <v>0</v>
      </c>
      <c r="Q49" s="29">
        <f>+'2014'!$C49</f>
        <v>0</v>
      </c>
      <c r="R49" s="29">
        <f>+'2015'!$C49</f>
        <v>0</v>
      </c>
      <c r="S49" s="29">
        <f>+'2016'!$C49</f>
        <v>0</v>
      </c>
      <c r="T49" s="29">
        <f>+'2017'!$C49</f>
        <v>0</v>
      </c>
      <c r="U49" s="29">
        <f>+'2018'!$C49</f>
        <v>0</v>
      </c>
      <c r="V49" s="29">
        <f>+'2019'!$C49</f>
        <v>0</v>
      </c>
      <c r="W49" s="26"/>
      <c r="X49" s="46" t="e">
        <f t="shared" si="2"/>
        <v>#DIV/0!</v>
      </c>
    </row>
    <row r="50" spans="1:24">
      <c r="A50" s="23" t="s">
        <v>350</v>
      </c>
      <c r="B50" s="24" t="s">
        <v>351</v>
      </c>
      <c r="C50" s="29">
        <f>+'2000'!$C50</f>
        <v>0</v>
      </c>
      <c r="D50" s="29">
        <f>+'2001'!$C50</f>
        <v>0</v>
      </c>
      <c r="E50" s="29">
        <f>+'2002'!$C50</f>
        <v>0</v>
      </c>
      <c r="F50" s="29">
        <f>+'2003'!$C50</f>
        <v>0</v>
      </c>
      <c r="G50" s="29">
        <f>+'2004'!$C50</f>
        <v>0</v>
      </c>
      <c r="H50" s="29">
        <f>+'2005'!$C50</f>
        <v>0</v>
      </c>
      <c r="I50" s="29">
        <f>+'2006'!$C50</f>
        <v>0</v>
      </c>
      <c r="J50" s="29">
        <f>+'2007'!$C50</f>
        <v>0</v>
      </c>
      <c r="K50" s="29">
        <f>+'2008'!$C50</f>
        <v>0</v>
      </c>
      <c r="L50" s="29">
        <f>+'2009'!$C50</f>
        <v>0</v>
      </c>
      <c r="M50" s="29">
        <f>+'2010'!$C50</f>
        <v>0</v>
      </c>
      <c r="N50" s="29">
        <f>+'2011'!$C50</f>
        <v>0</v>
      </c>
      <c r="O50" s="29">
        <f>+'2012'!$C50</f>
        <v>0</v>
      </c>
      <c r="P50" s="29">
        <f>+'2013'!$C50</f>
        <v>0</v>
      </c>
      <c r="Q50" s="29">
        <f>+'2014'!$C50</f>
        <v>0</v>
      </c>
      <c r="R50" s="29">
        <f>+'2015'!$C50</f>
        <v>0</v>
      </c>
      <c r="S50" s="29">
        <f>+'2016'!$C50</f>
        <v>0</v>
      </c>
      <c r="T50" s="29">
        <f>+'2017'!$C50</f>
        <v>0</v>
      </c>
      <c r="U50" s="29">
        <f>+'2018'!$C50</f>
        <v>0</v>
      </c>
      <c r="V50" s="29">
        <f>+'2019'!$C50</f>
        <v>0</v>
      </c>
      <c r="W50" s="26"/>
      <c r="X50" s="46" t="e">
        <f t="shared" si="2"/>
        <v>#DIV/0!</v>
      </c>
    </row>
    <row r="51" spans="1:24">
      <c r="A51" s="23" t="s">
        <v>352</v>
      </c>
      <c r="B51" s="24" t="s">
        <v>353</v>
      </c>
      <c r="C51" s="29">
        <f>+'2000'!$C51</f>
        <v>0</v>
      </c>
      <c r="D51" s="29">
        <f>+'2001'!$C51</f>
        <v>0</v>
      </c>
      <c r="E51" s="29">
        <f>+'2002'!$C51</f>
        <v>0</v>
      </c>
      <c r="F51" s="29">
        <f>+'2003'!$C51</f>
        <v>0</v>
      </c>
      <c r="G51" s="29">
        <f>+'2004'!$C51</f>
        <v>0</v>
      </c>
      <c r="H51" s="29">
        <f>+'2005'!$C51</f>
        <v>0</v>
      </c>
      <c r="I51" s="29">
        <f>+'2006'!$C51</f>
        <v>0</v>
      </c>
      <c r="J51" s="29">
        <f>+'2007'!$C51</f>
        <v>0</v>
      </c>
      <c r="K51" s="29">
        <f>+'2008'!$C51</f>
        <v>0</v>
      </c>
      <c r="L51" s="29">
        <f>+'2009'!$C51</f>
        <v>0</v>
      </c>
      <c r="M51" s="29">
        <f>+'2010'!$C51</f>
        <v>0</v>
      </c>
      <c r="N51" s="29">
        <f>+'2011'!$C51</f>
        <v>0</v>
      </c>
      <c r="O51" s="29">
        <f>+'2012'!$C51</f>
        <v>0</v>
      </c>
      <c r="P51" s="29">
        <f>+'2013'!$C51</f>
        <v>0</v>
      </c>
      <c r="Q51" s="29">
        <f>+'2014'!$C51</f>
        <v>0</v>
      </c>
      <c r="R51" s="29">
        <f>+'2015'!$C51</f>
        <v>0</v>
      </c>
      <c r="S51" s="29">
        <f>+'2016'!$C51</f>
        <v>0</v>
      </c>
      <c r="T51" s="29">
        <f>+'2017'!$C51</f>
        <v>0</v>
      </c>
      <c r="U51" s="29">
        <f>+'2018'!$C51</f>
        <v>0</v>
      </c>
      <c r="V51" s="29">
        <f>+'2019'!$C51</f>
        <v>0</v>
      </c>
      <c r="W51" s="26"/>
      <c r="X51" s="46" t="e">
        <f t="shared" si="2"/>
        <v>#DIV/0!</v>
      </c>
    </row>
    <row r="52" spans="1:24">
      <c r="A52" s="23" t="s">
        <v>354</v>
      </c>
      <c r="B52" s="24" t="s">
        <v>290</v>
      </c>
      <c r="C52" s="29">
        <f>+'2000'!$C52</f>
        <v>0</v>
      </c>
      <c r="D52" s="29">
        <f>+'2001'!$C52</f>
        <v>0</v>
      </c>
      <c r="E52" s="29">
        <f>+'2002'!$C52</f>
        <v>0</v>
      </c>
      <c r="F52" s="29">
        <f>+'2003'!$C52</f>
        <v>0</v>
      </c>
      <c r="G52" s="29">
        <f>+'2004'!$C52</f>
        <v>0</v>
      </c>
      <c r="H52" s="29">
        <f>+'2005'!$C52</f>
        <v>0</v>
      </c>
      <c r="I52" s="29">
        <f>+'2006'!$C52</f>
        <v>0</v>
      </c>
      <c r="J52" s="29">
        <f>+'2007'!$C52</f>
        <v>0</v>
      </c>
      <c r="K52" s="29">
        <f>+'2008'!$C52</f>
        <v>0</v>
      </c>
      <c r="L52" s="29">
        <f>+'2009'!$C52</f>
        <v>0</v>
      </c>
      <c r="M52" s="29">
        <f>+'2010'!$C52</f>
        <v>0</v>
      </c>
      <c r="N52" s="29">
        <f>+'2011'!$C52</f>
        <v>0</v>
      </c>
      <c r="O52" s="29">
        <f>+'2012'!$C52</f>
        <v>0</v>
      </c>
      <c r="P52" s="29">
        <f>+'2013'!$C52</f>
        <v>0</v>
      </c>
      <c r="Q52" s="29">
        <f>+'2014'!$C52</f>
        <v>0</v>
      </c>
      <c r="R52" s="29">
        <f>+'2015'!$C52</f>
        <v>0</v>
      </c>
      <c r="S52" s="29">
        <f>+'2016'!$C52</f>
        <v>0</v>
      </c>
      <c r="T52" s="29">
        <f>+'2017'!$C52</f>
        <v>0</v>
      </c>
      <c r="U52" s="29">
        <f>+'2018'!$C52</f>
        <v>0</v>
      </c>
      <c r="V52" s="29">
        <f>+'2019'!$C52</f>
        <v>0</v>
      </c>
      <c r="W52" s="26"/>
      <c r="X52" s="46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25">+SUM(C54:C63)</f>
        <v>0</v>
      </c>
      <c r="D53" s="25">
        <f t="shared" si="25"/>
        <v>0</v>
      </c>
      <c r="E53" s="25">
        <f t="shared" si="25"/>
        <v>0</v>
      </c>
      <c r="F53" s="25">
        <f t="shared" si="25"/>
        <v>0</v>
      </c>
      <c r="G53" s="25">
        <f t="shared" si="25"/>
        <v>0</v>
      </c>
      <c r="H53" s="25">
        <f t="shared" si="25"/>
        <v>0</v>
      </c>
      <c r="I53" s="25">
        <f t="shared" si="25"/>
        <v>0</v>
      </c>
      <c r="J53" s="25">
        <f t="shared" si="25"/>
        <v>0</v>
      </c>
      <c r="K53" s="25">
        <f t="shared" si="25"/>
        <v>0</v>
      </c>
      <c r="L53" s="25">
        <f t="shared" si="25"/>
        <v>0</v>
      </c>
      <c r="M53" s="25">
        <f t="shared" si="25"/>
        <v>0</v>
      </c>
      <c r="N53" s="25">
        <f t="shared" si="25"/>
        <v>0</v>
      </c>
      <c r="O53" s="25">
        <f t="shared" si="25"/>
        <v>0</v>
      </c>
      <c r="P53" s="25">
        <f t="shared" si="25"/>
        <v>0</v>
      </c>
      <c r="Q53" s="25">
        <f t="shared" si="25"/>
        <v>0</v>
      </c>
      <c r="R53" s="25">
        <f t="shared" si="25"/>
        <v>0</v>
      </c>
      <c r="S53" s="25">
        <f t="shared" si="25"/>
        <v>0</v>
      </c>
      <c r="T53" s="25">
        <f t="shared" si="25"/>
        <v>0</v>
      </c>
      <c r="U53" s="25">
        <f t="shared" si="25"/>
        <v>0</v>
      </c>
      <c r="V53" s="25">
        <f t="shared" ref="V53" si="26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29">
        <f>+'2000'!$C54</f>
        <v>0</v>
      </c>
      <c r="D54" s="29">
        <f>+'2001'!$C54</f>
        <v>0</v>
      </c>
      <c r="E54" s="29">
        <f>+'2002'!$C54</f>
        <v>0</v>
      </c>
      <c r="F54" s="29">
        <f>+'2003'!$C54</f>
        <v>0</v>
      </c>
      <c r="G54" s="29">
        <f>+'2004'!$C54</f>
        <v>0</v>
      </c>
      <c r="H54" s="29">
        <f>+'2005'!$C54</f>
        <v>0</v>
      </c>
      <c r="I54" s="29">
        <f>+'2006'!$C54</f>
        <v>0</v>
      </c>
      <c r="J54" s="29">
        <f>+'2007'!$C54</f>
        <v>0</v>
      </c>
      <c r="K54" s="29">
        <f>+'2008'!$C54</f>
        <v>0</v>
      </c>
      <c r="L54" s="29">
        <f>+'2009'!$C54</f>
        <v>0</v>
      </c>
      <c r="M54" s="29">
        <f>+'2010'!$C54</f>
        <v>0</v>
      </c>
      <c r="N54" s="29">
        <f>+'2011'!$C54</f>
        <v>0</v>
      </c>
      <c r="O54" s="29">
        <f>+'2012'!$C54</f>
        <v>0</v>
      </c>
      <c r="P54" s="29">
        <f>+'2013'!$C54</f>
        <v>0</v>
      </c>
      <c r="Q54" s="29">
        <f>+'2014'!$C54</f>
        <v>0</v>
      </c>
      <c r="R54" s="29">
        <f>+'2015'!$C54</f>
        <v>0</v>
      </c>
      <c r="S54" s="29">
        <f>+'2016'!$C54</f>
        <v>0</v>
      </c>
      <c r="T54" s="29">
        <f>+'2017'!$C54</f>
        <v>0</v>
      </c>
      <c r="U54" s="29">
        <f>+'2018'!$C54</f>
        <v>0</v>
      </c>
      <c r="V54" s="29">
        <f>+'2019'!$C54</f>
        <v>0</v>
      </c>
      <c r="W54" s="26"/>
      <c r="X54" s="46" t="e">
        <f t="shared" si="2"/>
        <v>#DIV/0!</v>
      </c>
    </row>
    <row r="55" spans="1:24">
      <c r="A55" s="23" t="s">
        <v>359</v>
      </c>
      <c r="B55" s="24" t="s">
        <v>360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26"/>
      <c r="X55" s="32" t="e">
        <f t="shared" si="2"/>
        <v>#DIV/0!</v>
      </c>
    </row>
    <row r="56" spans="1:24">
      <c r="A56" s="23" t="s">
        <v>361</v>
      </c>
      <c r="B56" s="24" t="s">
        <v>362</v>
      </c>
      <c r="C56" s="29">
        <f>+'2000'!$C56</f>
        <v>0</v>
      </c>
      <c r="D56" s="29">
        <f>+'2001'!$C56</f>
        <v>0</v>
      </c>
      <c r="E56" s="29">
        <f>+'2002'!$C56</f>
        <v>0</v>
      </c>
      <c r="F56" s="29">
        <f>+'2003'!$C56</f>
        <v>0</v>
      </c>
      <c r="G56" s="29">
        <f>+'2004'!$C56</f>
        <v>0</v>
      </c>
      <c r="H56" s="29">
        <f>+'2005'!$C56</f>
        <v>0</v>
      </c>
      <c r="I56" s="29">
        <f>+'2006'!$C56</f>
        <v>0</v>
      </c>
      <c r="J56" s="29">
        <f>+'2007'!$C56</f>
        <v>0</v>
      </c>
      <c r="K56" s="29">
        <f>+'2008'!$C56</f>
        <v>0</v>
      </c>
      <c r="L56" s="29">
        <f>+'2009'!$C56</f>
        <v>0</v>
      </c>
      <c r="M56" s="29">
        <f>+'2010'!$C56</f>
        <v>0</v>
      </c>
      <c r="N56" s="29">
        <f>+'2011'!$C56</f>
        <v>0</v>
      </c>
      <c r="O56" s="29">
        <f>+'2012'!$C56</f>
        <v>0</v>
      </c>
      <c r="P56" s="29">
        <f>+'2013'!$C56</f>
        <v>0</v>
      </c>
      <c r="Q56" s="29">
        <f>+'2014'!$C56</f>
        <v>0</v>
      </c>
      <c r="R56" s="29">
        <f>+'2015'!$C56</f>
        <v>0</v>
      </c>
      <c r="S56" s="29">
        <f>+'2016'!$C56</f>
        <v>0</v>
      </c>
      <c r="T56" s="29">
        <f>+'2017'!$C56</f>
        <v>0</v>
      </c>
      <c r="U56" s="29">
        <f>+'2018'!$C56</f>
        <v>0</v>
      </c>
      <c r="V56" s="29">
        <f>+'2019'!$C56</f>
        <v>0</v>
      </c>
      <c r="W56" s="26"/>
      <c r="X56" s="46" t="e">
        <f t="shared" si="2"/>
        <v>#DIV/0!</v>
      </c>
    </row>
    <row r="57" spans="1:24">
      <c r="A57" s="23" t="s">
        <v>363</v>
      </c>
      <c r="B57" s="24" t="s">
        <v>364</v>
      </c>
      <c r="C57" s="29">
        <f>+'2000'!$C57</f>
        <v>0</v>
      </c>
      <c r="D57" s="29">
        <f>+'2001'!$C57</f>
        <v>0</v>
      </c>
      <c r="E57" s="29">
        <f>+'2002'!$C57</f>
        <v>0</v>
      </c>
      <c r="F57" s="29">
        <f>+'2003'!$C57</f>
        <v>0</v>
      </c>
      <c r="G57" s="29">
        <f>+'2004'!$C57</f>
        <v>0</v>
      </c>
      <c r="H57" s="29">
        <f>+'2005'!$C57</f>
        <v>0</v>
      </c>
      <c r="I57" s="29">
        <f>+'2006'!$C57</f>
        <v>0</v>
      </c>
      <c r="J57" s="29">
        <f>+'2007'!$C57</f>
        <v>0</v>
      </c>
      <c r="K57" s="29">
        <f>+'2008'!$C57</f>
        <v>0</v>
      </c>
      <c r="L57" s="29">
        <f>+'2009'!$C57</f>
        <v>0</v>
      </c>
      <c r="M57" s="29">
        <f>+'2010'!$C57</f>
        <v>0</v>
      </c>
      <c r="N57" s="29">
        <f>+'2011'!$C57</f>
        <v>0</v>
      </c>
      <c r="O57" s="29">
        <f>+'2012'!$C57</f>
        <v>0</v>
      </c>
      <c r="P57" s="29">
        <f>+'2013'!$C57</f>
        <v>0</v>
      </c>
      <c r="Q57" s="29">
        <f>+'2014'!$C57</f>
        <v>0</v>
      </c>
      <c r="R57" s="29">
        <f>+'2015'!$C57</f>
        <v>0</v>
      </c>
      <c r="S57" s="29">
        <f>+'2016'!$C57</f>
        <v>0</v>
      </c>
      <c r="T57" s="29">
        <f>+'2017'!$C57</f>
        <v>0</v>
      </c>
      <c r="U57" s="29">
        <f>+'2018'!$C57</f>
        <v>0</v>
      </c>
      <c r="V57" s="29">
        <f>+'2019'!$C57</f>
        <v>0</v>
      </c>
      <c r="W57" s="26"/>
      <c r="X57" s="46" t="e">
        <f t="shared" si="2"/>
        <v>#DIV/0!</v>
      </c>
    </row>
    <row r="58" spans="1:24">
      <c r="A58" s="23" t="s">
        <v>365</v>
      </c>
      <c r="B58" s="24" t="s">
        <v>366</v>
      </c>
      <c r="C58" s="29">
        <f>+'2000'!$C58</f>
        <v>0</v>
      </c>
      <c r="D58" s="29">
        <f>+'2001'!$C58</f>
        <v>0</v>
      </c>
      <c r="E58" s="29">
        <f>+'2002'!$C58</f>
        <v>0</v>
      </c>
      <c r="F58" s="29">
        <f>+'2003'!$C58</f>
        <v>0</v>
      </c>
      <c r="G58" s="29">
        <f>+'2004'!$C58</f>
        <v>0</v>
      </c>
      <c r="H58" s="29">
        <f>+'2005'!$C58</f>
        <v>0</v>
      </c>
      <c r="I58" s="29">
        <f>+'2006'!$C58</f>
        <v>0</v>
      </c>
      <c r="J58" s="29">
        <f>+'2007'!$C58</f>
        <v>0</v>
      </c>
      <c r="K58" s="29">
        <f>+'2008'!$C58</f>
        <v>0</v>
      </c>
      <c r="L58" s="29">
        <f>+'2009'!$C58</f>
        <v>0</v>
      </c>
      <c r="M58" s="29">
        <f>+'2010'!$C58</f>
        <v>0</v>
      </c>
      <c r="N58" s="29">
        <f>+'2011'!$C58</f>
        <v>0</v>
      </c>
      <c r="O58" s="29">
        <f>+'2012'!$C58</f>
        <v>0</v>
      </c>
      <c r="P58" s="29">
        <f>+'2013'!$C58</f>
        <v>0</v>
      </c>
      <c r="Q58" s="29">
        <f>+'2014'!$C58</f>
        <v>0</v>
      </c>
      <c r="R58" s="29">
        <f>+'2015'!$C58</f>
        <v>0</v>
      </c>
      <c r="S58" s="29">
        <f>+'2016'!$C58</f>
        <v>0</v>
      </c>
      <c r="T58" s="29">
        <f>+'2017'!$C58</f>
        <v>0</v>
      </c>
      <c r="U58" s="29">
        <f>+'2018'!$C58</f>
        <v>0</v>
      </c>
      <c r="V58" s="29">
        <f>+'2019'!$C58</f>
        <v>0</v>
      </c>
      <c r="W58" s="26"/>
      <c r="X58" s="46" t="e">
        <f t="shared" si="2"/>
        <v>#DIV/0!</v>
      </c>
    </row>
    <row r="59" spans="1:24">
      <c r="A59" s="23" t="s">
        <v>367</v>
      </c>
      <c r="B59" s="24" t="s">
        <v>368</v>
      </c>
      <c r="C59" s="29">
        <f>+'2000'!$C59</f>
        <v>0</v>
      </c>
      <c r="D59" s="29">
        <f>+'2001'!$C59</f>
        <v>0</v>
      </c>
      <c r="E59" s="29">
        <f>+'2002'!$C59</f>
        <v>0</v>
      </c>
      <c r="F59" s="29">
        <f>+'2003'!$C59</f>
        <v>0</v>
      </c>
      <c r="G59" s="29">
        <f>+'2004'!$C59</f>
        <v>0</v>
      </c>
      <c r="H59" s="29">
        <f>+'2005'!$C59</f>
        <v>0</v>
      </c>
      <c r="I59" s="29">
        <f>+'2006'!$C59</f>
        <v>0</v>
      </c>
      <c r="J59" s="29">
        <f>+'2007'!$C59</f>
        <v>0</v>
      </c>
      <c r="K59" s="29">
        <f>+'2008'!$C59</f>
        <v>0</v>
      </c>
      <c r="L59" s="29">
        <f>+'2009'!$C59</f>
        <v>0</v>
      </c>
      <c r="M59" s="29">
        <f>+'2010'!$C59</f>
        <v>0</v>
      </c>
      <c r="N59" s="29">
        <f>+'2011'!$C59</f>
        <v>0</v>
      </c>
      <c r="O59" s="29">
        <f>+'2012'!$C59</f>
        <v>0</v>
      </c>
      <c r="P59" s="29">
        <f>+'2013'!$C59</f>
        <v>0</v>
      </c>
      <c r="Q59" s="29">
        <f>+'2014'!$C59</f>
        <v>0</v>
      </c>
      <c r="R59" s="29">
        <f>+'2015'!$C59</f>
        <v>0</v>
      </c>
      <c r="S59" s="29">
        <f>+'2016'!$C59</f>
        <v>0</v>
      </c>
      <c r="T59" s="29">
        <f>+'2017'!$C59</f>
        <v>0</v>
      </c>
      <c r="U59" s="29">
        <f>+'2018'!$C59</f>
        <v>0</v>
      </c>
      <c r="V59" s="29">
        <f>+'2019'!$C59</f>
        <v>0</v>
      </c>
      <c r="W59" s="26"/>
      <c r="X59" s="46" t="e">
        <f t="shared" si="2"/>
        <v>#DIV/0!</v>
      </c>
    </row>
    <row r="60" spans="1:24">
      <c r="A60" s="23" t="s">
        <v>369</v>
      </c>
      <c r="B60" s="24" t="s">
        <v>370</v>
      </c>
      <c r="C60" s="29">
        <f>+'2000'!$C60</f>
        <v>0</v>
      </c>
      <c r="D60" s="29">
        <f>+'2001'!$C60</f>
        <v>0</v>
      </c>
      <c r="E60" s="29">
        <f>+'2002'!$C60</f>
        <v>0</v>
      </c>
      <c r="F60" s="29">
        <f>+'2003'!$C60</f>
        <v>0</v>
      </c>
      <c r="G60" s="29">
        <f>+'2004'!$C60</f>
        <v>0</v>
      </c>
      <c r="H60" s="29">
        <f>+'2005'!$C60</f>
        <v>0</v>
      </c>
      <c r="I60" s="29">
        <f>+'2006'!$C60</f>
        <v>0</v>
      </c>
      <c r="J60" s="29">
        <f>+'2007'!$C60</f>
        <v>0</v>
      </c>
      <c r="K60" s="29">
        <f>+'2008'!$C60</f>
        <v>0</v>
      </c>
      <c r="L60" s="29">
        <f>+'2009'!$C60</f>
        <v>0</v>
      </c>
      <c r="M60" s="29">
        <f>+'2010'!$C60</f>
        <v>0</v>
      </c>
      <c r="N60" s="29">
        <f>+'2011'!$C60</f>
        <v>0</v>
      </c>
      <c r="O60" s="29">
        <f>+'2012'!$C60</f>
        <v>0</v>
      </c>
      <c r="P60" s="29">
        <f>+'2013'!$C60</f>
        <v>0</v>
      </c>
      <c r="Q60" s="29">
        <f>+'2014'!$C60</f>
        <v>0</v>
      </c>
      <c r="R60" s="29">
        <f>+'2015'!$C60</f>
        <v>0</v>
      </c>
      <c r="S60" s="29">
        <f>+'2016'!$C60</f>
        <v>0</v>
      </c>
      <c r="T60" s="29">
        <f>+'2017'!$C60</f>
        <v>0</v>
      </c>
      <c r="U60" s="29">
        <f>+'2018'!$C60</f>
        <v>0</v>
      </c>
      <c r="V60" s="29">
        <f>+'2019'!$C60</f>
        <v>0</v>
      </c>
      <c r="W60" s="26"/>
      <c r="X60" s="46" t="e">
        <f t="shared" si="2"/>
        <v>#DIV/0!</v>
      </c>
    </row>
    <row r="61" spans="1:24">
      <c r="A61" s="23" t="s">
        <v>371</v>
      </c>
      <c r="B61" s="24" t="s">
        <v>372</v>
      </c>
      <c r="C61" s="29">
        <f>+'2000'!$C61</f>
        <v>0</v>
      </c>
      <c r="D61" s="29">
        <f>+'2001'!$C61</f>
        <v>0</v>
      </c>
      <c r="E61" s="29">
        <f>+'2002'!$C61</f>
        <v>0</v>
      </c>
      <c r="F61" s="29">
        <f>+'2003'!$C61</f>
        <v>0</v>
      </c>
      <c r="G61" s="29">
        <f>+'2004'!$C61</f>
        <v>0</v>
      </c>
      <c r="H61" s="29">
        <f>+'2005'!$C61</f>
        <v>0</v>
      </c>
      <c r="I61" s="29">
        <f>+'2006'!$C61</f>
        <v>0</v>
      </c>
      <c r="J61" s="29">
        <f>+'2007'!$C61</f>
        <v>0</v>
      </c>
      <c r="K61" s="29">
        <f>+'2008'!$C61</f>
        <v>0</v>
      </c>
      <c r="L61" s="29">
        <f>+'2009'!$C61</f>
        <v>0</v>
      </c>
      <c r="M61" s="29">
        <f>+'2010'!$C61</f>
        <v>0</v>
      </c>
      <c r="N61" s="29">
        <f>+'2011'!$C61</f>
        <v>0</v>
      </c>
      <c r="O61" s="29">
        <f>+'2012'!$C61</f>
        <v>0</v>
      </c>
      <c r="P61" s="29">
        <f>+'2013'!$C61</f>
        <v>0</v>
      </c>
      <c r="Q61" s="29">
        <f>+'2014'!$C61</f>
        <v>0</v>
      </c>
      <c r="R61" s="29">
        <f>+'2015'!$C61</f>
        <v>0</v>
      </c>
      <c r="S61" s="29">
        <f>+'2016'!$C61</f>
        <v>0</v>
      </c>
      <c r="T61" s="29">
        <f>+'2017'!$C61</f>
        <v>0</v>
      </c>
      <c r="U61" s="29">
        <f>+'2018'!$C61</f>
        <v>0</v>
      </c>
      <c r="V61" s="29">
        <f>+'2019'!$C61</f>
        <v>0</v>
      </c>
      <c r="W61" s="26"/>
      <c r="X61" s="46" t="e">
        <f t="shared" si="2"/>
        <v>#DIV/0!</v>
      </c>
    </row>
    <row r="62" spans="1:24">
      <c r="A62" s="23" t="s">
        <v>373</v>
      </c>
      <c r="B62" s="24" t="s">
        <v>374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26"/>
      <c r="X62" s="32" t="e">
        <f t="shared" si="2"/>
        <v>#DIV/0!</v>
      </c>
    </row>
    <row r="63" spans="1:24">
      <c r="A63" s="23" t="s">
        <v>375</v>
      </c>
      <c r="B63" s="24" t="s">
        <v>290</v>
      </c>
      <c r="C63" s="29">
        <f>+'2000'!$C63</f>
        <v>0</v>
      </c>
      <c r="D63" s="29">
        <f>+'2001'!$C63</f>
        <v>0</v>
      </c>
      <c r="E63" s="29">
        <f>+'2002'!$C63</f>
        <v>0</v>
      </c>
      <c r="F63" s="29">
        <f>+'2003'!$C63</f>
        <v>0</v>
      </c>
      <c r="G63" s="29">
        <f>+'2004'!$C63</f>
        <v>0</v>
      </c>
      <c r="H63" s="29">
        <f>+'2005'!$C63</f>
        <v>0</v>
      </c>
      <c r="I63" s="29">
        <f>+'2006'!$C63</f>
        <v>0</v>
      </c>
      <c r="J63" s="29">
        <f>+'2007'!$C63</f>
        <v>0</v>
      </c>
      <c r="K63" s="29">
        <f>+'2008'!$C63</f>
        <v>0</v>
      </c>
      <c r="L63" s="29">
        <f>+'2009'!$C63</f>
        <v>0</v>
      </c>
      <c r="M63" s="29">
        <f>+'2010'!$C63</f>
        <v>0</v>
      </c>
      <c r="N63" s="29">
        <f>+'2011'!$C63</f>
        <v>0</v>
      </c>
      <c r="O63" s="29">
        <f>+'2012'!$C63</f>
        <v>0</v>
      </c>
      <c r="P63" s="29">
        <f>+'2013'!$C63</f>
        <v>0</v>
      </c>
      <c r="Q63" s="29">
        <f>+'2014'!$C63</f>
        <v>0</v>
      </c>
      <c r="R63" s="29">
        <f>+'2015'!$C63</f>
        <v>0</v>
      </c>
      <c r="S63" s="29">
        <f>+'2016'!$C63</f>
        <v>0</v>
      </c>
      <c r="T63" s="29">
        <f>+'2017'!$C63</f>
        <v>0</v>
      </c>
      <c r="U63" s="29">
        <f>+'2018'!$C63</f>
        <v>0</v>
      </c>
      <c r="V63" s="29">
        <f>+'2019'!$C63</f>
        <v>0</v>
      </c>
      <c r="W63" s="26"/>
      <c r="X63" s="46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27">+SUM(C65:C71)</f>
        <v>0</v>
      </c>
      <c r="D64" s="25">
        <f t="shared" si="27"/>
        <v>0</v>
      </c>
      <c r="E64" s="25">
        <f t="shared" si="27"/>
        <v>0</v>
      </c>
      <c r="F64" s="25">
        <f t="shared" si="27"/>
        <v>0</v>
      </c>
      <c r="G64" s="25">
        <f t="shared" si="27"/>
        <v>0</v>
      </c>
      <c r="H64" s="25">
        <f t="shared" si="27"/>
        <v>0</v>
      </c>
      <c r="I64" s="25">
        <f t="shared" si="27"/>
        <v>0</v>
      </c>
      <c r="J64" s="25">
        <f t="shared" si="27"/>
        <v>0</v>
      </c>
      <c r="K64" s="25">
        <f t="shared" si="27"/>
        <v>0</v>
      </c>
      <c r="L64" s="25">
        <f t="shared" si="27"/>
        <v>0</v>
      </c>
      <c r="M64" s="25">
        <f t="shared" si="27"/>
        <v>0</v>
      </c>
      <c r="N64" s="25">
        <f t="shared" si="27"/>
        <v>0</v>
      </c>
      <c r="O64" s="25">
        <f t="shared" si="27"/>
        <v>0</v>
      </c>
      <c r="P64" s="25">
        <f t="shared" si="27"/>
        <v>0</v>
      </c>
      <c r="Q64" s="25">
        <f t="shared" si="27"/>
        <v>0</v>
      </c>
      <c r="R64" s="25">
        <f t="shared" si="27"/>
        <v>0</v>
      </c>
      <c r="S64" s="25">
        <f t="shared" si="27"/>
        <v>0</v>
      </c>
      <c r="T64" s="25">
        <f t="shared" si="27"/>
        <v>0</v>
      </c>
      <c r="U64" s="25">
        <f t="shared" si="27"/>
        <v>0</v>
      </c>
      <c r="V64" s="25">
        <f t="shared" ref="V64" si="28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29">
        <f>+'2000'!$C65</f>
        <v>0</v>
      </c>
      <c r="D65" s="29">
        <f>+'2001'!$C65</f>
        <v>0</v>
      </c>
      <c r="E65" s="29">
        <f>+'2002'!$C65</f>
        <v>0</v>
      </c>
      <c r="F65" s="29">
        <f>+'2003'!$C65</f>
        <v>0</v>
      </c>
      <c r="G65" s="29">
        <f>+'2004'!$C65</f>
        <v>0</v>
      </c>
      <c r="H65" s="29">
        <f>+'2005'!$C65</f>
        <v>0</v>
      </c>
      <c r="I65" s="29">
        <f>+'2006'!$C65</f>
        <v>0</v>
      </c>
      <c r="J65" s="29">
        <f>+'2007'!$C65</f>
        <v>0</v>
      </c>
      <c r="K65" s="29">
        <f>+'2008'!$C65</f>
        <v>0</v>
      </c>
      <c r="L65" s="29">
        <f>+'2009'!$C65</f>
        <v>0</v>
      </c>
      <c r="M65" s="29">
        <f>+'2010'!$C65</f>
        <v>0</v>
      </c>
      <c r="N65" s="29">
        <f>+'2011'!$C65</f>
        <v>0</v>
      </c>
      <c r="O65" s="29">
        <f>+'2012'!$C65</f>
        <v>0</v>
      </c>
      <c r="P65" s="29">
        <f>+'2013'!$C65</f>
        <v>0</v>
      </c>
      <c r="Q65" s="29">
        <f>+'2014'!$C65</f>
        <v>0</v>
      </c>
      <c r="R65" s="29">
        <f>+'2015'!$C65</f>
        <v>0</v>
      </c>
      <c r="S65" s="29">
        <f>+'2016'!$C65</f>
        <v>0</v>
      </c>
      <c r="T65" s="29">
        <f>+'2017'!$C65</f>
        <v>0</v>
      </c>
      <c r="U65" s="29">
        <f>+'2018'!$C65</f>
        <v>0</v>
      </c>
      <c r="V65" s="29">
        <f>+'2019'!$C65</f>
        <v>0</v>
      </c>
      <c r="W65" s="26"/>
      <c r="X65" s="46" t="e">
        <f t="shared" si="2"/>
        <v>#DIV/0!</v>
      </c>
    </row>
    <row r="66" spans="1:24">
      <c r="A66" s="23" t="s">
        <v>380</v>
      </c>
      <c r="B66" s="24" t="s">
        <v>381</v>
      </c>
      <c r="C66" s="29">
        <f>+'2000'!$C66</f>
        <v>0</v>
      </c>
      <c r="D66" s="29">
        <f>+'2001'!$C66</f>
        <v>0</v>
      </c>
      <c r="E66" s="29">
        <f>+'2002'!$C66</f>
        <v>0</v>
      </c>
      <c r="F66" s="29">
        <f>+'2003'!$C66</f>
        <v>0</v>
      </c>
      <c r="G66" s="29">
        <f>+'2004'!$C66</f>
        <v>0</v>
      </c>
      <c r="H66" s="29">
        <f>+'2005'!$C66</f>
        <v>0</v>
      </c>
      <c r="I66" s="29">
        <f>+'2006'!$C66</f>
        <v>0</v>
      </c>
      <c r="J66" s="29">
        <f>+'2007'!$C66</f>
        <v>0</v>
      </c>
      <c r="K66" s="29">
        <f>+'2008'!$C66</f>
        <v>0</v>
      </c>
      <c r="L66" s="29">
        <f>+'2009'!$C66</f>
        <v>0</v>
      </c>
      <c r="M66" s="29">
        <f>+'2010'!$C66</f>
        <v>0</v>
      </c>
      <c r="N66" s="29">
        <f>+'2011'!$C66</f>
        <v>0</v>
      </c>
      <c r="O66" s="29">
        <f>+'2012'!$C66</f>
        <v>0</v>
      </c>
      <c r="P66" s="29">
        <f>+'2013'!$C66</f>
        <v>0</v>
      </c>
      <c r="Q66" s="29">
        <f>+'2014'!$C66</f>
        <v>0</v>
      </c>
      <c r="R66" s="29">
        <f>+'2015'!$C66</f>
        <v>0</v>
      </c>
      <c r="S66" s="29">
        <f>+'2016'!$C66</f>
        <v>0</v>
      </c>
      <c r="T66" s="29">
        <f>+'2017'!$C66</f>
        <v>0</v>
      </c>
      <c r="U66" s="29">
        <f>+'2018'!$C66</f>
        <v>0</v>
      </c>
      <c r="V66" s="29">
        <f>+'2019'!$C66</f>
        <v>0</v>
      </c>
      <c r="W66" s="26"/>
      <c r="X66" s="46" t="e">
        <f t="shared" si="2"/>
        <v>#DIV/0!</v>
      </c>
    </row>
    <row r="67" spans="1:24">
      <c r="A67" s="23" t="s">
        <v>382</v>
      </c>
      <c r="B67" s="24" t="s">
        <v>383</v>
      </c>
      <c r="C67" s="29">
        <f>+'2000'!$C67</f>
        <v>0</v>
      </c>
      <c r="D67" s="29">
        <f>+'2001'!$C67</f>
        <v>0</v>
      </c>
      <c r="E67" s="29">
        <f>+'2002'!$C67</f>
        <v>0</v>
      </c>
      <c r="F67" s="29">
        <f>+'2003'!$C67</f>
        <v>0</v>
      </c>
      <c r="G67" s="29">
        <f>+'2004'!$C67</f>
        <v>0</v>
      </c>
      <c r="H67" s="29">
        <f>+'2005'!$C67</f>
        <v>0</v>
      </c>
      <c r="I67" s="29">
        <f>+'2006'!$C67</f>
        <v>0</v>
      </c>
      <c r="J67" s="29">
        <f>+'2007'!$C67</f>
        <v>0</v>
      </c>
      <c r="K67" s="29">
        <f>+'2008'!$C67</f>
        <v>0</v>
      </c>
      <c r="L67" s="29">
        <f>+'2009'!$C67</f>
        <v>0</v>
      </c>
      <c r="M67" s="29">
        <f>+'2010'!$C67</f>
        <v>0</v>
      </c>
      <c r="N67" s="29">
        <f>+'2011'!$C67</f>
        <v>0</v>
      </c>
      <c r="O67" s="29">
        <f>+'2012'!$C67</f>
        <v>0</v>
      </c>
      <c r="P67" s="29">
        <f>+'2013'!$C67</f>
        <v>0</v>
      </c>
      <c r="Q67" s="29">
        <f>+'2014'!$C67</f>
        <v>0</v>
      </c>
      <c r="R67" s="29">
        <f>+'2015'!$C67</f>
        <v>0</v>
      </c>
      <c r="S67" s="29">
        <f>+'2016'!$C67</f>
        <v>0</v>
      </c>
      <c r="T67" s="29">
        <f>+'2017'!$C67</f>
        <v>0</v>
      </c>
      <c r="U67" s="29">
        <f>+'2018'!$C67</f>
        <v>0</v>
      </c>
      <c r="V67" s="29">
        <f>+'2019'!$C67</f>
        <v>0</v>
      </c>
      <c r="W67" s="26"/>
      <c r="X67" s="46" t="e">
        <f t="shared" si="2"/>
        <v>#DIV/0!</v>
      </c>
    </row>
    <row r="68" spans="1:24">
      <c r="A68" s="23" t="s">
        <v>384</v>
      </c>
      <c r="B68" s="24" t="s">
        <v>385</v>
      </c>
      <c r="C68" s="29">
        <f>+'2000'!$C68</f>
        <v>0</v>
      </c>
      <c r="D68" s="29">
        <f>+'2001'!$C68</f>
        <v>0</v>
      </c>
      <c r="E68" s="29">
        <f>+'2002'!$C68</f>
        <v>0</v>
      </c>
      <c r="F68" s="29">
        <f>+'2003'!$C68</f>
        <v>0</v>
      </c>
      <c r="G68" s="29">
        <f>+'2004'!$C68</f>
        <v>0</v>
      </c>
      <c r="H68" s="29">
        <f>+'2005'!$C68</f>
        <v>0</v>
      </c>
      <c r="I68" s="29">
        <f>+'2006'!$C68</f>
        <v>0</v>
      </c>
      <c r="J68" s="29">
        <f>+'2007'!$C68</f>
        <v>0</v>
      </c>
      <c r="K68" s="29">
        <f>+'2008'!$C68</f>
        <v>0</v>
      </c>
      <c r="L68" s="29">
        <f>+'2009'!$C68</f>
        <v>0</v>
      </c>
      <c r="M68" s="29">
        <f>+'2010'!$C68</f>
        <v>0</v>
      </c>
      <c r="N68" s="29">
        <f>+'2011'!$C68</f>
        <v>0</v>
      </c>
      <c r="O68" s="29">
        <f>+'2012'!$C68</f>
        <v>0</v>
      </c>
      <c r="P68" s="29">
        <f>+'2013'!$C68</f>
        <v>0</v>
      </c>
      <c r="Q68" s="29">
        <f>+'2014'!$C68</f>
        <v>0</v>
      </c>
      <c r="R68" s="29">
        <f>+'2015'!$C68</f>
        <v>0</v>
      </c>
      <c r="S68" s="29">
        <f>+'2016'!$C68</f>
        <v>0</v>
      </c>
      <c r="T68" s="29">
        <f>+'2017'!$C68</f>
        <v>0</v>
      </c>
      <c r="U68" s="29">
        <f>+'2018'!$C68</f>
        <v>0</v>
      </c>
      <c r="V68" s="29">
        <f>+'2019'!$C68</f>
        <v>0</v>
      </c>
      <c r="W68" s="26"/>
      <c r="X68" s="46" t="e">
        <f t="shared" ref="X68:X131" si="29">+(V68/C68)-1</f>
        <v>#DIV/0!</v>
      </c>
    </row>
    <row r="69" spans="1:24">
      <c r="A69" s="23" t="s">
        <v>386</v>
      </c>
      <c r="B69" s="24" t="s">
        <v>387</v>
      </c>
      <c r="C69" s="29">
        <f>+'2000'!$C69</f>
        <v>0</v>
      </c>
      <c r="D69" s="29">
        <f>+'2001'!$C69</f>
        <v>0</v>
      </c>
      <c r="E69" s="29">
        <f>+'2002'!$C69</f>
        <v>0</v>
      </c>
      <c r="F69" s="29">
        <f>+'2003'!$C69</f>
        <v>0</v>
      </c>
      <c r="G69" s="29">
        <f>+'2004'!$C69</f>
        <v>0</v>
      </c>
      <c r="H69" s="29">
        <f>+'2005'!$C69</f>
        <v>0</v>
      </c>
      <c r="I69" s="29">
        <f>+'2006'!$C69</f>
        <v>0</v>
      </c>
      <c r="J69" s="29">
        <f>+'2007'!$C69</f>
        <v>0</v>
      </c>
      <c r="K69" s="29">
        <f>+'2008'!$C69</f>
        <v>0</v>
      </c>
      <c r="L69" s="29">
        <f>+'2009'!$C69</f>
        <v>0</v>
      </c>
      <c r="M69" s="29">
        <f>+'2010'!$C69</f>
        <v>0</v>
      </c>
      <c r="N69" s="29">
        <f>+'2011'!$C69</f>
        <v>0</v>
      </c>
      <c r="O69" s="29">
        <f>+'2012'!$C69</f>
        <v>0</v>
      </c>
      <c r="P69" s="29">
        <f>+'2013'!$C69</f>
        <v>0</v>
      </c>
      <c r="Q69" s="29">
        <f>+'2014'!$C69</f>
        <v>0</v>
      </c>
      <c r="R69" s="29">
        <f>+'2015'!$C69</f>
        <v>0</v>
      </c>
      <c r="S69" s="29">
        <f>+'2016'!$C69</f>
        <v>0</v>
      </c>
      <c r="T69" s="29">
        <f>+'2017'!$C69</f>
        <v>0</v>
      </c>
      <c r="U69" s="29">
        <f>+'2018'!$C69</f>
        <v>0</v>
      </c>
      <c r="V69" s="29">
        <f>+'2019'!$C69</f>
        <v>0</v>
      </c>
      <c r="W69" s="26"/>
      <c r="X69" s="46" t="e">
        <f t="shared" si="29"/>
        <v>#DIV/0!</v>
      </c>
    </row>
    <row r="70" spans="1:24">
      <c r="A70" s="23" t="s">
        <v>388</v>
      </c>
      <c r="B70" s="24" t="s">
        <v>389</v>
      </c>
      <c r="C70" s="29">
        <f>+'2000'!$C70</f>
        <v>0</v>
      </c>
      <c r="D70" s="29">
        <f>+'2001'!$C70</f>
        <v>0</v>
      </c>
      <c r="E70" s="29">
        <f>+'2002'!$C70</f>
        <v>0</v>
      </c>
      <c r="F70" s="29">
        <f>+'2003'!$C70</f>
        <v>0</v>
      </c>
      <c r="G70" s="29">
        <f>+'2004'!$C70</f>
        <v>0</v>
      </c>
      <c r="H70" s="29">
        <f>+'2005'!$C70</f>
        <v>0</v>
      </c>
      <c r="I70" s="29">
        <f>+'2006'!$C70</f>
        <v>0</v>
      </c>
      <c r="J70" s="29">
        <f>+'2007'!$C70</f>
        <v>0</v>
      </c>
      <c r="K70" s="29">
        <f>+'2008'!$C70</f>
        <v>0</v>
      </c>
      <c r="L70" s="29">
        <f>+'2009'!$C70</f>
        <v>0</v>
      </c>
      <c r="M70" s="29">
        <f>+'2010'!$C70</f>
        <v>0</v>
      </c>
      <c r="N70" s="29">
        <f>+'2011'!$C70</f>
        <v>0</v>
      </c>
      <c r="O70" s="29">
        <f>+'2012'!$C70</f>
        <v>0</v>
      </c>
      <c r="P70" s="29">
        <f>+'2013'!$C70</f>
        <v>0</v>
      </c>
      <c r="Q70" s="29">
        <f>+'2014'!$C70</f>
        <v>0</v>
      </c>
      <c r="R70" s="29">
        <f>+'2015'!$C70</f>
        <v>0</v>
      </c>
      <c r="S70" s="29">
        <f>+'2016'!$C70</f>
        <v>0</v>
      </c>
      <c r="T70" s="29">
        <f>+'2017'!$C70</f>
        <v>0</v>
      </c>
      <c r="U70" s="29">
        <f>+'2018'!$C70</f>
        <v>0</v>
      </c>
      <c r="V70" s="29">
        <f>+'2019'!$C70</f>
        <v>0</v>
      </c>
      <c r="W70" s="26"/>
      <c r="X70" s="46" t="e">
        <f t="shared" si="29"/>
        <v>#DIV/0!</v>
      </c>
    </row>
    <row r="71" spans="1:24">
      <c r="A71" s="23" t="s">
        <v>390</v>
      </c>
      <c r="B71" s="24" t="s">
        <v>290</v>
      </c>
      <c r="C71" s="29">
        <f>+'2000'!$C71</f>
        <v>0</v>
      </c>
      <c r="D71" s="29">
        <f>+'2001'!$C71</f>
        <v>0</v>
      </c>
      <c r="E71" s="29">
        <f>+'2002'!$C71</f>
        <v>0</v>
      </c>
      <c r="F71" s="29">
        <f>+'2003'!$C71</f>
        <v>0</v>
      </c>
      <c r="G71" s="29">
        <f>+'2004'!$C71</f>
        <v>0</v>
      </c>
      <c r="H71" s="29">
        <f>+'2005'!$C71</f>
        <v>0</v>
      </c>
      <c r="I71" s="29">
        <f>+'2006'!$C71</f>
        <v>0</v>
      </c>
      <c r="J71" s="29">
        <f>+'2007'!$C71</f>
        <v>0</v>
      </c>
      <c r="K71" s="29">
        <f>+'2008'!$C71</f>
        <v>0</v>
      </c>
      <c r="L71" s="29">
        <f>+'2009'!$C71</f>
        <v>0</v>
      </c>
      <c r="M71" s="29">
        <f>+'2010'!$C71</f>
        <v>0</v>
      </c>
      <c r="N71" s="29">
        <f>+'2011'!$C71</f>
        <v>0</v>
      </c>
      <c r="O71" s="29">
        <f>+'2012'!$C71</f>
        <v>0</v>
      </c>
      <c r="P71" s="29">
        <f>+'2013'!$C71</f>
        <v>0</v>
      </c>
      <c r="Q71" s="29">
        <f>+'2014'!$C71</f>
        <v>0</v>
      </c>
      <c r="R71" s="29">
        <f>+'2015'!$C71</f>
        <v>0</v>
      </c>
      <c r="S71" s="29">
        <f>+'2016'!$C71</f>
        <v>0</v>
      </c>
      <c r="T71" s="29">
        <f>+'2017'!$C71</f>
        <v>0</v>
      </c>
      <c r="U71" s="29">
        <f>+'2018'!$C71</f>
        <v>0</v>
      </c>
      <c r="V71" s="29">
        <f>+'2019'!$C71</f>
        <v>0</v>
      </c>
      <c r="W71" s="26"/>
      <c r="X71" s="46" t="e">
        <f t="shared" si="29"/>
        <v>#DIV/0!</v>
      </c>
    </row>
    <row r="72" spans="1:24">
      <c r="A72" s="23" t="s">
        <v>391</v>
      </c>
      <c r="B72" s="24" t="s">
        <v>392</v>
      </c>
      <c r="C72" s="25">
        <f t="shared" ref="C72:U72" si="30">+SUM(C73:C75)</f>
        <v>3.7307705140196906E-2</v>
      </c>
      <c r="D72" s="25">
        <f t="shared" si="30"/>
        <v>2.3876931289726025E-2</v>
      </c>
      <c r="E72" s="25">
        <f t="shared" si="30"/>
        <v>0.44132524052604954</v>
      </c>
      <c r="F72" s="25">
        <f t="shared" si="30"/>
        <v>2.9485796143684921</v>
      </c>
      <c r="G72" s="25">
        <f t="shared" si="30"/>
        <v>2.9578373952648103</v>
      </c>
      <c r="H72" s="25">
        <f t="shared" si="30"/>
        <v>4.4305371120214279</v>
      </c>
      <c r="I72" s="25">
        <f t="shared" si="30"/>
        <v>5.0495492233952382</v>
      </c>
      <c r="J72" s="25">
        <f t="shared" si="30"/>
        <v>6.5727836898285714</v>
      </c>
      <c r="K72" s="25">
        <f t="shared" si="30"/>
        <v>3.4324005640785722</v>
      </c>
      <c r="L72" s="25">
        <f t="shared" si="30"/>
        <v>4.689322626950001</v>
      </c>
      <c r="M72" s="25">
        <f t="shared" si="30"/>
        <v>4.5079079532809523</v>
      </c>
      <c r="N72" s="25">
        <f t="shared" si="30"/>
        <v>2.7859130134333334</v>
      </c>
      <c r="O72" s="25">
        <f t="shared" si="30"/>
        <v>2.5784334580023813</v>
      </c>
      <c r="P72" s="25">
        <f t="shared" si="30"/>
        <v>2.4647650532142857</v>
      </c>
      <c r="Q72" s="25">
        <f t="shared" si="30"/>
        <v>3.2275744798142862</v>
      </c>
      <c r="R72" s="25">
        <f t="shared" si="30"/>
        <v>3.1997872443333333</v>
      </c>
      <c r="S72" s="25">
        <f t="shared" si="30"/>
        <v>2.7616361547976194</v>
      </c>
      <c r="T72" s="25">
        <f t="shared" si="30"/>
        <v>2.9541452209904762</v>
      </c>
      <c r="U72" s="25">
        <f t="shared" si="30"/>
        <v>3.0051329775071429</v>
      </c>
      <c r="V72" s="25">
        <f t="shared" ref="V72" si="31">+SUM(V73:V75)</f>
        <v>2.9925650275547619</v>
      </c>
      <c r="W72" s="26"/>
      <c r="X72" s="27">
        <f t="shared" si="29"/>
        <v>79.213055622401313</v>
      </c>
    </row>
    <row r="73" spans="1:24">
      <c r="A73" s="23" t="s">
        <v>393</v>
      </c>
      <c r="B73" s="24" t="s">
        <v>394</v>
      </c>
      <c r="C73" s="29">
        <f>+'2000'!$C73</f>
        <v>3.7307705140196906E-2</v>
      </c>
      <c r="D73" s="29">
        <f>+'2001'!$C73</f>
        <v>2.3876931289726025E-2</v>
      </c>
      <c r="E73" s="29">
        <f>+'2002'!$C73</f>
        <v>0.44132524052604954</v>
      </c>
      <c r="F73" s="29">
        <f>+'2003'!$C73</f>
        <v>2.9485796143684921</v>
      </c>
      <c r="G73" s="29">
        <f>+'2004'!$C73</f>
        <v>2.9578373952648103</v>
      </c>
      <c r="H73" s="29">
        <f>+'2005'!$C73</f>
        <v>4.4305371120214279</v>
      </c>
      <c r="I73" s="29">
        <f>+'2006'!$C73</f>
        <v>5.0495492233952382</v>
      </c>
      <c r="J73" s="29">
        <f>+'2007'!$C73</f>
        <v>6.5727836898285714</v>
      </c>
      <c r="K73" s="29">
        <f>+'2008'!$C73</f>
        <v>3.4324005640785722</v>
      </c>
      <c r="L73" s="29">
        <f>+'2009'!$C73</f>
        <v>4.689322626950001</v>
      </c>
      <c r="M73" s="29">
        <f>+'2010'!$C73</f>
        <v>4.5079079532809523</v>
      </c>
      <c r="N73" s="29">
        <f>+'2011'!$C73</f>
        <v>2.7859130134333334</v>
      </c>
      <c r="O73" s="29">
        <f>+'2012'!$C73</f>
        <v>2.5784334580023813</v>
      </c>
      <c r="P73" s="29">
        <f>+'2013'!$C73</f>
        <v>2.4647650532142857</v>
      </c>
      <c r="Q73" s="29">
        <f>+'2014'!$C73</f>
        <v>3.2275744798142862</v>
      </c>
      <c r="R73" s="29">
        <f>+'2015'!$C73</f>
        <v>3.1997872443333333</v>
      </c>
      <c r="S73" s="29">
        <f>+'2016'!$C73</f>
        <v>2.7616361547976194</v>
      </c>
      <c r="T73" s="29">
        <f>+'2017'!$C73</f>
        <v>2.9541452209904762</v>
      </c>
      <c r="U73" s="29">
        <f>+'2018'!$C73</f>
        <v>3.0051329775071429</v>
      </c>
      <c r="V73" s="29">
        <f>+'2019'!$C73</f>
        <v>2.9925650275547619</v>
      </c>
      <c r="W73" s="26"/>
      <c r="X73" s="46">
        <f t="shared" si="29"/>
        <v>79.213055622401313</v>
      </c>
    </row>
    <row r="74" spans="1:24">
      <c r="A74" s="23" t="s">
        <v>395</v>
      </c>
      <c r="B74" s="24" t="s">
        <v>396</v>
      </c>
      <c r="C74" s="29">
        <f>+'2000'!$C74</f>
        <v>0</v>
      </c>
      <c r="D74" s="29">
        <f>+'2001'!$C74</f>
        <v>0</v>
      </c>
      <c r="E74" s="29">
        <f>+'2002'!$C74</f>
        <v>0</v>
      </c>
      <c r="F74" s="29">
        <f>+'2003'!$C74</f>
        <v>0</v>
      </c>
      <c r="G74" s="29">
        <f>+'2004'!$C74</f>
        <v>0</v>
      </c>
      <c r="H74" s="29">
        <f>+'2005'!$C74</f>
        <v>0</v>
      </c>
      <c r="I74" s="29">
        <f>+'2006'!$C74</f>
        <v>0</v>
      </c>
      <c r="J74" s="29">
        <f>+'2007'!$C74</f>
        <v>0</v>
      </c>
      <c r="K74" s="29">
        <f>+'2008'!$C74</f>
        <v>0</v>
      </c>
      <c r="L74" s="29">
        <f>+'2009'!$C74</f>
        <v>0</v>
      </c>
      <c r="M74" s="29">
        <f>+'2010'!$C74</f>
        <v>0</v>
      </c>
      <c r="N74" s="29">
        <f>+'2011'!$C74</f>
        <v>0</v>
      </c>
      <c r="O74" s="29">
        <f>+'2012'!$C74</f>
        <v>0</v>
      </c>
      <c r="P74" s="29">
        <f>+'2013'!$C74</f>
        <v>0</v>
      </c>
      <c r="Q74" s="29">
        <f>+'2014'!$C74</f>
        <v>0</v>
      </c>
      <c r="R74" s="29">
        <f>+'2015'!$C74</f>
        <v>0</v>
      </c>
      <c r="S74" s="29">
        <f>+'2016'!$C74</f>
        <v>0</v>
      </c>
      <c r="T74" s="29">
        <f>+'2017'!$C74</f>
        <v>0</v>
      </c>
      <c r="U74" s="29">
        <f>+'2018'!$C74</f>
        <v>0</v>
      </c>
      <c r="V74" s="29">
        <f>+'2019'!$C74</f>
        <v>0</v>
      </c>
      <c r="W74" s="26"/>
      <c r="X74" s="46" t="e">
        <f t="shared" si="29"/>
        <v>#DIV/0!</v>
      </c>
    </row>
    <row r="75" spans="1:24">
      <c r="A75" s="23" t="s">
        <v>397</v>
      </c>
      <c r="B75" s="24" t="s">
        <v>290</v>
      </c>
      <c r="C75" s="29">
        <f>+'2000'!$C75</f>
        <v>0</v>
      </c>
      <c r="D75" s="29">
        <f>+'2001'!$C75</f>
        <v>0</v>
      </c>
      <c r="E75" s="29">
        <f>+'2002'!$C75</f>
        <v>0</v>
      </c>
      <c r="F75" s="29">
        <f>+'2003'!$C75</f>
        <v>0</v>
      </c>
      <c r="G75" s="29">
        <f>+'2004'!$C75</f>
        <v>0</v>
      </c>
      <c r="H75" s="29">
        <f>+'2005'!$C75</f>
        <v>0</v>
      </c>
      <c r="I75" s="29">
        <f>+'2006'!$C75</f>
        <v>0</v>
      </c>
      <c r="J75" s="29">
        <f>+'2007'!$C75</f>
        <v>0</v>
      </c>
      <c r="K75" s="29">
        <f>+'2008'!$C75</f>
        <v>0</v>
      </c>
      <c r="L75" s="29">
        <f>+'2009'!$C75</f>
        <v>0</v>
      </c>
      <c r="M75" s="29">
        <f>+'2010'!$C75</f>
        <v>0</v>
      </c>
      <c r="N75" s="29">
        <f>+'2011'!$C75</f>
        <v>0</v>
      </c>
      <c r="O75" s="29">
        <f>+'2012'!$C75</f>
        <v>0</v>
      </c>
      <c r="P75" s="29">
        <f>+'2013'!$C75</f>
        <v>0</v>
      </c>
      <c r="Q75" s="29">
        <f>+'2014'!$C75</f>
        <v>0</v>
      </c>
      <c r="R75" s="29">
        <f>+'2015'!$C75</f>
        <v>0</v>
      </c>
      <c r="S75" s="29">
        <f>+'2016'!$C75</f>
        <v>0</v>
      </c>
      <c r="T75" s="29">
        <f>+'2017'!$C75</f>
        <v>0</v>
      </c>
      <c r="U75" s="29">
        <f>+'2018'!$C75</f>
        <v>0</v>
      </c>
      <c r="V75" s="29">
        <f>+'2019'!$C75</f>
        <v>0</v>
      </c>
      <c r="W75" s="26"/>
      <c r="X75" s="46" t="e">
        <f t="shared" si="29"/>
        <v>#DIV/0!</v>
      </c>
    </row>
    <row r="76" spans="1:24">
      <c r="A76" s="23" t="s">
        <v>398</v>
      </c>
      <c r="B76" s="24" t="s">
        <v>399</v>
      </c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26"/>
      <c r="X76" s="32" t="e">
        <f t="shared" si="29"/>
        <v>#DIV/0!</v>
      </c>
    </row>
    <row r="77" spans="1:24">
      <c r="A77" s="23" t="s">
        <v>400</v>
      </c>
      <c r="B77" s="24" t="s">
        <v>401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26"/>
      <c r="X77" s="32" t="e">
        <f t="shared" si="29"/>
        <v>#DIV/0!</v>
      </c>
    </row>
    <row r="78" spans="1:24">
      <c r="A78" s="23" t="s">
        <v>402</v>
      </c>
      <c r="B78" s="24" t="s">
        <v>403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26"/>
      <c r="X78" s="32" t="e">
        <f t="shared" si="29"/>
        <v>#DIV/0!</v>
      </c>
    </row>
    <row r="79" spans="1:24">
      <c r="A79" s="23" t="s">
        <v>404</v>
      </c>
      <c r="B79" s="24" t="s">
        <v>405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26"/>
      <c r="X79" s="32" t="e">
        <f t="shared" si="29"/>
        <v>#DIV/0!</v>
      </c>
    </row>
    <row r="80" spans="1:24">
      <c r="A80" s="23" t="s">
        <v>406</v>
      </c>
      <c r="B80" s="24" t="s">
        <v>407</v>
      </c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26"/>
      <c r="X80" s="32" t="e">
        <f t="shared" si="29"/>
        <v>#DIV/0!</v>
      </c>
    </row>
    <row r="81" spans="1:24">
      <c r="A81" s="23" t="s">
        <v>408</v>
      </c>
      <c r="B81" s="24" t="s">
        <v>290</v>
      </c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26"/>
      <c r="X81" s="32" t="e">
        <f t="shared" si="29"/>
        <v>#DIV/0!</v>
      </c>
    </row>
    <row r="82" spans="1:24">
      <c r="A82" s="23" t="s">
        <v>409</v>
      </c>
      <c r="B82" s="24" t="s">
        <v>410</v>
      </c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26"/>
      <c r="X82" s="32" t="e">
        <f t="shared" si="29"/>
        <v>#DIV/0!</v>
      </c>
    </row>
    <row r="83" spans="1:24">
      <c r="A83" s="23" t="s">
        <v>411</v>
      </c>
      <c r="B83" s="24" t="s">
        <v>412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26"/>
      <c r="X83" s="32" t="e">
        <f t="shared" si="29"/>
        <v>#DIV/0!</v>
      </c>
    </row>
    <row r="84" spans="1:24">
      <c r="A84" s="23" t="s">
        <v>413</v>
      </c>
      <c r="B84" s="24" t="s">
        <v>414</v>
      </c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26"/>
      <c r="X84" s="32" t="e">
        <f t="shared" si="29"/>
        <v>#DIV/0!</v>
      </c>
    </row>
    <row r="85" spans="1:24">
      <c r="A85" s="23" t="s">
        <v>415</v>
      </c>
      <c r="B85" s="24" t="s">
        <v>416</v>
      </c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26"/>
      <c r="X85" s="32" t="e">
        <f t="shared" si="29"/>
        <v>#DIV/0!</v>
      </c>
    </row>
    <row r="86" spans="1:24">
      <c r="A86" s="23" t="s">
        <v>417</v>
      </c>
      <c r="B86" s="24" t="s">
        <v>418</v>
      </c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26"/>
      <c r="X86" s="32" t="e">
        <f t="shared" si="29"/>
        <v>#DIV/0!</v>
      </c>
    </row>
    <row r="87" spans="1:24">
      <c r="A87" s="23" t="s">
        <v>419</v>
      </c>
      <c r="B87" s="24" t="s">
        <v>420</v>
      </c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26"/>
      <c r="X87" s="32" t="e">
        <f t="shared" si="29"/>
        <v>#DIV/0!</v>
      </c>
    </row>
    <row r="88" spans="1:24">
      <c r="A88" s="23" t="s">
        <v>421</v>
      </c>
      <c r="B88" s="24" t="s">
        <v>422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26"/>
      <c r="X88" s="32" t="e">
        <f t="shared" si="29"/>
        <v>#DIV/0!</v>
      </c>
    </row>
    <row r="89" spans="1:24">
      <c r="A89" s="23" t="s">
        <v>423</v>
      </c>
      <c r="B89" s="24" t="s">
        <v>424</v>
      </c>
      <c r="C89" s="25">
        <f t="shared" ref="C89:U89" si="32">+SUM(C90:C93)</f>
        <v>0</v>
      </c>
      <c r="D89" s="25">
        <f t="shared" si="32"/>
        <v>0</v>
      </c>
      <c r="E89" s="25">
        <f t="shared" si="32"/>
        <v>0</v>
      </c>
      <c r="F89" s="25">
        <f t="shared" si="32"/>
        <v>0</v>
      </c>
      <c r="G89" s="25">
        <f t="shared" si="32"/>
        <v>0</v>
      </c>
      <c r="H89" s="25">
        <f t="shared" si="32"/>
        <v>0</v>
      </c>
      <c r="I89" s="25">
        <f t="shared" si="32"/>
        <v>0</v>
      </c>
      <c r="J89" s="25">
        <f t="shared" si="32"/>
        <v>0</v>
      </c>
      <c r="K89" s="25">
        <f t="shared" si="32"/>
        <v>0</v>
      </c>
      <c r="L89" s="25">
        <f t="shared" si="32"/>
        <v>0</v>
      </c>
      <c r="M89" s="25">
        <f t="shared" si="32"/>
        <v>0</v>
      </c>
      <c r="N89" s="25">
        <f t="shared" si="32"/>
        <v>0</v>
      </c>
      <c r="O89" s="25">
        <f t="shared" si="32"/>
        <v>0</v>
      </c>
      <c r="P89" s="25">
        <f t="shared" si="32"/>
        <v>0</v>
      </c>
      <c r="Q89" s="25">
        <f t="shared" si="32"/>
        <v>0</v>
      </c>
      <c r="R89" s="25">
        <f t="shared" si="32"/>
        <v>0</v>
      </c>
      <c r="S89" s="25">
        <f t="shared" si="32"/>
        <v>0</v>
      </c>
      <c r="T89" s="25">
        <f t="shared" si="32"/>
        <v>0</v>
      </c>
      <c r="U89" s="25">
        <f t="shared" si="32"/>
        <v>0</v>
      </c>
      <c r="V89" s="25">
        <f t="shared" ref="V89" si="33">+SUM(V90:V93)</f>
        <v>0</v>
      </c>
      <c r="W89" s="26"/>
      <c r="X89" s="27" t="e">
        <f t="shared" si="29"/>
        <v>#DIV/0!</v>
      </c>
    </row>
    <row r="90" spans="1:24">
      <c r="A90" s="23" t="s">
        <v>425</v>
      </c>
      <c r="B90" s="24" t="s">
        <v>426</v>
      </c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26"/>
      <c r="X90" s="32" t="e">
        <f t="shared" si="29"/>
        <v>#DIV/0!</v>
      </c>
    </row>
    <row r="91" spans="1:24" ht="12.95">
      <c r="A91" s="23" t="s">
        <v>427</v>
      </c>
      <c r="B91" s="24" t="s">
        <v>428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26"/>
      <c r="X91" s="32" t="e">
        <f t="shared" si="29"/>
        <v>#DIV/0!</v>
      </c>
    </row>
    <row r="92" spans="1:24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26"/>
      <c r="X92" s="32" t="e">
        <f t="shared" si="29"/>
        <v>#DIV/0!</v>
      </c>
    </row>
    <row r="93" spans="1:24">
      <c r="A93" s="23" t="s">
        <v>431</v>
      </c>
      <c r="B93" s="24" t="s">
        <v>341</v>
      </c>
      <c r="C93" s="29">
        <f>+'2000'!$C93</f>
        <v>0</v>
      </c>
      <c r="D93" s="29">
        <f>+'2001'!$C93</f>
        <v>0</v>
      </c>
      <c r="E93" s="29">
        <f>+'2002'!$C93</f>
        <v>0</v>
      </c>
      <c r="F93" s="29">
        <f>+'2003'!$C93</f>
        <v>0</v>
      </c>
      <c r="G93" s="29">
        <f>+'2004'!$C93</f>
        <v>0</v>
      </c>
      <c r="H93" s="29">
        <f>+'2005'!$C93</f>
        <v>0</v>
      </c>
      <c r="I93" s="29">
        <f>+'2006'!$C93</f>
        <v>0</v>
      </c>
      <c r="J93" s="29">
        <f>+'2007'!$C93</f>
        <v>0</v>
      </c>
      <c r="K93" s="29">
        <f>+'2008'!$C93</f>
        <v>0</v>
      </c>
      <c r="L93" s="29">
        <f>+'2009'!$C93</f>
        <v>0</v>
      </c>
      <c r="M93" s="29">
        <f>+'2010'!$C93</f>
        <v>0</v>
      </c>
      <c r="N93" s="29">
        <f>+'2011'!$C93</f>
        <v>0</v>
      </c>
      <c r="O93" s="29">
        <f>+'2012'!$C93</f>
        <v>0</v>
      </c>
      <c r="P93" s="29">
        <f>+'2013'!$C93</f>
        <v>0</v>
      </c>
      <c r="Q93" s="29">
        <f>+'2014'!$C93</f>
        <v>0</v>
      </c>
      <c r="R93" s="29">
        <f>+'2015'!$C93</f>
        <v>0</v>
      </c>
      <c r="S93" s="29">
        <f>+'2016'!$C93</f>
        <v>0</v>
      </c>
      <c r="T93" s="29">
        <f>+'2017'!$C93</f>
        <v>0</v>
      </c>
      <c r="U93" s="29">
        <f>+'2018'!$C93</f>
        <v>0</v>
      </c>
      <c r="V93" s="29">
        <f>+'2019'!$C93</f>
        <v>0</v>
      </c>
      <c r="W93" s="26"/>
      <c r="X93" s="46" t="e">
        <f t="shared" si="29"/>
        <v>#DIV/0!</v>
      </c>
    </row>
    <row r="94" spans="1:24">
      <c r="A94" s="23" t="s">
        <v>432</v>
      </c>
      <c r="B94" s="24" t="s">
        <v>290</v>
      </c>
      <c r="C94" s="29">
        <f>+'2000'!$C94</f>
        <v>0</v>
      </c>
      <c r="D94" s="29">
        <f>+'2001'!$C94</f>
        <v>0</v>
      </c>
      <c r="E94" s="29">
        <f>+'2002'!$C94</f>
        <v>0</v>
      </c>
      <c r="F94" s="29">
        <f>+'2003'!$C94</f>
        <v>0</v>
      </c>
      <c r="G94" s="29">
        <f>+'2004'!$C94</f>
        <v>0</v>
      </c>
      <c r="H94" s="29">
        <f>+'2005'!$C94</f>
        <v>0</v>
      </c>
      <c r="I94" s="29">
        <f>+'2006'!$C94</f>
        <v>0</v>
      </c>
      <c r="J94" s="29">
        <f>+'2007'!$C94</f>
        <v>0</v>
      </c>
      <c r="K94" s="29">
        <f>+'2008'!$C94</f>
        <v>0</v>
      </c>
      <c r="L94" s="29">
        <f>+'2009'!$C94</f>
        <v>0</v>
      </c>
      <c r="M94" s="29">
        <f>+'2010'!$C94</f>
        <v>0</v>
      </c>
      <c r="N94" s="29">
        <f>+'2011'!$C94</f>
        <v>0</v>
      </c>
      <c r="O94" s="29">
        <f>+'2012'!$C94</f>
        <v>0</v>
      </c>
      <c r="P94" s="29">
        <f>+'2013'!$C94</f>
        <v>0</v>
      </c>
      <c r="Q94" s="29">
        <f>+'2014'!$C94</f>
        <v>0</v>
      </c>
      <c r="R94" s="29">
        <f>+'2015'!$C94</f>
        <v>0</v>
      </c>
      <c r="S94" s="29">
        <f>+'2016'!$C94</f>
        <v>0</v>
      </c>
      <c r="T94" s="29">
        <f>+'2017'!$C94</f>
        <v>0</v>
      </c>
      <c r="U94" s="29">
        <f>+'2018'!$C94</f>
        <v>0</v>
      </c>
      <c r="V94" s="29">
        <f>+'2019'!$C94</f>
        <v>0</v>
      </c>
      <c r="W94" s="26"/>
      <c r="X94" s="46" t="e">
        <f t="shared" si="29"/>
        <v>#DIV/0!</v>
      </c>
    </row>
    <row r="95" spans="1:24" s="12" customFormat="1">
      <c r="A95" s="18" t="s">
        <v>433</v>
      </c>
      <c r="B95" s="19" t="s">
        <v>434</v>
      </c>
      <c r="C95" s="20">
        <f t="shared" ref="C95:U95" si="34">+C96+C111+C127+C132+C144+C145+C151+C154+C155+C156</f>
        <v>3.472948353333333</v>
      </c>
      <c r="D95" s="20">
        <f t="shared" si="34"/>
        <v>0.90248405146666666</v>
      </c>
      <c r="E95" s="20">
        <f t="shared" si="34"/>
        <v>4.4701329619999992</v>
      </c>
      <c r="F95" s="20">
        <f t="shared" si="34"/>
        <v>5.3257971351999993</v>
      </c>
      <c r="G95" s="20">
        <f t="shared" si="34"/>
        <v>4.7714094412000003</v>
      </c>
      <c r="H95" s="20">
        <f t="shared" si="34"/>
        <v>5.0890944792000008</v>
      </c>
      <c r="I95" s="20">
        <f t="shared" si="34"/>
        <v>4.2112636264000001</v>
      </c>
      <c r="J95" s="20">
        <f t="shared" si="34"/>
        <v>4.6862665860000003</v>
      </c>
      <c r="K95" s="20">
        <f t="shared" si="34"/>
        <v>5.2066196376000002</v>
      </c>
      <c r="L95" s="20">
        <f t="shared" si="34"/>
        <v>5.0869531168000002</v>
      </c>
      <c r="M95" s="20">
        <f t="shared" si="34"/>
        <v>5.7767080304000009</v>
      </c>
      <c r="N95" s="20">
        <f t="shared" si="34"/>
        <v>7.3168707275999996</v>
      </c>
      <c r="O95" s="20">
        <f t="shared" si="34"/>
        <v>6.0360214528</v>
      </c>
      <c r="P95" s="20">
        <f t="shared" si="34"/>
        <v>6.0505679727999997</v>
      </c>
      <c r="Q95" s="20">
        <f t="shared" si="34"/>
        <v>3.891219252</v>
      </c>
      <c r="R95" s="20">
        <f t="shared" si="34"/>
        <v>2.7761427980000004</v>
      </c>
      <c r="S95" s="20">
        <f t="shared" si="34"/>
        <v>5.5867993272000005</v>
      </c>
      <c r="T95" s="20">
        <f t="shared" si="34"/>
        <v>6.4238597736000012</v>
      </c>
      <c r="U95" s="20">
        <f t="shared" si="34"/>
        <v>5.243741656000001</v>
      </c>
      <c r="V95" s="20">
        <f t="shared" ref="V95" si="35">+V96+V111+V127+V132+V144+V145+V151+V154+V155+V156</f>
        <v>4.6780371495999997</v>
      </c>
      <c r="W95" s="21"/>
      <c r="X95" s="22">
        <f t="shared" si="29"/>
        <v>0.3469930081482564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29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29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29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29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29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29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29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29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29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29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29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29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29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29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29"/>
        <v>#DIV/0!</v>
      </c>
    </row>
    <row r="111" spans="1:24">
      <c r="A111" s="23" t="s">
        <v>465</v>
      </c>
      <c r="B111" s="24" t="s">
        <v>466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26"/>
      <c r="X111" s="32" t="e">
        <f t="shared" si="29"/>
        <v>#DIV/0!</v>
      </c>
    </row>
    <row r="112" spans="1:24">
      <c r="A112" s="23" t="s">
        <v>467</v>
      </c>
      <c r="B112" s="24" t="s">
        <v>438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26"/>
      <c r="X112" s="32" t="e">
        <f t="shared" si="29"/>
        <v>#DIV/0!</v>
      </c>
    </row>
    <row r="113" spans="1:24">
      <c r="A113" s="23" t="s">
        <v>468</v>
      </c>
      <c r="B113" s="24" t="s">
        <v>440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26"/>
      <c r="X113" s="32" t="e">
        <f t="shared" si="29"/>
        <v>#DIV/0!</v>
      </c>
    </row>
    <row r="114" spans="1:24">
      <c r="A114" s="23" t="s">
        <v>469</v>
      </c>
      <c r="B114" s="24" t="s">
        <v>442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26"/>
      <c r="X114" s="32" t="e">
        <f t="shared" si="29"/>
        <v>#DIV/0!</v>
      </c>
    </row>
    <row r="115" spans="1:24">
      <c r="A115" s="23" t="s">
        <v>470</v>
      </c>
      <c r="B115" s="24" t="s">
        <v>444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26"/>
      <c r="X115" s="32" t="e">
        <f t="shared" si="29"/>
        <v>#DIV/0!</v>
      </c>
    </row>
    <row r="116" spans="1:24">
      <c r="A116" s="23" t="s">
        <v>471</v>
      </c>
      <c r="B116" s="24" t="s">
        <v>446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26"/>
      <c r="X116" s="32" t="e">
        <f t="shared" si="29"/>
        <v>#DIV/0!</v>
      </c>
    </row>
    <row r="117" spans="1:24">
      <c r="A117" s="23" t="s">
        <v>472</v>
      </c>
      <c r="B117" s="24" t="s">
        <v>448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26"/>
      <c r="X117" s="32" t="e">
        <f t="shared" si="29"/>
        <v>#DIV/0!</v>
      </c>
    </row>
    <row r="118" spans="1:24">
      <c r="A118" s="23" t="s">
        <v>473</v>
      </c>
      <c r="B118" s="24" t="s">
        <v>450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26"/>
      <c r="X118" s="32" t="e">
        <f t="shared" si="29"/>
        <v>#DIV/0!</v>
      </c>
    </row>
    <row r="119" spans="1:24">
      <c r="A119" s="23" t="s">
        <v>474</v>
      </c>
      <c r="B119" s="24" t="s">
        <v>452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26"/>
      <c r="X119" s="32" t="e">
        <f t="shared" si="29"/>
        <v>#DIV/0!</v>
      </c>
    </row>
    <row r="120" spans="1:24">
      <c r="A120" s="23" t="s">
        <v>475</v>
      </c>
      <c r="B120" s="24" t="s">
        <v>454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26"/>
      <c r="X120" s="32" t="e">
        <f t="shared" si="29"/>
        <v>#DIV/0!</v>
      </c>
    </row>
    <row r="121" spans="1:24">
      <c r="A121" s="23" t="s">
        <v>476</v>
      </c>
      <c r="B121" s="24" t="s">
        <v>456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26"/>
      <c r="X121" s="32" t="e">
        <f t="shared" si="29"/>
        <v>#DIV/0!</v>
      </c>
    </row>
    <row r="122" spans="1:24">
      <c r="A122" s="23" t="s">
        <v>477</v>
      </c>
      <c r="B122" s="24" t="s">
        <v>458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26"/>
      <c r="X122" s="32" t="e">
        <f t="shared" si="29"/>
        <v>#DIV/0!</v>
      </c>
    </row>
    <row r="123" spans="1:24">
      <c r="A123" s="23" t="s">
        <v>478</v>
      </c>
      <c r="B123" s="24" t="s">
        <v>460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26"/>
      <c r="X123" s="32" t="e">
        <f t="shared" si="29"/>
        <v>#DIV/0!</v>
      </c>
    </row>
    <row r="124" spans="1:24">
      <c r="A124" s="23" t="s">
        <v>479</v>
      </c>
      <c r="B124" s="24" t="s">
        <v>462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26"/>
      <c r="X124" s="32" t="e">
        <f t="shared" si="29"/>
        <v>#DIV/0!</v>
      </c>
    </row>
    <row r="125" spans="1:24">
      <c r="A125" s="23" t="s">
        <v>480</v>
      </c>
      <c r="B125" s="24" t="s">
        <v>464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26"/>
      <c r="X125" s="32" t="e">
        <f t="shared" si="29"/>
        <v>#DIV/0!</v>
      </c>
    </row>
    <row r="126" spans="1:24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26"/>
      <c r="X126" s="32" t="e">
        <f t="shared" si="29"/>
        <v>#DIV/0!</v>
      </c>
    </row>
    <row r="127" spans="1:24">
      <c r="A127" s="23" t="s">
        <v>483</v>
      </c>
      <c r="B127" s="24" t="s">
        <v>484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26"/>
      <c r="X127" s="32" t="e">
        <f t="shared" si="29"/>
        <v>#DIV/0!</v>
      </c>
    </row>
    <row r="128" spans="1:24">
      <c r="A128" s="23" t="s">
        <v>485</v>
      </c>
      <c r="B128" s="24" t="s">
        <v>486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26"/>
      <c r="X128" s="32" t="e">
        <f t="shared" si="29"/>
        <v>#DIV/0!</v>
      </c>
    </row>
    <row r="129" spans="1:24">
      <c r="A129" s="23" t="s">
        <v>487</v>
      </c>
      <c r="B129" s="24" t="s">
        <v>488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26"/>
      <c r="X129" s="32" t="e">
        <f t="shared" si="29"/>
        <v>#DIV/0!</v>
      </c>
    </row>
    <row r="130" spans="1:24">
      <c r="A130" s="23" t="s">
        <v>489</v>
      </c>
      <c r="B130" s="24" t="s">
        <v>490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26"/>
      <c r="X130" s="32" t="e">
        <f t="shared" si="29"/>
        <v>#DIV/0!</v>
      </c>
    </row>
    <row r="131" spans="1:24">
      <c r="A131" s="23" t="s">
        <v>491</v>
      </c>
      <c r="B131" s="24" t="s">
        <v>290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26"/>
      <c r="X131" s="32" t="e">
        <f t="shared" si="29"/>
        <v>#DIV/0!</v>
      </c>
    </row>
    <row r="132" spans="1:24">
      <c r="A132" s="23" t="s">
        <v>492</v>
      </c>
      <c r="B132" s="24" t="s">
        <v>493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26"/>
      <c r="X132" s="32" t="e">
        <f t="shared" ref="X132:X195" si="36">+(V132/C132)-1</f>
        <v>#DIV/0!</v>
      </c>
    </row>
    <row r="133" spans="1:24">
      <c r="A133" s="23" t="s">
        <v>494</v>
      </c>
      <c r="B133" s="24" t="s">
        <v>495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26"/>
      <c r="X133" s="32" t="e">
        <f t="shared" si="36"/>
        <v>#DIV/0!</v>
      </c>
    </row>
    <row r="134" spans="1:24">
      <c r="A134" s="23" t="s">
        <v>496</v>
      </c>
      <c r="B134" s="24" t="s">
        <v>497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26"/>
      <c r="X134" s="32" t="e">
        <f t="shared" si="36"/>
        <v>#DIV/0!</v>
      </c>
    </row>
    <row r="135" spans="1:24">
      <c r="A135" s="23" t="s">
        <v>498</v>
      </c>
      <c r="B135" s="24" t="s">
        <v>499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26"/>
      <c r="X135" s="32" t="e">
        <f t="shared" si="36"/>
        <v>#DIV/0!</v>
      </c>
    </row>
    <row r="136" spans="1:24">
      <c r="A136" s="23" t="s">
        <v>500</v>
      </c>
      <c r="B136" s="24" t="s">
        <v>501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26"/>
      <c r="X136" s="32" t="e">
        <f t="shared" si="36"/>
        <v>#DIV/0!</v>
      </c>
    </row>
    <row r="137" spans="1:24">
      <c r="A137" s="23" t="s">
        <v>502</v>
      </c>
      <c r="B137" s="24" t="s">
        <v>503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26"/>
      <c r="X137" s="32" t="e">
        <f t="shared" si="36"/>
        <v>#DIV/0!</v>
      </c>
    </row>
    <row r="138" spans="1:24">
      <c r="A138" s="23" t="s">
        <v>504</v>
      </c>
      <c r="B138" s="24" t="s">
        <v>505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26"/>
      <c r="X138" s="32" t="e">
        <f t="shared" si="36"/>
        <v>#DIV/0!</v>
      </c>
    </row>
    <row r="139" spans="1:24">
      <c r="A139" s="23" t="s">
        <v>506</v>
      </c>
      <c r="B139" s="24" t="s">
        <v>507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26"/>
      <c r="X139" s="32" t="e">
        <f t="shared" si="36"/>
        <v>#DIV/0!</v>
      </c>
    </row>
    <row r="140" spans="1:24">
      <c r="A140" s="23" t="s">
        <v>508</v>
      </c>
      <c r="B140" s="24" t="s">
        <v>290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26"/>
      <c r="X140" s="32" t="e">
        <f t="shared" si="36"/>
        <v>#DIV/0!</v>
      </c>
    </row>
    <row r="141" spans="1:24">
      <c r="A141" s="23" t="s">
        <v>509</v>
      </c>
      <c r="B141" s="24" t="s">
        <v>510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26"/>
      <c r="X141" s="32" t="e">
        <f t="shared" si="36"/>
        <v>#DIV/0!</v>
      </c>
    </row>
    <row r="142" spans="1:24">
      <c r="A142" s="23" t="s">
        <v>511</v>
      </c>
      <c r="B142" s="24" t="s">
        <v>512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26"/>
      <c r="X142" s="32" t="e">
        <f t="shared" si="36"/>
        <v>#DIV/0!</v>
      </c>
    </row>
    <row r="143" spans="1:24">
      <c r="A143" s="23" t="s">
        <v>513</v>
      </c>
      <c r="B143" s="24" t="s">
        <v>514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26"/>
      <c r="X143" s="32" t="e">
        <f t="shared" si="36"/>
        <v>#DIV/0!</v>
      </c>
    </row>
    <row r="144" spans="1:24">
      <c r="A144" s="23" t="s">
        <v>515</v>
      </c>
      <c r="B144" s="24" t="s">
        <v>516</v>
      </c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26"/>
      <c r="X144" s="32" t="e">
        <f t="shared" si="36"/>
        <v>#DIV/0!</v>
      </c>
    </row>
    <row r="145" spans="1:24">
      <c r="A145" s="23" t="s">
        <v>517</v>
      </c>
      <c r="B145" s="24" t="s">
        <v>518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26"/>
      <c r="X145" s="32" t="e">
        <f t="shared" si="36"/>
        <v>#DIV/0!</v>
      </c>
    </row>
    <row r="146" spans="1:24">
      <c r="A146" s="23" t="s">
        <v>519</v>
      </c>
      <c r="B146" s="24" t="s">
        <v>520</v>
      </c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26"/>
      <c r="X146" s="32" t="e">
        <f t="shared" si="36"/>
        <v>#DIV/0!</v>
      </c>
    </row>
    <row r="147" spans="1:24">
      <c r="A147" s="23" t="s">
        <v>521</v>
      </c>
      <c r="B147" s="24" t="s">
        <v>522</v>
      </c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26"/>
      <c r="X147" s="32" t="e">
        <f t="shared" si="36"/>
        <v>#DIV/0!</v>
      </c>
    </row>
    <row r="148" spans="1:24">
      <c r="A148" s="23" t="s">
        <v>523</v>
      </c>
      <c r="B148" s="24" t="s">
        <v>524</v>
      </c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26"/>
      <c r="X148" s="32" t="e">
        <f t="shared" si="36"/>
        <v>#DIV/0!</v>
      </c>
    </row>
    <row r="149" spans="1:24">
      <c r="A149" s="23" t="s">
        <v>525</v>
      </c>
      <c r="B149" s="24" t="s">
        <v>526</v>
      </c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26"/>
      <c r="X149" s="32" t="e">
        <f t="shared" si="36"/>
        <v>#DIV/0!</v>
      </c>
    </row>
    <row r="150" spans="1:24">
      <c r="A150" s="23" t="s">
        <v>527</v>
      </c>
      <c r="B150" s="24" t="s">
        <v>290</v>
      </c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26"/>
      <c r="X150" s="32" t="e">
        <f t="shared" si="36"/>
        <v>#DIV/0!</v>
      </c>
    </row>
    <row r="151" spans="1:24">
      <c r="A151" s="23" t="s">
        <v>528</v>
      </c>
      <c r="B151" s="24" t="s">
        <v>529</v>
      </c>
      <c r="C151" s="25">
        <f t="shared" ref="C151:U151" si="37">+SUM(C152:C153)</f>
        <v>4.5661473333333334E-2</v>
      </c>
      <c r="D151" s="25">
        <f t="shared" si="37"/>
        <v>3.7105111466666667E-2</v>
      </c>
      <c r="E151" s="25">
        <f t="shared" si="37"/>
        <v>0.10936221199999999</v>
      </c>
      <c r="F151" s="25">
        <f t="shared" si="37"/>
        <v>0.25817375519999997</v>
      </c>
      <c r="G151" s="25">
        <f t="shared" si="37"/>
        <v>0.19135437120000001</v>
      </c>
      <c r="H151" s="25">
        <f t="shared" si="37"/>
        <v>0.61478808920000005</v>
      </c>
      <c r="I151" s="25">
        <f t="shared" si="37"/>
        <v>4.7710026399999994E-2</v>
      </c>
      <c r="J151" s="25">
        <f t="shared" si="37"/>
        <v>0.32831885599999994</v>
      </c>
      <c r="K151" s="25">
        <f t="shared" si="37"/>
        <v>0.66968525759999997</v>
      </c>
      <c r="L151" s="25">
        <f t="shared" si="37"/>
        <v>0.56346503680000004</v>
      </c>
      <c r="M151" s="25">
        <f t="shared" si="37"/>
        <v>0.55099021039999996</v>
      </c>
      <c r="N151" s="25">
        <f t="shared" si="37"/>
        <v>1.4006854976000001</v>
      </c>
      <c r="O151" s="25">
        <f t="shared" si="37"/>
        <v>0.8341702928000001</v>
      </c>
      <c r="P151" s="25">
        <f t="shared" si="37"/>
        <v>0.38119711280000002</v>
      </c>
      <c r="Q151" s="25">
        <f t="shared" si="37"/>
        <v>0.9174407120000001</v>
      </c>
      <c r="R151" s="25">
        <f t="shared" si="37"/>
        <v>0.37422587800000007</v>
      </c>
      <c r="S151" s="25">
        <f t="shared" si="37"/>
        <v>0.21405722720000003</v>
      </c>
      <c r="T151" s="25">
        <f t="shared" si="37"/>
        <v>0.32077097360000001</v>
      </c>
      <c r="U151" s="25">
        <f t="shared" si="37"/>
        <v>0.23557535599999996</v>
      </c>
      <c r="V151" s="25">
        <f t="shared" ref="V151" si="38">+SUM(V152:V153)</f>
        <v>0.24470710960000003</v>
      </c>
      <c r="W151" s="26"/>
      <c r="X151" s="27">
        <f t="shared" si="36"/>
        <v>4.3591593029338673</v>
      </c>
    </row>
    <row r="152" spans="1:24">
      <c r="A152" s="23" t="s">
        <v>530</v>
      </c>
      <c r="B152" s="24" t="s">
        <v>531</v>
      </c>
      <c r="C152" s="29">
        <f>+'2000'!$C152</f>
        <v>3.4675259999999999E-2</v>
      </c>
      <c r="D152" s="29">
        <f>+'2001'!$C152</f>
        <v>2.9824504800000002E-2</v>
      </c>
      <c r="E152" s="29">
        <f>+'2002'!$C152</f>
        <v>0.10578721199999999</v>
      </c>
      <c r="F152" s="29">
        <f>+'2003'!$C152</f>
        <v>0.24062375519999998</v>
      </c>
      <c r="G152" s="29">
        <f>+'2004'!$C152</f>
        <v>0.18772035120000002</v>
      </c>
      <c r="H152" s="29">
        <f>+'2005'!$C152</f>
        <v>0.60321847920000005</v>
      </c>
      <c r="I152" s="29">
        <f>+'2006'!$C152</f>
        <v>2.8204826399999997E-2</v>
      </c>
      <c r="J152" s="29">
        <f>+'2007'!$C152</f>
        <v>0.31206105599999995</v>
      </c>
      <c r="K152" s="29">
        <f>+'2008'!$C152</f>
        <v>0.61693385759999997</v>
      </c>
      <c r="L152" s="29">
        <f>+'2009'!$C152</f>
        <v>0.37439173679999999</v>
      </c>
      <c r="M152" s="29">
        <f>+'2010'!$C152</f>
        <v>0.29934557039999998</v>
      </c>
      <c r="N152" s="29">
        <f>+'2011'!$C152</f>
        <v>0.35967149759999995</v>
      </c>
      <c r="O152" s="29">
        <f>+'2012'!$C152</f>
        <v>0.51705089280000005</v>
      </c>
      <c r="P152" s="29">
        <f>+'2013'!$C152</f>
        <v>0.3084556128</v>
      </c>
      <c r="Q152" s="29">
        <f>+'2014'!$C152</f>
        <v>0.46066387200000003</v>
      </c>
      <c r="R152" s="29">
        <f>+'2015'!$C152</f>
        <v>0.26768632800000003</v>
      </c>
      <c r="S152" s="29">
        <f>+'2016'!$C152</f>
        <v>0.17895072720000002</v>
      </c>
      <c r="T152" s="29">
        <f>+'2017'!$C152</f>
        <v>0.2528459736</v>
      </c>
      <c r="U152" s="29">
        <f>+'2018'!$C152</f>
        <v>0.20957535599999996</v>
      </c>
      <c r="V152" s="29">
        <f>+'2019'!$C152</f>
        <v>0.22918614960000003</v>
      </c>
      <c r="W152" s="26"/>
      <c r="X152" s="46">
        <f t="shared" si="36"/>
        <v>5.6095005372706659</v>
      </c>
    </row>
    <row r="153" spans="1:24">
      <c r="A153" s="23" t="s">
        <v>532</v>
      </c>
      <c r="B153" s="24" t="s">
        <v>533</v>
      </c>
      <c r="C153" s="29">
        <f>+'2000'!$C153</f>
        <v>1.0986213333333335E-2</v>
      </c>
      <c r="D153" s="29">
        <f>+'2001'!$C153</f>
        <v>7.2806066666666674E-3</v>
      </c>
      <c r="E153" s="29">
        <f>+'2002'!$C153</f>
        <v>3.5750000000000001E-3</v>
      </c>
      <c r="F153" s="29">
        <f>+'2003'!$C153</f>
        <v>1.755E-2</v>
      </c>
      <c r="G153" s="29">
        <f>+'2004'!$C153</f>
        <v>3.63402E-3</v>
      </c>
      <c r="H153" s="29">
        <f>+'2005'!$C153</f>
        <v>1.1569610000000001E-2</v>
      </c>
      <c r="I153" s="29">
        <f>+'2006'!$C153</f>
        <v>1.95052E-2</v>
      </c>
      <c r="J153" s="29">
        <f>+'2007'!$C153</f>
        <v>1.6257799999999999E-2</v>
      </c>
      <c r="K153" s="29">
        <f>+'2008'!$C153</f>
        <v>5.2751399999999997E-2</v>
      </c>
      <c r="L153" s="29">
        <f>+'2009'!$C153</f>
        <v>0.18907330000000003</v>
      </c>
      <c r="M153" s="29">
        <f>+'2010'!$C153</f>
        <v>0.25164464000000003</v>
      </c>
      <c r="N153" s="29">
        <f>+'2011'!$C153</f>
        <v>1.0410140000000001</v>
      </c>
      <c r="O153" s="29">
        <f>+'2012'!$C153</f>
        <v>0.31711940000000005</v>
      </c>
      <c r="P153" s="29">
        <f>+'2013'!$C153</f>
        <v>7.2741500000000001E-2</v>
      </c>
      <c r="Q153" s="29">
        <f>+'2014'!$C153</f>
        <v>0.45677684000000007</v>
      </c>
      <c r="R153" s="29">
        <f>+'2015'!$C153</f>
        <v>0.10653955000000001</v>
      </c>
      <c r="S153" s="29">
        <f>+'2016'!$C153</f>
        <v>3.5106500000000006E-2</v>
      </c>
      <c r="T153" s="29">
        <f>+'2017'!$C153</f>
        <v>6.7924999999999999E-2</v>
      </c>
      <c r="U153" s="29">
        <f>+'2018'!$C153</f>
        <v>2.6000000000000002E-2</v>
      </c>
      <c r="V153" s="29">
        <f>+'2019'!$C153</f>
        <v>1.552096E-2</v>
      </c>
      <c r="W153" s="26"/>
      <c r="X153" s="46">
        <f t="shared" si="36"/>
        <v>0.41276703164936412</v>
      </c>
    </row>
    <row r="154" spans="1:24">
      <c r="A154" s="23" t="s">
        <v>534</v>
      </c>
      <c r="B154" s="24" t="s">
        <v>535</v>
      </c>
      <c r="C154" s="29">
        <f>+'2000'!$C154</f>
        <v>3.4272868799999996</v>
      </c>
      <c r="D154" s="29">
        <f>+'2001'!$C154</f>
        <v>0.86537894000000004</v>
      </c>
      <c r="E154" s="29">
        <f>+'2002'!$C154</f>
        <v>4.3607707499999995</v>
      </c>
      <c r="F154" s="29">
        <f>+'2003'!$C154</f>
        <v>5.0676233799999997</v>
      </c>
      <c r="G154" s="29">
        <f>+'2004'!$C154</f>
        <v>4.5800550700000002</v>
      </c>
      <c r="H154" s="29">
        <f>+'2005'!$C154</f>
        <v>4.4743063900000006</v>
      </c>
      <c r="I154" s="29">
        <f>+'2006'!$C154</f>
        <v>4.1635536000000002</v>
      </c>
      <c r="J154" s="29">
        <f>+'2007'!$C154</f>
        <v>4.3579477300000002</v>
      </c>
      <c r="K154" s="29">
        <f>+'2008'!$C154</f>
        <v>4.5369343799999999</v>
      </c>
      <c r="L154" s="29">
        <f>+'2009'!$C154</f>
        <v>4.5234880799999999</v>
      </c>
      <c r="M154" s="29">
        <f>+'2010'!$C154</f>
        <v>5.2257178200000007</v>
      </c>
      <c r="N154" s="29">
        <f>+'2011'!$C154</f>
        <v>5.91618523</v>
      </c>
      <c r="O154" s="29">
        <f>+'2012'!$C154</f>
        <v>5.2018511600000004</v>
      </c>
      <c r="P154" s="29">
        <f>+'2013'!$C154</f>
        <v>5.6693708599999999</v>
      </c>
      <c r="Q154" s="29">
        <f>+'2014'!$C154</f>
        <v>2.9737785399999996</v>
      </c>
      <c r="R154" s="29">
        <f>+'2015'!$C154</f>
        <v>2.4019169200000001</v>
      </c>
      <c r="S154" s="29">
        <f>+'2016'!$C154</f>
        <v>5.3727421000000009</v>
      </c>
      <c r="T154" s="29">
        <f>+'2017'!$C154</f>
        <v>6.103088800000001</v>
      </c>
      <c r="U154" s="29">
        <f>+'2018'!$C154</f>
        <v>5.008166300000001</v>
      </c>
      <c r="V154" s="29">
        <f>+'2019'!$C154</f>
        <v>4.4333300399999995</v>
      </c>
      <c r="W154" s="26"/>
      <c r="X154" s="46">
        <f t="shared" si="36"/>
        <v>0.29353923240881441</v>
      </c>
    </row>
    <row r="155" spans="1:24">
      <c r="A155" s="23" t="s">
        <v>536</v>
      </c>
      <c r="B155" s="24" t="s">
        <v>537</v>
      </c>
      <c r="C155" s="29">
        <f>+'2000'!$C155</f>
        <v>0</v>
      </c>
      <c r="D155" s="29">
        <f>+'2001'!$C155</f>
        <v>0</v>
      </c>
      <c r="E155" s="29">
        <f>+'2002'!$C155</f>
        <v>0</v>
      </c>
      <c r="F155" s="29">
        <f>+'2003'!$C155</f>
        <v>0</v>
      </c>
      <c r="G155" s="29">
        <f>+'2004'!$C155</f>
        <v>0</v>
      </c>
      <c r="H155" s="29">
        <f>+'2005'!$C155</f>
        <v>0</v>
      </c>
      <c r="I155" s="29">
        <f>+'2006'!$C155</f>
        <v>0</v>
      </c>
      <c r="J155" s="29">
        <f>+'2007'!$C155</f>
        <v>0</v>
      </c>
      <c r="K155" s="29">
        <f>+'2008'!$C155</f>
        <v>0</v>
      </c>
      <c r="L155" s="29">
        <f>+'2009'!$C155</f>
        <v>0</v>
      </c>
      <c r="M155" s="29">
        <f>+'2010'!$C155</f>
        <v>0</v>
      </c>
      <c r="N155" s="29">
        <f>+'2011'!$C155</f>
        <v>0</v>
      </c>
      <c r="O155" s="29">
        <f>+'2012'!$C155</f>
        <v>0</v>
      </c>
      <c r="P155" s="29">
        <f>+'2013'!$C155</f>
        <v>0</v>
      </c>
      <c r="Q155" s="29">
        <f>+'2014'!$C155</f>
        <v>0</v>
      </c>
      <c r="R155" s="29">
        <f>+'2015'!$C155</f>
        <v>0</v>
      </c>
      <c r="S155" s="29">
        <f>+'2016'!$C155</f>
        <v>0</v>
      </c>
      <c r="T155" s="29">
        <f>+'2017'!$C155</f>
        <v>0</v>
      </c>
      <c r="U155" s="29">
        <f>+'2018'!$C155</f>
        <v>0</v>
      </c>
      <c r="V155" s="29">
        <f>+'2019'!$C155</f>
        <v>0</v>
      </c>
      <c r="W155" s="26"/>
      <c r="X155" s="46" t="e">
        <f t="shared" si="36"/>
        <v>#DIV/0!</v>
      </c>
    </row>
    <row r="156" spans="1:24">
      <c r="A156" s="23" t="s">
        <v>538</v>
      </c>
      <c r="B156" s="24" t="s">
        <v>290</v>
      </c>
      <c r="C156" s="29">
        <f>+'2000'!$C156</f>
        <v>0</v>
      </c>
      <c r="D156" s="29">
        <f>+'2001'!$C156</f>
        <v>0</v>
      </c>
      <c r="E156" s="29">
        <f>+'2002'!$C156</f>
        <v>0</v>
      </c>
      <c r="F156" s="29">
        <f>+'2003'!$C156</f>
        <v>0</v>
      </c>
      <c r="G156" s="29">
        <f>+'2004'!$C156</f>
        <v>0</v>
      </c>
      <c r="H156" s="29">
        <f>+'2005'!$C156</f>
        <v>0</v>
      </c>
      <c r="I156" s="29">
        <f>+'2006'!$C156</f>
        <v>0</v>
      </c>
      <c r="J156" s="29">
        <f>+'2007'!$C156</f>
        <v>0</v>
      </c>
      <c r="K156" s="29">
        <f>+'2008'!$C156</f>
        <v>0</v>
      </c>
      <c r="L156" s="29">
        <f>+'2009'!$C156</f>
        <v>0</v>
      </c>
      <c r="M156" s="29">
        <f>+'2010'!$C156</f>
        <v>0</v>
      </c>
      <c r="N156" s="29">
        <f>+'2011'!$C156</f>
        <v>0</v>
      </c>
      <c r="O156" s="29">
        <f>+'2012'!$C156</f>
        <v>0</v>
      </c>
      <c r="P156" s="29">
        <f>+'2013'!$C156</f>
        <v>0</v>
      </c>
      <c r="Q156" s="29">
        <f>+'2014'!$C156</f>
        <v>0</v>
      </c>
      <c r="R156" s="29">
        <f>+'2015'!$C156</f>
        <v>0</v>
      </c>
      <c r="S156" s="29">
        <f>+'2016'!$C156</f>
        <v>0</v>
      </c>
      <c r="T156" s="29">
        <f>+'2017'!$C156</f>
        <v>0</v>
      </c>
      <c r="U156" s="29">
        <f>+'2018'!$C156</f>
        <v>0</v>
      </c>
      <c r="V156" s="29">
        <f>+'2019'!$C156</f>
        <v>0</v>
      </c>
      <c r="W156" s="26"/>
      <c r="X156" s="46" t="e">
        <f t="shared" si="36"/>
        <v>#DIV/0!</v>
      </c>
    </row>
    <row r="157" spans="1:24" s="12" customFormat="1">
      <c r="A157" s="18" t="s">
        <v>539</v>
      </c>
      <c r="B157" s="19" t="s">
        <v>540</v>
      </c>
      <c r="C157" s="20">
        <f t="shared" ref="C157:U157" si="39">+C158+C166+C174+C182+C190+C198+C206+C207</f>
        <v>-22383.205215115599</v>
      </c>
      <c r="D157" s="20">
        <f t="shared" si="39"/>
        <v>-21263.97540645719</v>
      </c>
      <c r="E157" s="20">
        <f t="shared" si="39"/>
        <v>-17889.203430178561</v>
      </c>
      <c r="F157" s="20">
        <f t="shared" si="39"/>
        <v>-21222.899927671348</v>
      </c>
      <c r="G157" s="20">
        <f t="shared" si="39"/>
        <v>-28710.446571015302</v>
      </c>
      <c r="H157" s="20">
        <f t="shared" si="39"/>
        <v>-17024.025516060461</v>
      </c>
      <c r="I157" s="20">
        <f t="shared" si="39"/>
        <v>-27510.257464471058</v>
      </c>
      <c r="J157" s="20">
        <f t="shared" si="39"/>
        <v>-24568.40939770254</v>
      </c>
      <c r="K157" s="20">
        <f t="shared" si="39"/>
        <v>-21713.972214970658</v>
      </c>
      <c r="L157" s="20">
        <f t="shared" si="39"/>
        <v>-31362.345892019606</v>
      </c>
      <c r="M157" s="20">
        <f t="shared" si="39"/>
        <v>-28115.896363600386</v>
      </c>
      <c r="N157" s="20">
        <f t="shared" si="39"/>
        <v>-26622.473484045957</v>
      </c>
      <c r="O157" s="20">
        <f t="shared" si="39"/>
        <v>-31092.05570347203</v>
      </c>
      <c r="P157" s="20">
        <f t="shared" si="39"/>
        <v>-30512.128287717504</v>
      </c>
      <c r="Q157" s="20">
        <f t="shared" si="39"/>
        <v>-26657.565546133912</v>
      </c>
      <c r="R157" s="20">
        <f t="shared" si="39"/>
        <v>-28077.5804079837</v>
      </c>
      <c r="S157" s="20">
        <f t="shared" si="39"/>
        <v>-28154.137440988143</v>
      </c>
      <c r="T157" s="20">
        <f t="shared" si="39"/>
        <v>-32067.389916149958</v>
      </c>
      <c r="U157" s="20">
        <f t="shared" si="39"/>
        <v>-27968.910797597797</v>
      </c>
      <c r="V157" s="20">
        <f t="shared" ref="V157" si="40">+V158+V166+V174+V182+V190+V198+V206+V207</f>
        <v>-30439.052026922454</v>
      </c>
      <c r="W157" s="21"/>
      <c r="X157" s="22">
        <f t="shared" si="36"/>
        <v>0.35990586398978563</v>
      </c>
    </row>
    <row r="158" spans="1:24">
      <c r="A158" s="23" t="s">
        <v>541</v>
      </c>
      <c r="B158" s="24" t="s">
        <v>542</v>
      </c>
      <c r="C158" s="25">
        <f t="shared" ref="C158:U158" si="41">+SUM(C159:C160)</f>
        <v>-29219.97673722692</v>
      </c>
      <c r="D158" s="25">
        <f t="shared" si="41"/>
        <v>-31123.698054116663</v>
      </c>
      <c r="E158" s="25">
        <f t="shared" si="41"/>
        <v>-30494.485264050134</v>
      </c>
      <c r="F158" s="25">
        <f t="shared" si="41"/>
        <v>-31968.950497883103</v>
      </c>
      <c r="G158" s="25">
        <f t="shared" si="41"/>
        <v>-35220.469279373174</v>
      </c>
      <c r="H158" s="25">
        <f t="shared" si="41"/>
        <v>-32835.526978954877</v>
      </c>
      <c r="I158" s="25">
        <f t="shared" si="41"/>
        <v>-35465.848524480243</v>
      </c>
      <c r="J158" s="25">
        <f t="shared" si="41"/>
        <v>-35067.064126940197</v>
      </c>
      <c r="K158" s="25">
        <f t="shared" si="41"/>
        <v>-33100.490787481322</v>
      </c>
      <c r="L158" s="25">
        <f t="shared" si="41"/>
        <v>-37743.235862944945</v>
      </c>
      <c r="M158" s="25">
        <f t="shared" si="41"/>
        <v>-36059.189615617564</v>
      </c>
      <c r="N158" s="25">
        <f t="shared" si="41"/>
        <v>-34698.990986849029</v>
      </c>
      <c r="O158" s="25">
        <f t="shared" si="41"/>
        <v>-37420.502532759929</v>
      </c>
      <c r="P158" s="25">
        <f t="shared" si="41"/>
        <v>-36580.899920739197</v>
      </c>
      <c r="Q158" s="25">
        <f t="shared" si="41"/>
        <v>-35011.52111842599</v>
      </c>
      <c r="R158" s="25">
        <f t="shared" si="41"/>
        <v>-36655.829017494274</v>
      </c>
      <c r="S158" s="25">
        <f t="shared" si="41"/>
        <v>-34573.345643518558</v>
      </c>
      <c r="T158" s="25">
        <f t="shared" si="41"/>
        <v>-38672.268785603315</v>
      </c>
      <c r="U158" s="25">
        <f t="shared" si="41"/>
        <v>-34731.852515817562</v>
      </c>
      <c r="V158" s="25">
        <f t="shared" ref="V158" si="42">+SUM(V159:V160)</f>
        <v>-34055.792217644557</v>
      </c>
      <c r="W158" s="26"/>
      <c r="X158" s="27">
        <f t="shared" si="36"/>
        <v>0.1654968969998083</v>
      </c>
    </row>
    <row r="159" spans="1:24">
      <c r="A159" s="23" t="s">
        <v>543</v>
      </c>
      <c r="B159" s="24" t="s">
        <v>544</v>
      </c>
      <c r="C159" s="29">
        <f>+'2000'!$C159</f>
        <v>-27295.484929620914</v>
      </c>
      <c r="D159" s="29">
        <f>+'2001'!$C159</f>
        <v>-28110.547049384484</v>
      </c>
      <c r="E159" s="29">
        <f>+'2002'!$C159</f>
        <v>-28324.466242007471</v>
      </c>
      <c r="F159" s="29">
        <f>+'2003'!$C159</f>
        <v>-28452.950862944523</v>
      </c>
      <c r="G159" s="29">
        <f>+'2004'!$C159</f>
        <v>-29662.496073359725</v>
      </c>
      <c r="H159" s="29">
        <f>+'2005'!$C159</f>
        <v>-29376.004630330164</v>
      </c>
      <c r="I159" s="29">
        <f>+'2006'!$C159</f>
        <v>-30566.559264427342</v>
      </c>
      <c r="J159" s="29">
        <f>+'2007'!$C159</f>
        <v>-30553.085495700023</v>
      </c>
      <c r="K159" s="29">
        <f>+'2008'!$C159</f>
        <v>-29045.824386562075</v>
      </c>
      <c r="L159" s="29">
        <f>+'2009'!$C159</f>
        <v>-31832.70886145793</v>
      </c>
      <c r="M159" s="29">
        <f>+'2010'!$C159</f>
        <v>-31310.410949022804</v>
      </c>
      <c r="N159" s="29">
        <f>+'2011'!$C159</f>
        <v>-31153.455135067194</v>
      </c>
      <c r="O159" s="29">
        <f>+'2012'!$C159</f>
        <v>-31897.239572969567</v>
      </c>
      <c r="P159" s="29">
        <f>+'2013'!$C159</f>
        <v>-32350.467995558021</v>
      </c>
      <c r="Q159" s="29">
        <f>+'2014'!$C159</f>
        <v>-31546.326736267445</v>
      </c>
      <c r="R159" s="29">
        <f>+'2015'!$C159</f>
        <v>-32063.066067926899</v>
      </c>
      <c r="S159" s="29">
        <f>+'2016'!$C159</f>
        <v>-30365.556881068253</v>
      </c>
      <c r="T159" s="29">
        <f>+'2017'!$C159</f>
        <v>-33154.663200706258</v>
      </c>
      <c r="U159" s="29">
        <f>+'2018'!$C159</f>
        <v>-32288.42157087546</v>
      </c>
      <c r="V159" s="29">
        <f>+'2019'!$C159</f>
        <v>-30561.162977414977</v>
      </c>
      <c r="W159" s="26"/>
      <c r="X159" s="46">
        <f t="shared" si="36"/>
        <v>0.11964169371653721</v>
      </c>
    </row>
    <row r="160" spans="1:24">
      <c r="A160" s="23" t="s">
        <v>545</v>
      </c>
      <c r="B160" s="24" t="s">
        <v>546</v>
      </c>
      <c r="C160" s="25">
        <f t="shared" ref="C160:U160" si="43">+SUM(C161:C165)</f>
        <v>-1924.4918076060055</v>
      </c>
      <c r="D160" s="25">
        <f t="shared" si="43"/>
        <v>-3013.1510047321799</v>
      </c>
      <c r="E160" s="25">
        <f t="shared" si="43"/>
        <v>-2170.019022042663</v>
      </c>
      <c r="F160" s="25">
        <f t="shared" si="43"/>
        <v>-3515.9996349385788</v>
      </c>
      <c r="G160" s="25">
        <f t="shared" si="43"/>
        <v>-5557.9732060134511</v>
      </c>
      <c r="H160" s="25">
        <f t="shared" si="43"/>
        <v>-3459.522348624716</v>
      </c>
      <c r="I160" s="25">
        <f t="shared" si="43"/>
        <v>-4899.2892600529021</v>
      </c>
      <c r="J160" s="25">
        <f t="shared" si="43"/>
        <v>-4513.9786312401775</v>
      </c>
      <c r="K160" s="25">
        <f t="shared" si="43"/>
        <v>-4054.6664009192464</v>
      </c>
      <c r="L160" s="25">
        <f t="shared" si="43"/>
        <v>-5910.5270014870184</v>
      </c>
      <c r="M160" s="25">
        <f t="shared" si="43"/>
        <v>-4748.7786665947615</v>
      </c>
      <c r="N160" s="25">
        <f t="shared" si="43"/>
        <v>-3545.5358517818358</v>
      </c>
      <c r="O160" s="25">
        <f t="shared" si="43"/>
        <v>-5523.2629597903642</v>
      </c>
      <c r="P160" s="25">
        <f t="shared" si="43"/>
        <v>-4230.4319251811739</v>
      </c>
      <c r="Q160" s="25">
        <f t="shared" si="43"/>
        <v>-3465.194382158546</v>
      </c>
      <c r="R160" s="25">
        <f t="shared" si="43"/>
        <v>-4592.7629495673755</v>
      </c>
      <c r="S160" s="25">
        <f t="shared" si="43"/>
        <v>-4207.7887624503028</v>
      </c>
      <c r="T160" s="25">
        <f t="shared" si="43"/>
        <v>-5517.6055848970564</v>
      </c>
      <c r="U160" s="25">
        <f t="shared" si="43"/>
        <v>-2443.4309449420984</v>
      </c>
      <c r="V160" s="25">
        <f t="shared" ref="V160" si="44">+SUM(V161:V165)</f>
        <v>-3494.6292402295826</v>
      </c>
      <c r="W160" s="26"/>
      <c r="X160" s="27">
        <f t="shared" si="36"/>
        <v>0.81587119592718249</v>
      </c>
    </row>
    <row r="161" spans="1:24">
      <c r="A161" s="23" t="s">
        <v>547</v>
      </c>
      <c r="B161" s="24" t="s">
        <v>548</v>
      </c>
      <c r="C161" s="29">
        <f>+'2000'!$C161</f>
        <v>-169.35790357272177</v>
      </c>
      <c r="D161" s="29">
        <f>+'2001'!$C161</f>
        <v>-438.24040763960255</v>
      </c>
      <c r="E161" s="29">
        <f>+'2002'!$C161</f>
        <v>-369.04454729934349</v>
      </c>
      <c r="F161" s="29">
        <f>+'2003'!$C161</f>
        <v>-321.96875832777476</v>
      </c>
      <c r="G161" s="29">
        <f>+'2004'!$C161</f>
        <v>-522.95214658811051</v>
      </c>
      <c r="H161" s="29">
        <f>+'2005'!$C161</f>
        <v>-242.76972263455733</v>
      </c>
      <c r="I161" s="29">
        <f>+'2006'!$C161</f>
        <v>-364.72316133808806</v>
      </c>
      <c r="J161" s="29">
        <f>+'2007'!$C161</f>
        <v>-254.27609551760264</v>
      </c>
      <c r="K161" s="29">
        <f>+'2008'!$C161</f>
        <v>-690.11732684722722</v>
      </c>
      <c r="L161" s="29">
        <f>+'2009'!$C161</f>
        <v>-564.70371950559866</v>
      </c>
      <c r="M161" s="29">
        <f>+'2010'!$C161</f>
        <v>-254.50865666672323</v>
      </c>
      <c r="N161" s="29">
        <f>+'2011'!$C161</f>
        <v>-851.95899477911769</v>
      </c>
      <c r="O161" s="29">
        <f>+'2012'!$C161</f>
        <v>-587.94181008192936</v>
      </c>
      <c r="P161" s="29">
        <f>+'2013'!$C161</f>
        <v>-607.81539115837518</v>
      </c>
      <c r="Q161" s="29">
        <f>+'2014'!$C161</f>
        <v>-527.19831093832511</v>
      </c>
      <c r="R161" s="29">
        <f>+'2015'!$C161</f>
        <v>-383.3565626811527</v>
      </c>
      <c r="S161" s="29">
        <f>+'2016'!$C161</f>
        <v>-571.111553199068</v>
      </c>
      <c r="T161" s="29">
        <f>+'2017'!$C161</f>
        <v>-480.69061308895982</v>
      </c>
      <c r="U161" s="29">
        <f>+'2018'!$C161</f>
        <v>-105.28668926422586</v>
      </c>
      <c r="V161" s="29">
        <f>+'2019'!$C161</f>
        <v>-430.93492714401373</v>
      </c>
      <c r="W161" s="26"/>
      <c r="X161" s="46">
        <f t="shared" si="36"/>
        <v>1.5445220922858884</v>
      </c>
    </row>
    <row r="162" spans="1:24">
      <c r="A162" s="23" t="s">
        <v>549</v>
      </c>
      <c r="B162" s="24" t="s">
        <v>550</v>
      </c>
      <c r="C162" s="29">
        <f>+'2000'!$C162</f>
        <v>-1739.9374563339504</v>
      </c>
      <c r="D162" s="29">
        <f>+'2001'!$C162</f>
        <v>-2552.073712303596</v>
      </c>
      <c r="E162" s="29">
        <f>+'2002'!$C162</f>
        <v>-1800.9744747433194</v>
      </c>
      <c r="F162" s="29">
        <f>+'2003'!$C162</f>
        <v>-3186.4467238411316</v>
      </c>
      <c r="G162" s="29">
        <f>+'2004'!$C162</f>
        <v>-4840.4051256756047</v>
      </c>
      <c r="H162" s="29">
        <f>+'2005'!$C162</f>
        <v>-3216.7526259901588</v>
      </c>
      <c r="I162" s="29">
        <f>+'2006'!$C162</f>
        <v>-4403.3489596304935</v>
      </c>
      <c r="J162" s="29">
        <f>+'2007'!$C162</f>
        <v>-4205.6719490407959</v>
      </c>
      <c r="K162" s="29">
        <f>+'2008'!$C162</f>
        <v>-3318.2115387216177</v>
      </c>
      <c r="L162" s="29">
        <f>+'2009'!$C162</f>
        <v>-5276.6744657509134</v>
      </c>
      <c r="M162" s="29">
        <f>+'2010'!$C162</f>
        <v>-4363.0528708437178</v>
      </c>
      <c r="N162" s="29">
        <f>+'2011'!$C162</f>
        <v>-2693.576857002718</v>
      </c>
      <c r="O162" s="29">
        <f>+'2012'!$C162</f>
        <v>-4931.2162533674336</v>
      </c>
      <c r="P162" s="29">
        <f>+'2013'!$C162</f>
        <v>-3568.6410998338592</v>
      </c>
      <c r="Q162" s="29">
        <f>+'2014'!$C162</f>
        <v>-2923.4494668530797</v>
      </c>
      <c r="R162" s="29">
        <f>+'2015'!$C162</f>
        <v>-4209.4063868862231</v>
      </c>
      <c r="S162" s="29">
        <f>+'2016'!$C162</f>
        <v>-3591.5233495002249</v>
      </c>
      <c r="T162" s="29">
        <f>+'2017'!$C162</f>
        <v>-5020.4953864440922</v>
      </c>
      <c r="U162" s="29">
        <f>+'2018'!$C162</f>
        <v>-2338.1442556778725</v>
      </c>
      <c r="V162" s="29">
        <f>+'2019'!$C162</f>
        <v>-2958.7534925604073</v>
      </c>
      <c r="W162" s="26"/>
      <c r="X162" s="46">
        <f t="shared" si="36"/>
        <v>0.70049416534459996</v>
      </c>
    </row>
    <row r="163" spans="1:24">
      <c r="A163" s="23" t="s">
        <v>551</v>
      </c>
      <c r="B163" s="24" t="s">
        <v>552</v>
      </c>
      <c r="C163" s="29">
        <f>+'2000'!$C163</f>
        <v>-15.196447699333229</v>
      </c>
      <c r="D163" s="29">
        <f>+'2001'!$C163</f>
        <v>-22.836884788981681</v>
      </c>
      <c r="E163" s="29">
        <f>+'2002'!$C163</f>
        <v>0</v>
      </c>
      <c r="F163" s="29">
        <f>+'2003'!$C163</f>
        <v>-7.5841527696726656</v>
      </c>
      <c r="G163" s="29">
        <f>+'2004'!$C163</f>
        <v>0</v>
      </c>
      <c r="H163" s="29">
        <f>+'2005'!$C163</f>
        <v>0</v>
      </c>
      <c r="I163" s="29">
        <f>+'2006'!$C163</f>
        <v>0</v>
      </c>
      <c r="J163" s="29">
        <f>+'2007'!$C163</f>
        <v>0</v>
      </c>
      <c r="K163" s="29">
        <f>+'2008'!$C163</f>
        <v>-7.6122949296605622</v>
      </c>
      <c r="L163" s="29">
        <f>+'2009'!$C163</f>
        <v>-22.836884788981681</v>
      </c>
      <c r="M163" s="29">
        <f>+'2010'!$C163</f>
        <v>0</v>
      </c>
      <c r="N163" s="29">
        <f>+'2011'!$C163</f>
        <v>0</v>
      </c>
      <c r="O163" s="29">
        <f>+'2012'!$C163</f>
        <v>0</v>
      </c>
      <c r="P163" s="29">
        <f>+'2013'!$C163</f>
        <v>-22.836884788981681</v>
      </c>
      <c r="Q163" s="29">
        <f>+'2014'!$C163</f>
        <v>0</v>
      </c>
      <c r="R163" s="29">
        <f>+'2015'!$C163</f>
        <v>0</v>
      </c>
      <c r="S163" s="29">
        <f>+'2016'!$C163</f>
        <v>0</v>
      </c>
      <c r="T163" s="29">
        <f>+'2017'!$C163</f>
        <v>0</v>
      </c>
      <c r="U163" s="29">
        <f>+'2018'!$C163</f>
        <v>0</v>
      </c>
      <c r="V163" s="29">
        <f>+'2019'!$C163</f>
        <v>0</v>
      </c>
      <c r="W163" s="26"/>
      <c r="X163" s="46">
        <f t="shared" si="36"/>
        <v>-1</v>
      </c>
    </row>
    <row r="164" spans="1:24">
      <c r="A164" s="23" t="s">
        <v>553</v>
      </c>
      <c r="B164" s="24" t="s">
        <v>554</v>
      </c>
      <c r="C164" s="29">
        <f>+'2000'!$C164</f>
        <v>0</v>
      </c>
      <c r="D164" s="29">
        <f>+'2001'!$C164</f>
        <v>0</v>
      </c>
      <c r="E164" s="29">
        <f>+'2002'!$C164</f>
        <v>0</v>
      </c>
      <c r="F164" s="29">
        <f>+'2003'!$C164</f>
        <v>0</v>
      </c>
      <c r="G164" s="29">
        <f>+'2004'!$C164</f>
        <v>0</v>
      </c>
      <c r="H164" s="29">
        <f>+'2005'!$C164</f>
        <v>0</v>
      </c>
      <c r="I164" s="29">
        <f>+'2006'!$C164</f>
        <v>0</v>
      </c>
      <c r="J164" s="29">
        <f>+'2007'!$C164</f>
        <v>0</v>
      </c>
      <c r="K164" s="29">
        <f>+'2008'!$C164</f>
        <v>0</v>
      </c>
      <c r="L164" s="29">
        <f>+'2009'!$C164</f>
        <v>0</v>
      </c>
      <c r="M164" s="29">
        <f>+'2010'!$C164</f>
        <v>0</v>
      </c>
      <c r="N164" s="29">
        <f>+'2011'!$C164</f>
        <v>0</v>
      </c>
      <c r="O164" s="29">
        <f>+'2012'!$C164</f>
        <v>-4.1048963410009032</v>
      </c>
      <c r="P164" s="29">
        <f>+'2013'!$C164</f>
        <v>0</v>
      </c>
      <c r="Q164" s="29">
        <f>+'2014'!$C164</f>
        <v>-14.546604367141423</v>
      </c>
      <c r="R164" s="29">
        <f>+'2015'!$C164</f>
        <v>0</v>
      </c>
      <c r="S164" s="29">
        <f>+'2016'!$C164</f>
        <v>-45.153859751009932</v>
      </c>
      <c r="T164" s="29">
        <f>+'2017'!$C164</f>
        <v>-16.419585364003613</v>
      </c>
      <c r="U164" s="29">
        <f>+'2018'!$C164</f>
        <v>0</v>
      </c>
      <c r="V164" s="29">
        <f>+'2019'!$C164</f>
        <v>-9.9120182627591973</v>
      </c>
      <c r="W164" s="26"/>
      <c r="X164" s="46" t="e">
        <f t="shared" si="36"/>
        <v>#DIV/0!</v>
      </c>
    </row>
    <row r="165" spans="1:24">
      <c r="A165" s="23" t="s">
        <v>555</v>
      </c>
      <c r="B165" s="24" t="s">
        <v>556</v>
      </c>
      <c r="C165" s="29">
        <f>+'2000'!$C165</f>
        <v>0</v>
      </c>
      <c r="D165" s="29">
        <f>+'2001'!$C165</f>
        <v>0</v>
      </c>
      <c r="E165" s="29">
        <f>+'2002'!$C165</f>
        <v>0</v>
      </c>
      <c r="F165" s="29">
        <f>+'2003'!$C165</f>
        <v>0</v>
      </c>
      <c r="G165" s="29">
        <f>+'2004'!$C165</f>
        <v>-194.6159337497356</v>
      </c>
      <c r="H165" s="29">
        <f>+'2005'!$C165</f>
        <v>0</v>
      </c>
      <c r="I165" s="29">
        <f>+'2006'!$C165</f>
        <v>-131.21713908432051</v>
      </c>
      <c r="J165" s="29">
        <f>+'2007'!$C165</f>
        <v>-54.030586681779035</v>
      </c>
      <c r="K165" s="29">
        <f>+'2008'!$C165</f>
        <v>-38.725240420741294</v>
      </c>
      <c r="L165" s="29">
        <f>+'2009'!$C165</f>
        <v>-46.311931441524891</v>
      </c>
      <c r="M165" s="29">
        <f>+'2010'!$C165</f>
        <v>-131.21713908432048</v>
      </c>
      <c r="N165" s="29">
        <f>+'2011'!$C165</f>
        <v>0</v>
      </c>
      <c r="O165" s="29">
        <f>+'2012'!$C165</f>
        <v>0</v>
      </c>
      <c r="P165" s="29">
        <f>+'2013'!$C165</f>
        <v>-31.1385493999577</v>
      </c>
      <c r="Q165" s="29">
        <f>+'2014'!$C165</f>
        <v>0</v>
      </c>
      <c r="R165" s="29">
        <f>+'2015'!$C165</f>
        <v>0</v>
      </c>
      <c r="S165" s="29">
        <f>+'2016'!$C165</f>
        <v>0</v>
      </c>
      <c r="T165" s="29">
        <f>+'2017'!$C165</f>
        <v>0</v>
      </c>
      <c r="U165" s="29">
        <f>+'2018'!$C165</f>
        <v>0</v>
      </c>
      <c r="V165" s="29">
        <f>+'2019'!$C165</f>
        <v>-95.028802262402053</v>
      </c>
      <c r="W165" s="26"/>
      <c r="X165" s="46" t="e">
        <f t="shared" si="36"/>
        <v>#DIV/0!</v>
      </c>
    </row>
    <row r="166" spans="1:24">
      <c r="A166" s="23" t="s">
        <v>557</v>
      </c>
      <c r="B166" s="24" t="s">
        <v>558</v>
      </c>
      <c r="C166" s="25">
        <f t="shared" ref="C166:U166" si="45">+SUM(C167:C168)</f>
        <v>1259.9549976506476</v>
      </c>
      <c r="D166" s="25">
        <f t="shared" si="45"/>
        <v>704.45818408092146</v>
      </c>
      <c r="E166" s="25">
        <f t="shared" si="45"/>
        <v>1234.8737883844749</v>
      </c>
      <c r="F166" s="25">
        <f t="shared" si="45"/>
        <v>1325.2116868120117</v>
      </c>
      <c r="G166" s="25">
        <f t="shared" si="45"/>
        <v>277.39379509266843</v>
      </c>
      <c r="H166" s="25">
        <f t="shared" si="45"/>
        <v>1105.6913323073577</v>
      </c>
      <c r="I166" s="25">
        <f t="shared" si="45"/>
        <v>753.91905917187273</v>
      </c>
      <c r="J166" s="25">
        <f t="shared" si="45"/>
        <v>795.57264549753177</v>
      </c>
      <c r="K166" s="25">
        <f t="shared" si="45"/>
        <v>937.99031569768727</v>
      </c>
      <c r="L166" s="25">
        <f t="shared" si="45"/>
        <v>370.55982552236014</v>
      </c>
      <c r="M166" s="25">
        <f t="shared" si="45"/>
        <v>988.56813048627419</v>
      </c>
      <c r="N166" s="25">
        <f t="shared" si="45"/>
        <v>748.12208003700675</v>
      </c>
      <c r="O166" s="25">
        <f t="shared" si="45"/>
        <v>499.55963513152687</v>
      </c>
      <c r="P166" s="25">
        <f t="shared" si="45"/>
        <v>339.57569080021733</v>
      </c>
      <c r="Q166" s="25">
        <f t="shared" si="45"/>
        <v>650.78363176247296</v>
      </c>
      <c r="R166" s="25">
        <f t="shared" si="45"/>
        <v>765.65613662681869</v>
      </c>
      <c r="S166" s="25">
        <f t="shared" si="45"/>
        <v>891.67528155620187</v>
      </c>
      <c r="T166" s="25">
        <f t="shared" si="45"/>
        <v>393.5326030169249</v>
      </c>
      <c r="U166" s="25">
        <f t="shared" si="45"/>
        <v>699.34159206774802</v>
      </c>
      <c r="V166" s="25">
        <f t="shared" ref="V166" si="46">+SUM(V167:V168)</f>
        <v>513.4214050997424</v>
      </c>
      <c r="W166" s="26"/>
      <c r="X166" s="27">
        <f t="shared" si="36"/>
        <v>-0.59250814032478583</v>
      </c>
    </row>
    <row r="167" spans="1:24">
      <c r="A167" s="23" t="s">
        <v>559</v>
      </c>
      <c r="B167" s="24" t="s">
        <v>560</v>
      </c>
      <c r="C167" s="29">
        <f>+'2000'!$C167</f>
        <v>0</v>
      </c>
      <c r="D167" s="29">
        <f>+'2001'!$C167</f>
        <v>0</v>
      </c>
      <c r="E167" s="29">
        <f>+'2002'!$C167</f>
        <v>0</v>
      </c>
      <c r="F167" s="29">
        <f>+'2003'!$C167</f>
        <v>0</v>
      </c>
      <c r="G167" s="29">
        <f>+'2004'!$C167</f>
        <v>0</v>
      </c>
      <c r="H167" s="29">
        <f>+'2005'!$C167</f>
        <v>0</v>
      </c>
      <c r="I167" s="29">
        <f>+'2006'!$C167</f>
        <v>0</v>
      </c>
      <c r="J167" s="29">
        <f>+'2007'!$C167</f>
        <v>0</v>
      </c>
      <c r="K167" s="29">
        <f>+'2008'!$C167</f>
        <v>0</v>
      </c>
      <c r="L167" s="29">
        <f>+'2009'!$C167</f>
        <v>0</v>
      </c>
      <c r="M167" s="29">
        <f>+'2010'!$C167</f>
        <v>0</v>
      </c>
      <c r="N167" s="29">
        <f>+'2011'!$C167</f>
        <v>0</v>
      </c>
      <c r="O167" s="29">
        <f>+'2012'!$C167</f>
        <v>0</v>
      </c>
      <c r="P167" s="29">
        <f>+'2013'!$C167</f>
        <v>0</v>
      </c>
      <c r="Q167" s="29">
        <f>+'2014'!$C167</f>
        <v>0</v>
      </c>
      <c r="R167" s="29">
        <f>+'2015'!$C167</f>
        <v>0</v>
      </c>
      <c r="S167" s="29">
        <f>+'2016'!$C167</f>
        <v>0</v>
      </c>
      <c r="T167" s="29">
        <f>+'2017'!$C167</f>
        <v>0</v>
      </c>
      <c r="U167" s="29">
        <f>+'2018'!$C167</f>
        <v>0</v>
      </c>
      <c r="V167" s="29">
        <f>+'2019'!$C167</f>
        <v>0</v>
      </c>
      <c r="W167" s="26"/>
      <c r="X167" s="46" t="e">
        <f t="shared" si="36"/>
        <v>#DIV/0!</v>
      </c>
    </row>
    <row r="168" spans="1:24">
      <c r="A168" s="23" t="s">
        <v>561</v>
      </c>
      <c r="B168" s="24" t="s">
        <v>562</v>
      </c>
      <c r="C168" s="25">
        <f t="shared" ref="C168" si="47">+SUM(C169:C173)</f>
        <v>1259.9549976506476</v>
      </c>
      <c r="D168" s="25">
        <f t="shared" ref="D168" si="48">+SUM(D169:D173)</f>
        <v>704.45818408092146</v>
      </c>
      <c r="E168" s="25">
        <f t="shared" ref="E168" si="49">+SUM(E169:E173)</f>
        <v>1234.8737883844749</v>
      </c>
      <c r="F168" s="25">
        <f t="shared" ref="F168" si="50">+SUM(F169:F173)</f>
        <v>1325.2116868120117</v>
      </c>
      <c r="G168" s="25">
        <f t="shared" ref="G168" si="51">+SUM(G169:G173)</f>
        <v>277.39379509266843</v>
      </c>
      <c r="H168" s="25">
        <f t="shared" ref="H168" si="52">+SUM(H169:H173)</f>
        <v>1105.6913323073577</v>
      </c>
      <c r="I168" s="25">
        <f t="shared" ref="I168" si="53">+SUM(I169:I173)</f>
        <v>753.91905917187273</v>
      </c>
      <c r="J168" s="25">
        <f t="shared" ref="J168" si="54">+SUM(J169:J173)</f>
        <v>795.57264549753177</v>
      </c>
      <c r="K168" s="25">
        <f t="shared" ref="K168" si="55">+SUM(K169:K173)</f>
        <v>937.99031569768727</v>
      </c>
      <c r="L168" s="25">
        <f t="shared" ref="L168" si="56">+SUM(L169:L173)</f>
        <v>370.55982552236014</v>
      </c>
      <c r="M168" s="25">
        <f t="shared" ref="M168" si="57">+SUM(M169:M173)</f>
        <v>988.56813048627419</v>
      </c>
      <c r="N168" s="25">
        <f t="shared" ref="N168" si="58">+SUM(N169:N173)</f>
        <v>748.12208003700675</v>
      </c>
      <c r="O168" s="25">
        <f t="shared" ref="O168" si="59">+SUM(O169:O173)</f>
        <v>499.55963513152687</v>
      </c>
      <c r="P168" s="25">
        <f t="shared" ref="P168" si="60">+SUM(P169:P173)</f>
        <v>339.57569080021733</v>
      </c>
      <c r="Q168" s="25">
        <f t="shared" ref="Q168" si="61">+SUM(Q169:Q173)</f>
        <v>650.78363176247296</v>
      </c>
      <c r="R168" s="25">
        <f t="shared" ref="R168" si="62">+SUM(R169:R173)</f>
        <v>765.65613662681869</v>
      </c>
      <c r="S168" s="25">
        <f t="shared" ref="S168" si="63">+SUM(S169:S173)</f>
        <v>891.67528155620187</v>
      </c>
      <c r="T168" s="25">
        <f t="shared" ref="T168" si="64">+SUM(T169:T173)</f>
        <v>393.5326030169249</v>
      </c>
      <c r="U168" s="25">
        <f t="shared" ref="U168:V168" si="65">+SUM(U169:U173)</f>
        <v>699.34159206774802</v>
      </c>
      <c r="V168" s="25">
        <f t="shared" si="65"/>
        <v>513.4214050997424</v>
      </c>
      <c r="W168" s="26"/>
      <c r="X168" s="27">
        <f t="shared" si="36"/>
        <v>-0.59250814032478583</v>
      </c>
    </row>
    <row r="169" spans="1:24">
      <c r="A169" s="23" t="s">
        <v>563</v>
      </c>
      <c r="B169" s="24" t="s">
        <v>564</v>
      </c>
      <c r="C169" s="29">
        <f>+'2000'!$C169</f>
        <v>1266.7121437918488</v>
      </c>
      <c r="D169" s="29">
        <f>+'2001'!$C169</f>
        <v>933.99652277781536</v>
      </c>
      <c r="E169" s="29">
        <f>+'2002'!$C169</f>
        <v>1253.4377012134771</v>
      </c>
      <c r="F169" s="29">
        <f>+'2003'!$C169</f>
        <v>1485.299996440601</v>
      </c>
      <c r="G169" s="29">
        <f>+'2004'!$C169</f>
        <v>394.23262902194034</v>
      </c>
      <c r="H169" s="29">
        <f>+'2005'!$C169</f>
        <v>1242.7484829743089</v>
      </c>
      <c r="I169" s="29">
        <f>+'2006'!$C169</f>
        <v>822.50956150012405</v>
      </c>
      <c r="J169" s="29">
        <f>+'2007'!$C169</f>
        <v>976.12317778938871</v>
      </c>
      <c r="K169" s="29">
        <f>+'2008'!$C169</f>
        <v>1199.4525837647566</v>
      </c>
      <c r="L169" s="29">
        <f>+'2009'!$C169</f>
        <v>629.06797179363377</v>
      </c>
      <c r="M169" s="29">
        <f>+'2010'!$C169</f>
        <v>1053.7027457945724</v>
      </c>
      <c r="N169" s="29">
        <f>+'2011'!$C169</f>
        <v>942.65238719013826</v>
      </c>
      <c r="O169" s="29">
        <f>+'2012'!$C169</f>
        <v>768.94872257158738</v>
      </c>
      <c r="P169" s="29">
        <f>+'2013'!$C169</f>
        <v>468.85762823179272</v>
      </c>
      <c r="Q169" s="29">
        <f>+'2014'!$C169</f>
        <v>907.07477907388545</v>
      </c>
      <c r="R169" s="29">
        <f>+'2015'!$C169</f>
        <v>867.83937611531633</v>
      </c>
      <c r="S169" s="29">
        <f>+'2016'!$C169</f>
        <v>1116.3351167122048</v>
      </c>
      <c r="T169" s="29">
        <f>+'2017'!$C169</f>
        <v>814.98349263146304</v>
      </c>
      <c r="U169" s="29">
        <f>+'2018'!$C169</f>
        <v>816.62388035994957</v>
      </c>
      <c r="V169" s="29">
        <f>+'2019'!$C169</f>
        <v>537.41788695361333</v>
      </c>
      <c r="W169" s="26"/>
      <c r="X169" s="46">
        <f t="shared" si="36"/>
        <v>-0.57573795310363429</v>
      </c>
    </row>
    <row r="170" spans="1:24">
      <c r="A170" s="23" t="s">
        <v>565</v>
      </c>
      <c r="B170" s="24" t="s">
        <v>566</v>
      </c>
      <c r="C170" s="29">
        <f>+'2000'!$C170</f>
        <v>-6.7571461412011864</v>
      </c>
      <c r="D170" s="29">
        <f>+'2001'!$C170</f>
        <v>-229.5383386968939</v>
      </c>
      <c r="E170" s="29">
        <f>+'2002'!$C170</f>
        <v>-18.563912829002266</v>
      </c>
      <c r="F170" s="29">
        <f>+'2003'!$C170</f>
        <v>-160.08830962858929</v>
      </c>
      <c r="G170" s="29">
        <f>+'2004'!$C170</f>
        <v>-116.8388339292719</v>
      </c>
      <c r="H170" s="29">
        <f>+'2005'!$C170</f>
        <v>-137.05715066695129</v>
      </c>
      <c r="I170" s="29">
        <f>+'2006'!$C170</f>
        <v>-68.590502328251333</v>
      </c>
      <c r="J170" s="29">
        <f>+'2007'!$C170</f>
        <v>-180.550532291857</v>
      </c>
      <c r="K170" s="29">
        <f>+'2008'!$C170</f>
        <v>-261.46226806706932</v>
      </c>
      <c r="L170" s="29">
        <f>+'2009'!$C170</f>
        <v>-258.50814627127363</v>
      </c>
      <c r="M170" s="29">
        <f>+'2010'!$C170</f>
        <v>-65.134615308298123</v>
      </c>
      <c r="N170" s="29">
        <f>+'2011'!$C170</f>
        <v>-194.5303071531315</v>
      </c>
      <c r="O170" s="29">
        <f>+'2012'!$C170</f>
        <v>-269.38908744006051</v>
      </c>
      <c r="P170" s="29">
        <f>+'2013'!$C170</f>
        <v>-129.28193743157539</v>
      </c>
      <c r="Q170" s="29">
        <f>+'2014'!$C170</f>
        <v>-247.72298763311383</v>
      </c>
      <c r="R170" s="29">
        <f>+'2015'!$C170</f>
        <v>-102.18323948849765</v>
      </c>
      <c r="S170" s="29">
        <f>+'2016'!$C170</f>
        <v>-224.65983515600291</v>
      </c>
      <c r="T170" s="29">
        <f>+'2017'!$C170</f>
        <v>-419.71285102953414</v>
      </c>
      <c r="U170" s="29">
        <f>+'2018'!$C170</f>
        <v>-117.28228829220151</v>
      </c>
      <c r="V170" s="29">
        <f>+'2019'!$C170</f>
        <v>-23.996481853870943</v>
      </c>
      <c r="W170" s="26"/>
      <c r="X170" s="46">
        <f t="shared" si="36"/>
        <v>2.5512746583286416</v>
      </c>
    </row>
    <row r="171" spans="1:24">
      <c r="A171" s="23" t="s">
        <v>567</v>
      </c>
      <c r="B171" s="24" t="s">
        <v>568</v>
      </c>
      <c r="C171" s="29">
        <f>+'2000'!$C171</f>
        <v>0</v>
      </c>
      <c r="D171" s="29">
        <f>+'2001'!$C171</f>
        <v>0</v>
      </c>
      <c r="E171" s="29">
        <f>+'2002'!$C171</f>
        <v>0</v>
      </c>
      <c r="F171" s="29">
        <f>+'2003'!$C171</f>
        <v>0</v>
      </c>
      <c r="G171" s="29">
        <f>+'2004'!$C171</f>
        <v>0</v>
      </c>
      <c r="H171" s="29">
        <f>+'2005'!$C171</f>
        <v>0</v>
      </c>
      <c r="I171" s="29">
        <f>+'2006'!$C171</f>
        <v>0</v>
      </c>
      <c r="J171" s="29">
        <f>+'2007'!$C171</f>
        <v>0</v>
      </c>
      <c r="K171" s="29">
        <f>+'2008'!$C171</f>
        <v>0</v>
      </c>
      <c r="L171" s="29">
        <f>+'2009'!$C171</f>
        <v>0</v>
      </c>
      <c r="M171" s="29">
        <f>+'2010'!$C171</f>
        <v>0</v>
      </c>
      <c r="N171" s="29">
        <f>+'2011'!$C171</f>
        <v>0</v>
      </c>
      <c r="O171" s="29">
        <f>+'2012'!$C171</f>
        <v>0</v>
      </c>
      <c r="P171" s="29">
        <f>+'2013'!$C171</f>
        <v>0</v>
      </c>
      <c r="Q171" s="29">
        <f>+'2014'!$C171</f>
        <v>-8.5681596782986684</v>
      </c>
      <c r="R171" s="29">
        <f>+'2015'!$C171</f>
        <v>0</v>
      </c>
      <c r="S171" s="29">
        <f>+'2016'!$C171</f>
        <v>0</v>
      </c>
      <c r="T171" s="29">
        <f>+'2017'!$C171</f>
        <v>-1.7380385850040341</v>
      </c>
      <c r="U171" s="29">
        <f>+'2018'!$C171</f>
        <v>0</v>
      </c>
      <c r="V171" s="29">
        <f>+'2019'!$C171</f>
        <v>0</v>
      </c>
      <c r="W171" s="26"/>
      <c r="X171" s="46" t="e">
        <f t="shared" si="36"/>
        <v>#DIV/0!</v>
      </c>
    </row>
    <row r="172" spans="1:24">
      <c r="A172" s="23" t="s">
        <v>569</v>
      </c>
      <c r="B172" s="24" t="s">
        <v>570</v>
      </c>
      <c r="C172" s="29">
        <f>+'2000'!$C172</f>
        <v>0</v>
      </c>
      <c r="D172" s="29">
        <f>+'2001'!$C172</f>
        <v>0</v>
      </c>
      <c r="E172" s="29">
        <f>+'2002'!$C172</f>
        <v>0</v>
      </c>
      <c r="F172" s="29">
        <f>+'2003'!$C172</f>
        <v>0</v>
      </c>
      <c r="G172" s="29">
        <f>+'2004'!$C172</f>
        <v>0</v>
      </c>
      <c r="H172" s="29">
        <f>+'2005'!$C172</f>
        <v>0</v>
      </c>
      <c r="I172" s="29">
        <f>+'2006'!$C172</f>
        <v>0</v>
      </c>
      <c r="J172" s="29">
        <f>+'2007'!$C172</f>
        <v>0</v>
      </c>
      <c r="K172" s="29">
        <f>+'2008'!$C172</f>
        <v>0</v>
      </c>
      <c r="L172" s="29">
        <f>+'2009'!$C172</f>
        <v>0</v>
      </c>
      <c r="M172" s="29">
        <f>+'2010'!$C172</f>
        <v>0</v>
      </c>
      <c r="N172" s="29">
        <f>+'2011'!$C172</f>
        <v>0</v>
      </c>
      <c r="O172" s="29">
        <f>+'2012'!$C172</f>
        <v>0</v>
      </c>
      <c r="P172" s="29">
        <f>+'2013'!$C172</f>
        <v>0</v>
      </c>
      <c r="Q172" s="29">
        <f>+'2014'!$C172</f>
        <v>0</v>
      </c>
      <c r="R172" s="29">
        <f>+'2015'!$C172</f>
        <v>0</v>
      </c>
      <c r="S172" s="29">
        <f>+'2016'!$C172</f>
        <v>0</v>
      </c>
      <c r="T172" s="29">
        <f>+'2017'!$C172</f>
        <v>0</v>
      </c>
      <c r="U172" s="29">
        <f>+'2018'!$C172</f>
        <v>0</v>
      </c>
      <c r="V172" s="29">
        <f>+'2019'!$C172</f>
        <v>0</v>
      </c>
      <c r="W172" s="26"/>
      <c r="X172" s="46" t="e">
        <f t="shared" si="36"/>
        <v>#DIV/0!</v>
      </c>
    </row>
    <row r="173" spans="1:24">
      <c r="A173" s="23" t="s">
        <v>571</v>
      </c>
      <c r="B173" s="24" t="s">
        <v>572</v>
      </c>
      <c r="C173" s="29">
        <f>+'2000'!$C173</f>
        <v>0</v>
      </c>
      <c r="D173" s="29">
        <f>+'2001'!$C173</f>
        <v>0</v>
      </c>
      <c r="E173" s="29">
        <f>+'2002'!$C173</f>
        <v>0</v>
      </c>
      <c r="F173" s="29">
        <f>+'2003'!$C173</f>
        <v>0</v>
      </c>
      <c r="G173" s="29">
        <f>+'2004'!$C173</f>
        <v>0</v>
      </c>
      <c r="H173" s="29">
        <f>+'2005'!$C173</f>
        <v>0</v>
      </c>
      <c r="I173" s="29">
        <f>+'2006'!$C173</f>
        <v>0</v>
      </c>
      <c r="J173" s="29">
        <f>+'2007'!$C173</f>
        <v>0</v>
      </c>
      <c r="K173" s="29">
        <f>+'2008'!$C173</f>
        <v>0</v>
      </c>
      <c r="L173" s="29">
        <f>+'2009'!$C173</f>
        <v>0</v>
      </c>
      <c r="M173" s="29">
        <f>+'2010'!$C173</f>
        <v>0</v>
      </c>
      <c r="N173" s="29">
        <f>+'2011'!$C173</f>
        <v>0</v>
      </c>
      <c r="O173" s="29">
        <f>+'2012'!$C173</f>
        <v>0</v>
      </c>
      <c r="P173" s="29">
        <f>+'2013'!$C173</f>
        <v>0</v>
      </c>
      <c r="Q173" s="29">
        <f>+'2014'!$C173</f>
        <v>0</v>
      </c>
      <c r="R173" s="29">
        <f>+'2015'!$C173</f>
        <v>0</v>
      </c>
      <c r="S173" s="29">
        <f>+'2016'!$C173</f>
        <v>0</v>
      </c>
      <c r="T173" s="29">
        <f>+'2017'!$C173</f>
        <v>0</v>
      </c>
      <c r="U173" s="29">
        <f>+'2018'!$C173</f>
        <v>0</v>
      </c>
      <c r="V173" s="29">
        <f>+'2019'!$C173</f>
        <v>0</v>
      </c>
      <c r="W173" s="26"/>
      <c r="X173" s="46" t="e">
        <f t="shared" si="36"/>
        <v>#DIV/0!</v>
      </c>
    </row>
    <row r="174" spans="1:24">
      <c r="A174" s="23" t="s">
        <v>573</v>
      </c>
      <c r="B174" s="24" t="s">
        <v>574</v>
      </c>
      <c r="C174" s="25">
        <f t="shared" ref="C174:U174" si="66">+SUM(C175:C176)</f>
        <v>5384.390850874739</v>
      </c>
      <c r="D174" s="25">
        <f t="shared" si="66"/>
        <v>9070.4870930737889</v>
      </c>
      <c r="E174" s="25">
        <f t="shared" si="66"/>
        <v>10967.541032486113</v>
      </c>
      <c r="F174" s="25">
        <f t="shared" si="66"/>
        <v>9276.1130952762687</v>
      </c>
      <c r="G174" s="25">
        <f t="shared" si="66"/>
        <v>6177.3171088525323</v>
      </c>
      <c r="H174" s="25">
        <f t="shared" si="66"/>
        <v>14578.507315553234</v>
      </c>
      <c r="I174" s="25">
        <f t="shared" si="66"/>
        <v>6655.89759965147</v>
      </c>
      <c r="J174" s="25">
        <f t="shared" si="66"/>
        <v>9443.6345701504779</v>
      </c>
      <c r="K174" s="25">
        <f t="shared" si="66"/>
        <v>9772.8109465422458</v>
      </c>
      <c r="L174" s="25">
        <f t="shared" si="66"/>
        <v>5864.1040035202022</v>
      </c>
      <c r="M174" s="25">
        <f t="shared" si="66"/>
        <v>6550.005637946022</v>
      </c>
      <c r="N174" s="25">
        <f t="shared" si="66"/>
        <v>6066.9658626085247</v>
      </c>
      <c r="O174" s="25">
        <f t="shared" si="66"/>
        <v>5347.4241738333267</v>
      </c>
      <c r="P174" s="25">
        <f t="shared" si="66"/>
        <v>5152.6145502248501</v>
      </c>
      <c r="Q174" s="25">
        <f t="shared" si="66"/>
        <v>6774.6096044838232</v>
      </c>
      <c r="R174" s="25">
        <f t="shared" si="66"/>
        <v>6978.3282724583878</v>
      </c>
      <c r="S174" s="25">
        <f t="shared" si="66"/>
        <v>5172.7102013129188</v>
      </c>
      <c r="T174" s="25">
        <f t="shared" si="66"/>
        <v>5669.8573823718762</v>
      </c>
      <c r="U174" s="25">
        <f t="shared" si="66"/>
        <v>5560.5395547171975</v>
      </c>
      <c r="V174" s="25">
        <f t="shared" ref="V174" si="67">+SUM(V175:V176)</f>
        <v>3076.3993019883442</v>
      </c>
      <c r="W174" s="26"/>
      <c r="X174" s="27">
        <f t="shared" si="36"/>
        <v>-0.4286448760515672</v>
      </c>
    </row>
    <row r="175" spans="1:24">
      <c r="A175" s="23" t="s">
        <v>575</v>
      </c>
      <c r="B175" s="24" t="s">
        <v>576</v>
      </c>
      <c r="C175" s="29">
        <f>+'2000'!$C175</f>
        <v>0</v>
      </c>
      <c r="D175" s="29">
        <f>+'2001'!$C175</f>
        <v>0</v>
      </c>
      <c r="E175" s="29">
        <f>+'2002'!$C175</f>
        <v>0</v>
      </c>
      <c r="F175" s="29">
        <f>+'2003'!$C175</f>
        <v>0</v>
      </c>
      <c r="G175" s="29">
        <f>+'2004'!$C175</f>
        <v>0</v>
      </c>
      <c r="H175" s="29">
        <f>+'2005'!$C175</f>
        <v>0</v>
      </c>
      <c r="I175" s="29">
        <f>+'2006'!$C175</f>
        <v>0</v>
      </c>
      <c r="J175" s="29">
        <f>+'2007'!$C175</f>
        <v>0</v>
      </c>
      <c r="K175" s="29">
        <f>+'2008'!$C175</f>
        <v>0</v>
      </c>
      <c r="L175" s="29">
        <f>+'2009'!$C175</f>
        <v>0</v>
      </c>
      <c r="M175" s="29">
        <f>+'2010'!$C175</f>
        <v>0</v>
      </c>
      <c r="N175" s="29">
        <f>+'2011'!$C175</f>
        <v>0</v>
      </c>
      <c r="O175" s="29">
        <f>+'2012'!$C175</f>
        <v>0</v>
      </c>
      <c r="P175" s="29">
        <f>+'2013'!$C175</f>
        <v>0</v>
      </c>
      <c r="Q175" s="29">
        <f>+'2014'!$C175</f>
        <v>0</v>
      </c>
      <c r="R175" s="29">
        <f>+'2015'!$C175</f>
        <v>0</v>
      </c>
      <c r="S175" s="29">
        <f>+'2016'!$C175</f>
        <v>0</v>
      </c>
      <c r="T175" s="29">
        <f>+'2017'!$C175</f>
        <v>0</v>
      </c>
      <c r="U175" s="29">
        <f>+'2018'!$C175</f>
        <v>0</v>
      </c>
      <c r="V175" s="29">
        <f>+'2019'!$C175</f>
        <v>0</v>
      </c>
      <c r="W175" s="26"/>
      <c r="X175" s="46" t="e">
        <f t="shared" si="36"/>
        <v>#DIV/0!</v>
      </c>
    </row>
    <row r="176" spans="1:24">
      <c r="A176" s="23" t="s">
        <v>577</v>
      </c>
      <c r="B176" s="24" t="s">
        <v>578</v>
      </c>
      <c r="C176" s="25">
        <f t="shared" ref="C176" si="68">+SUM(C177:C181)</f>
        <v>5384.390850874739</v>
      </c>
      <c r="D176" s="25">
        <f t="shared" ref="D176" si="69">+SUM(D177:D181)</f>
        <v>9070.4870930737889</v>
      </c>
      <c r="E176" s="25">
        <f t="shared" ref="E176" si="70">+SUM(E177:E181)</f>
        <v>10967.541032486113</v>
      </c>
      <c r="F176" s="25">
        <f t="shared" ref="F176" si="71">+SUM(F177:F181)</f>
        <v>9276.1130952762687</v>
      </c>
      <c r="G176" s="25">
        <f t="shared" ref="G176" si="72">+SUM(G177:G181)</f>
        <v>6177.3171088525323</v>
      </c>
      <c r="H176" s="25">
        <f t="shared" ref="H176" si="73">+SUM(H177:H181)</f>
        <v>14578.507315553234</v>
      </c>
      <c r="I176" s="25">
        <f t="shared" ref="I176" si="74">+SUM(I177:I181)</f>
        <v>6655.89759965147</v>
      </c>
      <c r="J176" s="25">
        <f t="shared" ref="J176" si="75">+SUM(J177:J181)</f>
        <v>9443.6345701504779</v>
      </c>
      <c r="K176" s="25">
        <f t="shared" ref="K176" si="76">+SUM(K177:K181)</f>
        <v>9772.8109465422458</v>
      </c>
      <c r="L176" s="25">
        <f t="shared" ref="L176" si="77">+SUM(L177:L181)</f>
        <v>5864.1040035202022</v>
      </c>
      <c r="M176" s="25">
        <f t="shared" ref="M176" si="78">+SUM(M177:M181)</f>
        <v>6550.005637946022</v>
      </c>
      <c r="N176" s="25">
        <f t="shared" ref="N176" si="79">+SUM(N177:N181)</f>
        <v>6066.9658626085247</v>
      </c>
      <c r="O176" s="25">
        <f t="shared" ref="O176" si="80">+SUM(O177:O181)</f>
        <v>5347.4241738333267</v>
      </c>
      <c r="P176" s="25">
        <f t="shared" ref="P176" si="81">+SUM(P177:P181)</f>
        <v>5152.6145502248501</v>
      </c>
      <c r="Q176" s="25">
        <f t="shared" ref="Q176" si="82">+SUM(Q177:Q181)</f>
        <v>6774.6096044838232</v>
      </c>
      <c r="R176" s="25">
        <f t="shared" ref="R176" si="83">+SUM(R177:R181)</f>
        <v>6978.3282724583878</v>
      </c>
      <c r="S176" s="25">
        <f t="shared" ref="S176" si="84">+SUM(S177:S181)</f>
        <v>5172.7102013129188</v>
      </c>
      <c r="T176" s="25">
        <f t="shared" ref="T176" si="85">+SUM(T177:T181)</f>
        <v>5669.8573823718762</v>
      </c>
      <c r="U176" s="25">
        <f t="shared" ref="U176:V176" si="86">+SUM(U177:U181)</f>
        <v>5560.5395547171975</v>
      </c>
      <c r="V176" s="25">
        <f t="shared" si="86"/>
        <v>3076.3993019883442</v>
      </c>
      <c r="W176" s="26"/>
      <c r="X176" s="27">
        <f t="shared" si="36"/>
        <v>-0.4286448760515672</v>
      </c>
    </row>
    <row r="177" spans="1:24">
      <c r="A177" s="23" t="s">
        <v>579</v>
      </c>
      <c r="B177" s="24" t="s">
        <v>580</v>
      </c>
      <c r="C177" s="29">
        <f>+'2000'!$C177</f>
        <v>5371.3086985981417</v>
      </c>
      <c r="D177" s="29">
        <f>+'2001'!$C177</f>
        <v>9051.9231802447866</v>
      </c>
      <c r="E177" s="29">
        <f>+'2002'!$C177</f>
        <v>10730.886392979974</v>
      </c>
      <c r="F177" s="29">
        <f>+'2003'!$C177</f>
        <v>9276.1130952762687</v>
      </c>
      <c r="G177" s="29">
        <f>+'2004'!$C177</f>
        <v>6075.9727898681786</v>
      </c>
      <c r="H177" s="29">
        <f>+'2005'!$C177</f>
        <v>14407.804897918199</v>
      </c>
      <c r="I177" s="29">
        <f>+'2006'!$C177</f>
        <v>6560.0551630783175</v>
      </c>
      <c r="J177" s="29">
        <f>+'2007'!$C177</f>
        <v>9432.4668987947243</v>
      </c>
      <c r="K177" s="29">
        <f>+'2008'!$C177</f>
        <v>9558.3588845898976</v>
      </c>
      <c r="L177" s="29">
        <f>+'2009'!$C177</f>
        <v>5697.9091974637131</v>
      </c>
      <c r="M177" s="29">
        <f>+'2010'!$C177</f>
        <v>6381.4012295076609</v>
      </c>
      <c r="N177" s="29">
        <f>+'2011'!$C177</f>
        <v>6015.8967865779696</v>
      </c>
      <c r="O177" s="29">
        <f>+'2012'!$C177</f>
        <v>5318.8993130543313</v>
      </c>
      <c r="P177" s="29">
        <f>+'2013'!$C177</f>
        <v>5109.6528772262327</v>
      </c>
      <c r="Q177" s="29">
        <f>+'2014'!$C177</f>
        <v>6635.8254151530009</v>
      </c>
      <c r="R177" s="29">
        <f>+'2015'!$C177</f>
        <v>6918.3929520822721</v>
      </c>
      <c r="S177" s="29">
        <f>+'2016'!$C177</f>
        <v>5101.9917914789667</v>
      </c>
      <c r="T177" s="29">
        <f>+'2017'!$C177</f>
        <v>5644.4278368735077</v>
      </c>
      <c r="U177" s="29">
        <f>+'2018'!$C177</f>
        <v>5474.5542788886924</v>
      </c>
      <c r="V177" s="29">
        <f>+'2019'!$C177</f>
        <v>2960.9673441452805</v>
      </c>
      <c r="W177" s="26"/>
      <c r="X177" s="46">
        <f t="shared" si="36"/>
        <v>-0.44874377729992254</v>
      </c>
    </row>
    <row r="178" spans="1:24">
      <c r="A178" s="23" t="s">
        <v>581</v>
      </c>
      <c r="B178" s="24" t="s">
        <v>582</v>
      </c>
      <c r="C178" s="29">
        <f>+'2000'!$C178</f>
        <v>13.082152276597531</v>
      </c>
      <c r="D178" s="29">
        <f>+'2001'!$C178</f>
        <v>18.563912829002266</v>
      </c>
      <c r="E178" s="29">
        <f>+'2002'!$C178</f>
        <v>236.65463950613889</v>
      </c>
      <c r="F178" s="29">
        <f>+'2003'!$C178</f>
        <v>0</v>
      </c>
      <c r="G178" s="29">
        <f>+'2004'!$C178</f>
        <v>101.34431898435362</v>
      </c>
      <c r="H178" s="29">
        <f>+'2005'!$C178</f>
        <v>170.70241763503481</v>
      </c>
      <c r="I178" s="29">
        <f>+'2006'!$C178</f>
        <v>95.842436573152767</v>
      </c>
      <c r="J178" s="29">
        <f>+'2007'!$C178</f>
        <v>11.16767135575288</v>
      </c>
      <c r="K178" s="29">
        <f>+'2008'!$C178</f>
        <v>214.45206195234812</v>
      </c>
      <c r="L178" s="29">
        <f>+'2009'!$C178</f>
        <v>166.19480605648931</v>
      </c>
      <c r="M178" s="29">
        <f>+'2010'!$C178</f>
        <v>168.60440843836111</v>
      </c>
      <c r="N178" s="29">
        <f>+'2011'!$C178</f>
        <v>51.069076030554719</v>
      </c>
      <c r="O178" s="29">
        <f>+'2012'!$C178</f>
        <v>28.524860778994981</v>
      </c>
      <c r="P178" s="29">
        <f>+'2013'!$C178</f>
        <v>42.961672998617196</v>
      </c>
      <c r="Q178" s="29">
        <f>+'2014'!$C178</f>
        <v>138.78418933082247</v>
      </c>
      <c r="R178" s="29">
        <f>+'2015'!$C178</f>
        <v>59.935320376115861</v>
      </c>
      <c r="S178" s="29">
        <f>+'2016'!$C178</f>
        <v>70.718409833952222</v>
      </c>
      <c r="T178" s="29">
        <f>+'2017'!$C178</f>
        <v>25.429545498368842</v>
      </c>
      <c r="U178" s="29">
        <f>+'2018'!$C178</f>
        <v>85.985275828505536</v>
      </c>
      <c r="V178" s="29">
        <f>+'2019'!$C178</f>
        <v>115.4319578430638</v>
      </c>
      <c r="W178" s="26"/>
      <c r="X178" s="46">
        <f t="shared" si="36"/>
        <v>7.8236213279338074</v>
      </c>
    </row>
    <row r="179" spans="1:24">
      <c r="A179" s="23" t="s">
        <v>583</v>
      </c>
      <c r="B179" s="24" t="s">
        <v>584</v>
      </c>
      <c r="C179" s="29">
        <f>+'2000'!$C179</f>
        <v>0</v>
      </c>
      <c r="D179" s="29">
        <f>+'2001'!$C179</f>
        <v>0</v>
      </c>
      <c r="E179" s="29">
        <f>+'2002'!$C179</f>
        <v>0</v>
      </c>
      <c r="F179" s="29">
        <f>+'2003'!$C179</f>
        <v>0</v>
      </c>
      <c r="G179" s="29">
        <f>+'2004'!$C179</f>
        <v>0</v>
      </c>
      <c r="H179" s="29">
        <f>+'2005'!$C179</f>
        <v>0</v>
      </c>
      <c r="I179" s="29">
        <f>+'2006'!$C179</f>
        <v>0</v>
      </c>
      <c r="J179" s="29">
        <f>+'2007'!$C179</f>
        <v>0</v>
      </c>
      <c r="K179" s="29">
        <f>+'2008'!$C179</f>
        <v>0</v>
      </c>
      <c r="L179" s="29">
        <f>+'2009'!$C179</f>
        <v>0</v>
      </c>
      <c r="M179" s="29">
        <f>+'2010'!$C179</f>
        <v>0</v>
      </c>
      <c r="N179" s="29">
        <f>+'2011'!$C179</f>
        <v>0</v>
      </c>
      <c r="O179" s="29">
        <f>+'2012'!$C179</f>
        <v>0</v>
      </c>
      <c r="P179" s="29">
        <f>+'2013'!$C179</f>
        <v>0</v>
      </c>
      <c r="Q179" s="29">
        <f>+'2014'!$C179</f>
        <v>0</v>
      </c>
      <c r="R179" s="29">
        <f>+'2015'!$C179</f>
        <v>0</v>
      </c>
      <c r="S179" s="29">
        <f>+'2016'!$C179</f>
        <v>0</v>
      </c>
      <c r="T179" s="29">
        <f>+'2017'!$C179</f>
        <v>0</v>
      </c>
      <c r="U179" s="29">
        <f>+'2018'!$C179</f>
        <v>0</v>
      </c>
      <c r="V179" s="29">
        <f>+'2019'!$C179</f>
        <v>0</v>
      </c>
      <c r="W179" s="26"/>
      <c r="X179" s="46" t="e">
        <f t="shared" si="36"/>
        <v>#DIV/0!</v>
      </c>
    </row>
    <row r="180" spans="1:24">
      <c r="A180" s="23" t="s">
        <v>585</v>
      </c>
      <c r="B180" s="24" t="s">
        <v>586</v>
      </c>
      <c r="C180" s="29">
        <f>+'2000'!$C180</f>
        <v>0</v>
      </c>
      <c r="D180" s="29">
        <f>+'2001'!$C180</f>
        <v>0</v>
      </c>
      <c r="E180" s="29">
        <f>+'2002'!$C180</f>
        <v>0</v>
      </c>
      <c r="F180" s="29">
        <f>+'2003'!$C180</f>
        <v>0</v>
      </c>
      <c r="G180" s="29">
        <f>+'2004'!$C180</f>
        <v>0</v>
      </c>
      <c r="H180" s="29">
        <f>+'2005'!$C180</f>
        <v>0</v>
      </c>
      <c r="I180" s="29">
        <f>+'2006'!$C180</f>
        <v>0</v>
      </c>
      <c r="J180" s="29">
        <f>+'2007'!$C180</f>
        <v>0</v>
      </c>
      <c r="K180" s="29">
        <f>+'2008'!$C180</f>
        <v>0</v>
      </c>
      <c r="L180" s="29">
        <f>+'2009'!$C180</f>
        <v>0</v>
      </c>
      <c r="M180" s="29">
        <f>+'2010'!$C180</f>
        <v>0</v>
      </c>
      <c r="N180" s="29">
        <f>+'2011'!$C180</f>
        <v>0</v>
      </c>
      <c r="O180" s="29">
        <f>+'2012'!$C180</f>
        <v>0</v>
      </c>
      <c r="P180" s="29">
        <f>+'2013'!$C180</f>
        <v>0</v>
      </c>
      <c r="Q180" s="29">
        <f>+'2014'!$C180</f>
        <v>0</v>
      </c>
      <c r="R180" s="29">
        <f>+'2015'!$C180</f>
        <v>0</v>
      </c>
      <c r="S180" s="29">
        <f>+'2016'!$C180</f>
        <v>0</v>
      </c>
      <c r="T180" s="29">
        <f>+'2017'!$C180</f>
        <v>0</v>
      </c>
      <c r="U180" s="29">
        <f>+'2018'!$C180</f>
        <v>0</v>
      </c>
      <c r="V180" s="29">
        <f>+'2019'!$C180</f>
        <v>0</v>
      </c>
      <c r="W180" s="26"/>
      <c r="X180" s="46" t="e">
        <f t="shared" si="36"/>
        <v>#DIV/0!</v>
      </c>
    </row>
    <row r="181" spans="1:24">
      <c r="A181" s="23" t="s">
        <v>587</v>
      </c>
      <c r="B181" s="24" t="s">
        <v>588</v>
      </c>
      <c r="C181" s="29">
        <f>+'2000'!$C181</f>
        <v>0</v>
      </c>
      <c r="D181" s="29">
        <f>+'2001'!$C181</f>
        <v>0</v>
      </c>
      <c r="E181" s="29">
        <f>+'2002'!$C181</f>
        <v>0</v>
      </c>
      <c r="F181" s="29">
        <f>+'2003'!$C181</f>
        <v>0</v>
      </c>
      <c r="G181" s="29">
        <f>+'2004'!$C181</f>
        <v>0</v>
      </c>
      <c r="H181" s="29">
        <f>+'2005'!$C181</f>
        <v>0</v>
      </c>
      <c r="I181" s="29">
        <f>+'2006'!$C181</f>
        <v>0</v>
      </c>
      <c r="J181" s="29">
        <f>+'2007'!$C181</f>
        <v>0</v>
      </c>
      <c r="K181" s="29">
        <f>+'2008'!$C181</f>
        <v>0</v>
      </c>
      <c r="L181" s="29">
        <f>+'2009'!$C181</f>
        <v>0</v>
      </c>
      <c r="M181" s="29">
        <f>+'2010'!$C181</f>
        <v>0</v>
      </c>
      <c r="N181" s="29">
        <f>+'2011'!$C181</f>
        <v>0</v>
      </c>
      <c r="O181" s="29">
        <f>+'2012'!$C181</f>
        <v>0</v>
      </c>
      <c r="P181" s="29">
        <f>+'2013'!$C181</f>
        <v>0</v>
      </c>
      <c r="Q181" s="29">
        <f>+'2014'!$C181</f>
        <v>0</v>
      </c>
      <c r="R181" s="29">
        <f>+'2015'!$C181</f>
        <v>0</v>
      </c>
      <c r="S181" s="29">
        <f>+'2016'!$C181</f>
        <v>0</v>
      </c>
      <c r="T181" s="29">
        <f>+'2017'!$C181</f>
        <v>0</v>
      </c>
      <c r="U181" s="29">
        <f>+'2018'!$C181</f>
        <v>0</v>
      </c>
      <c r="V181" s="29">
        <f>+'2019'!$C181</f>
        <v>0</v>
      </c>
      <c r="W181" s="26"/>
      <c r="X181" s="46" t="e">
        <f t="shared" si="36"/>
        <v>#DIV/0!</v>
      </c>
    </row>
    <row r="182" spans="1:24">
      <c r="A182" s="23" t="s">
        <v>589</v>
      </c>
      <c r="B182" s="24" t="s">
        <v>590</v>
      </c>
      <c r="C182" s="25">
        <f t="shared" ref="C182:U182" si="87">+SUM(C183:C184)</f>
        <v>163.71563460503194</v>
      </c>
      <c r="D182" s="25">
        <f t="shared" si="87"/>
        <v>7.1276493279982205</v>
      </c>
      <c r="E182" s="25">
        <f t="shared" si="87"/>
        <v>24.078874466869664</v>
      </c>
      <c r="F182" s="25">
        <f t="shared" si="87"/>
        <v>25.309887836970912</v>
      </c>
      <c r="G182" s="25">
        <f t="shared" si="87"/>
        <v>0</v>
      </c>
      <c r="H182" s="25">
        <f t="shared" si="87"/>
        <v>0</v>
      </c>
      <c r="I182" s="25">
        <f t="shared" si="87"/>
        <v>0</v>
      </c>
      <c r="J182" s="25">
        <f t="shared" si="87"/>
        <v>67.50532565219676</v>
      </c>
      <c r="K182" s="25">
        <f t="shared" si="87"/>
        <v>79.2393604084846</v>
      </c>
      <c r="L182" s="25">
        <f t="shared" si="87"/>
        <v>37.435262900942178</v>
      </c>
      <c r="M182" s="25">
        <f t="shared" si="87"/>
        <v>80.941772391557691</v>
      </c>
      <c r="N182" s="25">
        <f t="shared" si="87"/>
        <v>143.09546598576773</v>
      </c>
      <c r="O182" s="25">
        <f t="shared" si="87"/>
        <v>14.533618248049413</v>
      </c>
      <c r="P182" s="25">
        <f t="shared" si="87"/>
        <v>1.5105954075975254</v>
      </c>
      <c r="Q182" s="25">
        <f t="shared" si="87"/>
        <v>56.750348225113875</v>
      </c>
      <c r="R182" s="25">
        <f t="shared" si="87"/>
        <v>138.06937335646944</v>
      </c>
      <c r="S182" s="25">
        <f t="shared" si="87"/>
        <v>25.63441480309212</v>
      </c>
      <c r="T182" s="25">
        <f t="shared" si="87"/>
        <v>30.280398443455891</v>
      </c>
      <c r="U182" s="25">
        <f t="shared" si="87"/>
        <v>3.0211908151950508</v>
      </c>
      <c r="V182" s="25">
        <f t="shared" ref="V182" si="88">+SUM(V183:V184)</f>
        <v>0</v>
      </c>
      <c r="W182" s="26"/>
      <c r="X182" s="27">
        <f t="shared" si="36"/>
        <v>-1</v>
      </c>
    </row>
    <row r="183" spans="1:24">
      <c r="A183" s="23" t="s">
        <v>591</v>
      </c>
      <c r="B183" s="24" t="s">
        <v>592</v>
      </c>
      <c r="C183" s="29">
        <f>+'2000'!$C183</f>
        <v>0</v>
      </c>
      <c r="D183" s="29">
        <f>+'2001'!$C183</f>
        <v>0</v>
      </c>
      <c r="E183" s="29">
        <f>+'2002'!$C183</f>
        <v>0</v>
      </c>
      <c r="F183" s="29">
        <f>+'2003'!$C183</f>
        <v>0</v>
      </c>
      <c r="G183" s="29">
        <f>+'2004'!$C183</f>
        <v>0</v>
      </c>
      <c r="H183" s="29">
        <f>+'2005'!$C183</f>
        <v>0</v>
      </c>
      <c r="I183" s="29">
        <f>+'2006'!$C183</f>
        <v>0</v>
      </c>
      <c r="J183" s="29">
        <f>+'2007'!$C183</f>
        <v>0</v>
      </c>
      <c r="K183" s="29">
        <f>+'2008'!$C183</f>
        <v>0</v>
      </c>
      <c r="L183" s="29">
        <f>+'2009'!$C183</f>
        <v>0</v>
      </c>
      <c r="M183" s="29">
        <f>+'2010'!$C183</f>
        <v>0</v>
      </c>
      <c r="N183" s="29">
        <f>+'2011'!$C183</f>
        <v>0</v>
      </c>
      <c r="O183" s="29">
        <f>+'2012'!$C183</f>
        <v>0</v>
      </c>
      <c r="P183" s="29">
        <f>+'2013'!$C183</f>
        <v>0</v>
      </c>
      <c r="Q183" s="29">
        <f>+'2014'!$C183</f>
        <v>0</v>
      </c>
      <c r="R183" s="29">
        <f>+'2015'!$C183</f>
        <v>0</v>
      </c>
      <c r="S183" s="29">
        <f>+'2016'!$C183</f>
        <v>0</v>
      </c>
      <c r="T183" s="29">
        <f>+'2017'!$C183</f>
        <v>0</v>
      </c>
      <c r="U183" s="29">
        <f>+'2018'!$C183</f>
        <v>0</v>
      </c>
      <c r="V183" s="29">
        <f>+'2019'!$C183</f>
        <v>0</v>
      </c>
      <c r="W183" s="26"/>
      <c r="X183" s="46" t="e">
        <f t="shared" si="36"/>
        <v>#DIV/0!</v>
      </c>
    </row>
    <row r="184" spans="1:24">
      <c r="A184" s="23" t="s">
        <v>593</v>
      </c>
      <c r="B184" s="24" t="s">
        <v>594</v>
      </c>
      <c r="C184" s="25">
        <f t="shared" ref="C184" si="89">+SUM(C185:C189)</f>
        <v>163.71563460503194</v>
      </c>
      <c r="D184" s="25">
        <f t="shared" ref="D184" si="90">+SUM(D185:D189)</f>
        <v>7.1276493279982205</v>
      </c>
      <c r="E184" s="25">
        <f t="shared" ref="E184" si="91">+SUM(E185:E189)</f>
        <v>24.078874466869664</v>
      </c>
      <c r="F184" s="25">
        <f t="shared" ref="F184" si="92">+SUM(F185:F189)</f>
        <v>25.309887836970912</v>
      </c>
      <c r="G184" s="25">
        <f t="shared" ref="G184" si="93">+SUM(G185:G189)</f>
        <v>0</v>
      </c>
      <c r="H184" s="25">
        <f t="shared" ref="H184" si="94">+SUM(H185:H189)</f>
        <v>0</v>
      </c>
      <c r="I184" s="25">
        <f t="shared" ref="I184" si="95">+SUM(I185:I189)</f>
        <v>0</v>
      </c>
      <c r="J184" s="25">
        <f t="shared" ref="J184" si="96">+SUM(J185:J189)</f>
        <v>67.50532565219676</v>
      </c>
      <c r="K184" s="25">
        <f t="shared" ref="K184" si="97">+SUM(K185:K189)</f>
        <v>79.2393604084846</v>
      </c>
      <c r="L184" s="25">
        <f t="shared" ref="L184" si="98">+SUM(L185:L189)</f>
        <v>37.435262900942178</v>
      </c>
      <c r="M184" s="25">
        <f t="shared" ref="M184" si="99">+SUM(M185:M189)</f>
        <v>80.941772391557691</v>
      </c>
      <c r="N184" s="25">
        <f t="shared" ref="N184" si="100">+SUM(N185:N189)</f>
        <v>143.09546598576773</v>
      </c>
      <c r="O184" s="25">
        <f t="shared" ref="O184" si="101">+SUM(O185:O189)</f>
        <v>14.533618248049413</v>
      </c>
      <c r="P184" s="25">
        <f t="shared" ref="P184" si="102">+SUM(P185:P189)</f>
        <v>1.5105954075975254</v>
      </c>
      <c r="Q184" s="25">
        <f t="shared" ref="Q184" si="103">+SUM(Q185:Q189)</f>
        <v>56.750348225113875</v>
      </c>
      <c r="R184" s="25">
        <f t="shared" ref="R184" si="104">+SUM(R185:R189)</f>
        <v>138.06937335646944</v>
      </c>
      <c r="S184" s="25">
        <f t="shared" ref="S184" si="105">+SUM(S185:S189)</f>
        <v>25.63441480309212</v>
      </c>
      <c r="T184" s="25">
        <f t="shared" ref="T184" si="106">+SUM(T185:T189)</f>
        <v>30.280398443455891</v>
      </c>
      <c r="U184" s="25">
        <f t="shared" ref="U184:V184" si="107">+SUM(U185:U189)</f>
        <v>3.0211908151950508</v>
      </c>
      <c r="V184" s="25">
        <f t="shared" si="107"/>
        <v>0</v>
      </c>
      <c r="W184" s="26"/>
      <c r="X184" s="27">
        <f t="shared" si="36"/>
        <v>-1</v>
      </c>
    </row>
    <row r="185" spans="1:24">
      <c r="A185" s="23" t="s">
        <v>595</v>
      </c>
      <c r="B185" s="24" t="s">
        <v>596</v>
      </c>
      <c r="C185" s="29">
        <f>+'2000'!$C185</f>
        <v>156.47520569857176</v>
      </c>
      <c r="D185" s="29">
        <f>+'2001'!$C185</f>
        <v>7.1276493279982205</v>
      </c>
      <c r="E185" s="29">
        <f>+'2002'!$C185</f>
        <v>24.078874466869664</v>
      </c>
      <c r="F185" s="29">
        <f>+'2003'!$C185</f>
        <v>0</v>
      </c>
      <c r="G185" s="29">
        <f>+'2004'!$C185</f>
        <v>0</v>
      </c>
      <c r="H185" s="29">
        <f>+'2005'!$C185</f>
        <v>0</v>
      </c>
      <c r="I185" s="29">
        <f>+'2006'!$C185</f>
        <v>0</v>
      </c>
      <c r="J185" s="29">
        <f>+'2007'!$C185</f>
        <v>67.50532565219676</v>
      </c>
      <c r="K185" s="29">
        <f>+'2008'!$C185</f>
        <v>0</v>
      </c>
      <c r="L185" s="29">
        <f>+'2009'!$C185</f>
        <v>7.2668091240247064</v>
      </c>
      <c r="M185" s="29">
        <f>+'2010'!$C185</f>
        <v>80.941772391557691</v>
      </c>
      <c r="N185" s="29">
        <f>+'2011'!$C185</f>
        <v>143.09546598576773</v>
      </c>
      <c r="O185" s="29">
        <f>+'2012'!$C185</f>
        <v>14.533618248049413</v>
      </c>
      <c r="P185" s="29">
        <f>+'2013'!$C185</f>
        <v>0</v>
      </c>
      <c r="Q185" s="29">
        <f>+'2014'!$C185</f>
        <v>56.750348225113875</v>
      </c>
      <c r="R185" s="29">
        <f>+'2015'!$C185</f>
        <v>138.06937335646944</v>
      </c>
      <c r="S185" s="29">
        <f>+'2016'!$C185</f>
        <v>0</v>
      </c>
      <c r="T185" s="29">
        <f>+'2017'!$C185</f>
        <v>0</v>
      </c>
      <c r="U185" s="29">
        <f>+'2018'!$C185</f>
        <v>0</v>
      </c>
      <c r="V185" s="29">
        <f>+'2019'!$C185</f>
        <v>0</v>
      </c>
      <c r="W185" s="26"/>
      <c r="X185" s="46">
        <f t="shared" si="36"/>
        <v>-1</v>
      </c>
    </row>
    <row r="186" spans="1:24">
      <c r="A186" s="23" t="s">
        <v>597</v>
      </c>
      <c r="B186" s="24" t="s">
        <v>598</v>
      </c>
      <c r="C186" s="29">
        <f>+'2000'!$C186</f>
        <v>0</v>
      </c>
      <c r="D186" s="29">
        <f>+'2001'!$C186</f>
        <v>0</v>
      </c>
      <c r="E186" s="29">
        <f>+'2002'!$C186</f>
        <v>0</v>
      </c>
      <c r="F186" s="29">
        <f>+'2003'!$C186</f>
        <v>0</v>
      </c>
      <c r="G186" s="29">
        <f>+'2004'!$C186</f>
        <v>0</v>
      </c>
      <c r="H186" s="29">
        <f>+'2005'!$C186</f>
        <v>0</v>
      </c>
      <c r="I186" s="29">
        <f>+'2006'!$C186</f>
        <v>0</v>
      </c>
      <c r="J186" s="29">
        <f>+'2007'!$C186</f>
        <v>0</v>
      </c>
      <c r="K186" s="29">
        <f>+'2008'!$C186</f>
        <v>0</v>
      </c>
      <c r="L186" s="29">
        <f>+'2009'!$C186</f>
        <v>0</v>
      </c>
      <c r="M186" s="29">
        <f>+'2010'!$C186</f>
        <v>0</v>
      </c>
      <c r="N186" s="29">
        <f>+'2011'!$C186</f>
        <v>0</v>
      </c>
      <c r="O186" s="29">
        <f>+'2012'!$C186</f>
        <v>0</v>
      </c>
      <c r="P186" s="29">
        <f>+'2013'!$C186</f>
        <v>1.5105954075975254</v>
      </c>
      <c r="Q186" s="29">
        <f>+'2014'!$C186</f>
        <v>0</v>
      </c>
      <c r="R186" s="29">
        <f>+'2015'!$C186</f>
        <v>0</v>
      </c>
      <c r="S186" s="29">
        <f>+'2016'!$C186</f>
        <v>0</v>
      </c>
      <c r="T186" s="29">
        <f>+'2017'!$C186</f>
        <v>0</v>
      </c>
      <c r="U186" s="29">
        <f>+'2018'!$C186</f>
        <v>3.0211908151950508</v>
      </c>
      <c r="V186" s="29">
        <f>+'2019'!$C186</f>
        <v>0</v>
      </c>
      <c r="W186" s="26"/>
      <c r="X186" s="46" t="e">
        <f t="shared" si="36"/>
        <v>#DIV/0!</v>
      </c>
    </row>
    <row r="187" spans="1:24">
      <c r="A187" s="23" t="s">
        <v>599</v>
      </c>
      <c r="B187" s="24" t="s">
        <v>600</v>
      </c>
      <c r="C187" s="29">
        <f>+'2000'!$C187</f>
        <v>7.2404289064601928</v>
      </c>
      <c r="D187" s="29">
        <f>+'2001'!$C187</f>
        <v>0</v>
      </c>
      <c r="E187" s="29">
        <f>+'2002'!$C187</f>
        <v>0</v>
      </c>
      <c r="F187" s="29">
        <f>+'2003'!$C187</f>
        <v>25.309887836970912</v>
      </c>
      <c r="G187" s="29">
        <f>+'2004'!$C187</f>
        <v>0</v>
      </c>
      <c r="H187" s="29">
        <f>+'2005'!$C187</f>
        <v>0</v>
      </c>
      <c r="I187" s="29">
        <f>+'2006'!$C187</f>
        <v>0</v>
      </c>
      <c r="J187" s="29">
        <f>+'2007'!$C187</f>
        <v>0</v>
      </c>
      <c r="K187" s="29">
        <f>+'2008'!$C187</f>
        <v>8.2030127369894803</v>
      </c>
      <c r="L187" s="29">
        <f>+'2009'!$C187</f>
        <v>30.168453776917474</v>
      </c>
      <c r="M187" s="29">
        <f>+'2010'!$C187</f>
        <v>0</v>
      </c>
      <c r="N187" s="29">
        <f>+'2011'!$C187</f>
        <v>0</v>
      </c>
      <c r="O187" s="29">
        <f>+'2012'!$C187</f>
        <v>0</v>
      </c>
      <c r="P187" s="29">
        <f>+'2013'!$C187</f>
        <v>0</v>
      </c>
      <c r="Q187" s="29">
        <f>+'2014'!$C187</f>
        <v>0</v>
      </c>
      <c r="R187" s="29">
        <f>+'2015'!$C187</f>
        <v>0</v>
      </c>
      <c r="S187" s="29">
        <f>+'2016'!$C187</f>
        <v>25.63441480309212</v>
      </c>
      <c r="T187" s="29">
        <f>+'2017'!$C187</f>
        <v>30.280398443455891</v>
      </c>
      <c r="U187" s="29">
        <f>+'2018'!$C187</f>
        <v>0</v>
      </c>
      <c r="V187" s="29">
        <f>+'2019'!$C187</f>
        <v>0</v>
      </c>
      <c r="W187" s="26"/>
      <c r="X187" s="46">
        <f t="shared" si="36"/>
        <v>-1</v>
      </c>
    </row>
    <row r="188" spans="1:24">
      <c r="A188" s="23" t="s">
        <v>601</v>
      </c>
      <c r="B188" s="24" t="s">
        <v>602</v>
      </c>
      <c r="C188" s="29">
        <f>+'2000'!$C188</f>
        <v>0</v>
      </c>
      <c r="D188" s="29">
        <f>+'2001'!$C188</f>
        <v>0</v>
      </c>
      <c r="E188" s="29">
        <f>+'2002'!$C188</f>
        <v>0</v>
      </c>
      <c r="F188" s="29">
        <f>+'2003'!$C188</f>
        <v>0</v>
      </c>
      <c r="G188" s="29">
        <f>+'2004'!$C188</f>
        <v>0</v>
      </c>
      <c r="H188" s="29">
        <f>+'2005'!$C188</f>
        <v>0</v>
      </c>
      <c r="I188" s="29">
        <f>+'2006'!$C188</f>
        <v>0</v>
      </c>
      <c r="J188" s="29">
        <f>+'2007'!$C188</f>
        <v>0</v>
      </c>
      <c r="K188" s="29">
        <f>+'2008'!$C188</f>
        <v>47.357565114330086</v>
      </c>
      <c r="L188" s="29">
        <f>+'2009'!$C188</f>
        <v>0</v>
      </c>
      <c r="M188" s="29">
        <f>+'2010'!$C188</f>
        <v>0</v>
      </c>
      <c r="N188" s="29">
        <f>+'2011'!$C188</f>
        <v>0</v>
      </c>
      <c r="O188" s="29">
        <f>+'2012'!$C188</f>
        <v>0</v>
      </c>
      <c r="P188" s="29">
        <f>+'2013'!$C188</f>
        <v>0</v>
      </c>
      <c r="Q188" s="29">
        <f>+'2014'!$C188</f>
        <v>0</v>
      </c>
      <c r="R188" s="29">
        <f>+'2015'!$C188</f>
        <v>0</v>
      </c>
      <c r="S188" s="29">
        <f>+'2016'!$C188</f>
        <v>0</v>
      </c>
      <c r="T188" s="29">
        <f>+'2017'!$C188</f>
        <v>0</v>
      </c>
      <c r="U188" s="29">
        <f>+'2018'!$C188</f>
        <v>0</v>
      </c>
      <c r="V188" s="29">
        <f>+'2019'!$C188</f>
        <v>0</v>
      </c>
      <c r="W188" s="26"/>
      <c r="X188" s="46" t="e">
        <f t="shared" si="36"/>
        <v>#DIV/0!</v>
      </c>
    </row>
    <row r="189" spans="1:24">
      <c r="A189" s="23" t="s">
        <v>603</v>
      </c>
      <c r="B189" s="24" t="s">
        <v>604</v>
      </c>
      <c r="C189" s="29">
        <f>+'2000'!$C189</f>
        <v>0</v>
      </c>
      <c r="D189" s="29">
        <f>+'2001'!$C189</f>
        <v>0</v>
      </c>
      <c r="E189" s="29">
        <f>+'2002'!$C189</f>
        <v>0</v>
      </c>
      <c r="F189" s="29">
        <f>+'2003'!$C189</f>
        <v>0</v>
      </c>
      <c r="G189" s="29">
        <f>+'2004'!$C189</f>
        <v>0</v>
      </c>
      <c r="H189" s="29">
        <f>+'2005'!$C189</f>
        <v>0</v>
      </c>
      <c r="I189" s="29">
        <f>+'2006'!$C189</f>
        <v>0</v>
      </c>
      <c r="J189" s="29">
        <f>+'2007'!$C189</f>
        <v>0</v>
      </c>
      <c r="K189" s="29">
        <f>+'2008'!$C189</f>
        <v>23.678782557165043</v>
      </c>
      <c r="L189" s="29">
        <f>+'2009'!$C189</f>
        <v>0</v>
      </c>
      <c r="M189" s="29">
        <f>+'2010'!$C189</f>
        <v>0</v>
      </c>
      <c r="N189" s="29">
        <f>+'2011'!$C189</f>
        <v>0</v>
      </c>
      <c r="O189" s="29">
        <f>+'2012'!$C189</f>
        <v>0</v>
      </c>
      <c r="P189" s="29">
        <f>+'2013'!$C189</f>
        <v>0</v>
      </c>
      <c r="Q189" s="29">
        <f>+'2014'!$C189</f>
        <v>0</v>
      </c>
      <c r="R189" s="29">
        <f>+'2015'!$C189</f>
        <v>0</v>
      </c>
      <c r="S189" s="29">
        <f>+'2016'!$C189</f>
        <v>0</v>
      </c>
      <c r="T189" s="29">
        <f>+'2017'!$C189</f>
        <v>0</v>
      </c>
      <c r="U189" s="29">
        <f>+'2018'!$C189</f>
        <v>0</v>
      </c>
      <c r="V189" s="29">
        <f>+'2019'!$C189</f>
        <v>0</v>
      </c>
      <c r="W189" s="26"/>
      <c r="X189" s="46" t="e">
        <f t="shared" si="36"/>
        <v>#DIV/0!</v>
      </c>
    </row>
    <row r="190" spans="1:24">
      <c r="A190" s="23" t="s">
        <v>605</v>
      </c>
      <c r="B190" s="24" t="s">
        <v>606</v>
      </c>
      <c r="C190" s="25">
        <f t="shared" ref="C190:U190" si="108">+SUM(C191:C192)</f>
        <v>28.710038980903143</v>
      </c>
      <c r="D190" s="25">
        <f t="shared" si="108"/>
        <v>77.649721176764231</v>
      </c>
      <c r="E190" s="25">
        <f t="shared" si="108"/>
        <v>378.78813853411845</v>
      </c>
      <c r="F190" s="25">
        <f t="shared" si="108"/>
        <v>119.41590028650532</v>
      </c>
      <c r="G190" s="25">
        <f t="shared" si="108"/>
        <v>55.311804412667378</v>
      </c>
      <c r="H190" s="25">
        <f t="shared" si="108"/>
        <v>127.30281503382449</v>
      </c>
      <c r="I190" s="25">
        <f t="shared" si="108"/>
        <v>545.77440118584275</v>
      </c>
      <c r="J190" s="25">
        <f t="shared" si="108"/>
        <v>191.94218793745364</v>
      </c>
      <c r="K190" s="25">
        <f t="shared" si="108"/>
        <v>596.47794986224642</v>
      </c>
      <c r="L190" s="25">
        <f t="shared" si="108"/>
        <v>108.79087898183681</v>
      </c>
      <c r="M190" s="25">
        <f t="shared" si="108"/>
        <v>323.77771119332454</v>
      </c>
      <c r="N190" s="25">
        <f t="shared" si="108"/>
        <v>1118.334094171772</v>
      </c>
      <c r="O190" s="25">
        <f t="shared" si="108"/>
        <v>466.92940207499771</v>
      </c>
      <c r="P190" s="25">
        <f t="shared" si="108"/>
        <v>575.07079658902978</v>
      </c>
      <c r="Q190" s="25">
        <f t="shared" si="108"/>
        <v>871.81198782066781</v>
      </c>
      <c r="R190" s="25">
        <f t="shared" si="108"/>
        <v>696.1948270688938</v>
      </c>
      <c r="S190" s="25">
        <f t="shared" si="108"/>
        <v>270.19273147256888</v>
      </c>
      <c r="T190" s="25">
        <f t="shared" si="108"/>
        <v>511.20848562110154</v>
      </c>
      <c r="U190" s="25">
        <f t="shared" si="108"/>
        <v>449.77115603809045</v>
      </c>
      <c r="V190" s="25">
        <f t="shared" ref="V190" si="109">+SUM(V191:V192)</f>
        <v>26.919483634016153</v>
      </c>
      <c r="W190" s="26"/>
      <c r="X190" s="27">
        <f t="shared" si="36"/>
        <v>-6.2366872719260336E-2</v>
      </c>
    </row>
    <row r="191" spans="1:24">
      <c r="A191" s="23" t="s">
        <v>607</v>
      </c>
      <c r="B191" s="24" t="s">
        <v>608</v>
      </c>
      <c r="C191" s="29">
        <f>+'2000'!$C191</f>
        <v>0</v>
      </c>
      <c r="D191" s="29">
        <f>+'2001'!$C191</f>
        <v>0</v>
      </c>
      <c r="E191" s="29">
        <f>+'2002'!$C191</f>
        <v>0</v>
      </c>
      <c r="F191" s="29">
        <f>+'2003'!$C191</f>
        <v>0</v>
      </c>
      <c r="G191" s="29">
        <f>+'2004'!$C191</f>
        <v>0</v>
      </c>
      <c r="H191" s="29">
        <f>+'2005'!$C191</f>
        <v>0</v>
      </c>
      <c r="I191" s="29">
        <f>+'2006'!$C191</f>
        <v>0</v>
      </c>
      <c r="J191" s="29">
        <f>+'2007'!$C191</f>
        <v>0</v>
      </c>
      <c r="K191" s="29">
        <f>+'2008'!$C191</f>
        <v>0</v>
      </c>
      <c r="L191" s="29">
        <f>+'2009'!$C191</f>
        <v>0</v>
      </c>
      <c r="M191" s="29">
        <f>+'2010'!$C191</f>
        <v>0</v>
      </c>
      <c r="N191" s="29">
        <f>+'2011'!$C191</f>
        <v>0</v>
      </c>
      <c r="O191" s="29">
        <f>+'2012'!$C191</f>
        <v>0</v>
      </c>
      <c r="P191" s="29">
        <f>+'2013'!$C191</f>
        <v>0</v>
      </c>
      <c r="Q191" s="29">
        <f>+'2014'!$C191</f>
        <v>0</v>
      </c>
      <c r="R191" s="29">
        <f>+'2015'!$C191</f>
        <v>0</v>
      </c>
      <c r="S191" s="29">
        <f>+'2016'!$C191</f>
        <v>0</v>
      </c>
      <c r="T191" s="29">
        <f>+'2017'!$C191</f>
        <v>0</v>
      </c>
      <c r="U191" s="29">
        <f>+'2018'!$C191</f>
        <v>0</v>
      </c>
      <c r="V191" s="29">
        <f>+'2019'!$C191</f>
        <v>0</v>
      </c>
      <c r="W191" s="26"/>
      <c r="X191" s="46" t="e">
        <f t="shared" si="36"/>
        <v>#DIV/0!</v>
      </c>
    </row>
    <row r="192" spans="1:24">
      <c r="A192" s="23" t="s">
        <v>609</v>
      </c>
      <c r="B192" s="24" t="s">
        <v>610</v>
      </c>
      <c r="C192" s="25">
        <f t="shared" ref="C192" si="110">+SUM(C193:C197)</f>
        <v>28.710038980903143</v>
      </c>
      <c r="D192" s="25">
        <f t="shared" ref="D192" si="111">+SUM(D193:D197)</f>
        <v>77.649721176764231</v>
      </c>
      <c r="E192" s="25">
        <f t="shared" ref="E192" si="112">+SUM(E193:E197)</f>
        <v>378.78813853411845</v>
      </c>
      <c r="F192" s="25">
        <f t="shared" ref="F192" si="113">+SUM(F193:F197)</f>
        <v>119.41590028650532</v>
      </c>
      <c r="G192" s="25">
        <f t="shared" ref="G192" si="114">+SUM(G193:G197)</f>
        <v>55.311804412667378</v>
      </c>
      <c r="H192" s="25">
        <f t="shared" ref="H192" si="115">+SUM(H193:H197)</f>
        <v>127.30281503382449</v>
      </c>
      <c r="I192" s="25">
        <f t="shared" ref="I192" si="116">+SUM(I193:I197)</f>
        <v>545.77440118584275</v>
      </c>
      <c r="J192" s="25">
        <f t="shared" ref="J192" si="117">+SUM(J193:J197)</f>
        <v>191.94218793745364</v>
      </c>
      <c r="K192" s="25">
        <f t="shared" ref="K192" si="118">+SUM(K193:K197)</f>
        <v>596.47794986224642</v>
      </c>
      <c r="L192" s="25">
        <f t="shared" ref="L192" si="119">+SUM(L193:L197)</f>
        <v>108.79087898183681</v>
      </c>
      <c r="M192" s="25">
        <f t="shared" ref="M192" si="120">+SUM(M193:M197)</f>
        <v>323.77771119332454</v>
      </c>
      <c r="N192" s="25">
        <f t="shared" ref="N192" si="121">+SUM(N193:N197)</f>
        <v>1118.334094171772</v>
      </c>
      <c r="O192" s="25">
        <f t="shared" ref="O192" si="122">+SUM(O193:O197)</f>
        <v>466.92940207499771</v>
      </c>
      <c r="P192" s="25">
        <f t="shared" ref="P192" si="123">+SUM(P193:P197)</f>
        <v>575.07079658902978</v>
      </c>
      <c r="Q192" s="25">
        <f t="shared" ref="Q192" si="124">+SUM(Q193:Q197)</f>
        <v>871.81198782066781</v>
      </c>
      <c r="R192" s="25">
        <f t="shared" ref="R192" si="125">+SUM(R193:R197)</f>
        <v>696.1948270688938</v>
      </c>
      <c r="S192" s="25">
        <f t="shared" ref="S192" si="126">+SUM(S193:S197)</f>
        <v>270.19273147256888</v>
      </c>
      <c r="T192" s="25">
        <f t="shared" ref="T192" si="127">+SUM(T193:T197)</f>
        <v>511.20848562110154</v>
      </c>
      <c r="U192" s="25">
        <f t="shared" ref="U192:V192" si="128">+SUM(U193:U197)</f>
        <v>449.77115603809045</v>
      </c>
      <c r="V192" s="25">
        <f t="shared" si="128"/>
        <v>26.919483634016153</v>
      </c>
      <c r="W192" s="26"/>
      <c r="X192" s="27">
        <f t="shared" si="36"/>
        <v>-6.2366872719260336E-2</v>
      </c>
    </row>
    <row r="193" spans="1:24">
      <c r="A193" s="23" t="s">
        <v>611</v>
      </c>
      <c r="B193" s="24" t="s">
        <v>612</v>
      </c>
      <c r="C193" s="29">
        <f>+'2000'!$C193</f>
        <v>3.3835704649539307</v>
      </c>
      <c r="D193" s="29">
        <f>+'2001'!$C193</f>
        <v>75.171060661747774</v>
      </c>
      <c r="E193" s="29">
        <f>+'2002'!$C193</f>
        <v>343.75249111791271</v>
      </c>
      <c r="F193" s="29">
        <f>+'2003'!$C193</f>
        <v>77.971249873750793</v>
      </c>
      <c r="G193" s="29">
        <f>+'2004'!$C193</f>
        <v>28.869279146240327</v>
      </c>
      <c r="H193" s="29">
        <f>+'2005'!$C193</f>
        <v>89.524968550864301</v>
      </c>
      <c r="I193" s="29">
        <f>+'2006'!$C193</f>
        <v>463.35313886287145</v>
      </c>
      <c r="J193" s="29">
        <f>+'2007'!$C193</f>
        <v>56.426042912399488</v>
      </c>
      <c r="K193" s="29">
        <f>+'2008'!$C193</f>
        <v>525.54016437816199</v>
      </c>
      <c r="L193" s="29">
        <f>+'2009'!$C193</f>
        <v>38.773928935039102</v>
      </c>
      <c r="M193" s="29">
        <f>+'2010'!$C193</f>
        <v>247.54700411769511</v>
      </c>
      <c r="N193" s="29">
        <f>+'2011'!$C193</f>
        <v>1031.5815967674775</v>
      </c>
      <c r="O193" s="29">
        <f>+'2012'!$C193</f>
        <v>304.8831273153321</v>
      </c>
      <c r="P193" s="29">
        <f>+'2013'!$C193</f>
        <v>419.62339982125508</v>
      </c>
      <c r="Q193" s="29">
        <f>+'2014'!$C193</f>
        <v>708.40089380317681</v>
      </c>
      <c r="R193" s="29">
        <f>+'2015'!$C193</f>
        <v>595.92925610166685</v>
      </c>
      <c r="S193" s="29">
        <f>+'2016'!$C193</f>
        <v>236.03144353900984</v>
      </c>
      <c r="T193" s="29">
        <f>+'2017'!$C193</f>
        <v>463.48261515994818</v>
      </c>
      <c r="U193" s="29">
        <f>+'2018'!$C193</f>
        <v>258.09249146494216</v>
      </c>
      <c r="V193" s="29">
        <f>+'2019'!$C193</f>
        <v>0</v>
      </c>
      <c r="W193" s="26"/>
      <c r="X193" s="46">
        <f t="shared" si="36"/>
        <v>-1</v>
      </c>
    </row>
    <row r="194" spans="1:24">
      <c r="A194" s="23" t="s">
        <v>613</v>
      </c>
      <c r="B194" s="24" t="s">
        <v>614</v>
      </c>
      <c r="C194" s="29">
        <f>+'2000'!$C194</f>
        <v>0</v>
      </c>
      <c r="D194" s="29">
        <f>+'2001'!$C194</f>
        <v>0</v>
      </c>
      <c r="E194" s="29">
        <f>+'2002'!$C194</f>
        <v>0</v>
      </c>
      <c r="F194" s="29">
        <f>+'2003'!$C194</f>
        <v>0</v>
      </c>
      <c r="G194" s="29">
        <f>+'2004'!$C194</f>
        <v>0</v>
      </c>
      <c r="H194" s="29">
        <f>+'2005'!$C194</f>
        <v>0</v>
      </c>
      <c r="I194" s="29">
        <f>+'2006'!$C194</f>
        <v>0</v>
      </c>
      <c r="J194" s="29">
        <f>+'2007'!$C194</f>
        <v>0</v>
      </c>
      <c r="K194" s="29">
        <f>+'2008'!$C194</f>
        <v>0</v>
      </c>
      <c r="L194" s="29">
        <f>+'2009'!$C194</f>
        <v>0</v>
      </c>
      <c r="M194" s="29">
        <f>+'2010'!$C194</f>
        <v>0</v>
      </c>
      <c r="N194" s="29">
        <f>+'2011'!$C194</f>
        <v>2.0031487214622969</v>
      </c>
      <c r="O194" s="29">
        <f>+'2012'!$C194</f>
        <v>6.0902175547480102</v>
      </c>
      <c r="P194" s="29">
        <f>+'2013'!$C194</f>
        <v>125.01192426164796</v>
      </c>
      <c r="Q194" s="29">
        <f>+'2014'!$C194</f>
        <v>0</v>
      </c>
      <c r="R194" s="29">
        <f>+'2015'!$C194</f>
        <v>0</v>
      </c>
      <c r="S194" s="29">
        <f>+'2016'!$C194</f>
        <v>4.646994271756915</v>
      </c>
      <c r="T194" s="29">
        <f>+'2017'!$C194</f>
        <v>0</v>
      </c>
      <c r="U194" s="29">
        <f>+'2018'!$C194</f>
        <v>41.641467568994265</v>
      </c>
      <c r="V194" s="29">
        <f>+'2019'!$C194</f>
        <v>16.458721303632355</v>
      </c>
      <c r="W194" s="26"/>
      <c r="X194" s="46" t="e">
        <f t="shared" si="36"/>
        <v>#DIV/0!</v>
      </c>
    </row>
    <row r="195" spans="1:24">
      <c r="A195" s="23" t="s">
        <v>615</v>
      </c>
      <c r="B195" s="24" t="s">
        <v>616</v>
      </c>
      <c r="C195" s="29">
        <f>+'2000'!$C195</f>
        <v>25.326468515949212</v>
      </c>
      <c r="D195" s="29">
        <f>+'2001'!$C195</f>
        <v>2.4786605150164585</v>
      </c>
      <c r="E195" s="29">
        <f>+'2002'!$C195</f>
        <v>35.035647416205713</v>
      </c>
      <c r="F195" s="29">
        <f>+'2003'!$C195</f>
        <v>41.444650412754527</v>
      </c>
      <c r="G195" s="29">
        <f>+'2004'!$C195</f>
        <v>26.442525266427051</v>
      </c>
      <c r="H195" s="29">
        <f>+'2005'!$C195</f>
        <v>37.777846482960179</v>
      </c>
      <c r="I195" s="29">
        <f>+'2006'!$C195</f>
        <v>82.421262322971316</v>
      </c>
      <c r="J195" s="29">
        <f>+'2007'!$C195</f>
        <v>135.51614502505416</v>
      </c>
      <c r="K195" s="29">
        <f>+'2008'!$C195</f>
        <v>70.937785484084472</v>
      </c>
      <c r="L195" s="29">
        <f>+'2009'!$C195</f>
        <v>70.016950046797703</v>
      </c>
      <c r="M195" s="29">
        <f>+'2010'!$C195</f>
        <v>76.230707075629454</v>
      </c>
      <c r="N195" s="29">
        <f>+'2011'!$C195</f>
        <v>84.749348682832178</v>
      </c>
      <c r="O195" s="29">
        <f>+'2012'!$C195</f>
        <v>155.95605720491758</v>
      </c>
      <c r="P195" s="29">
        <f>+'2013'!$C195</f>
        <v>30.435472506126757</v>
      </c>
      <c r="Q195" s="29">
        <f>+'2014'!$C195</f>
        <v>163.41109401749097</v>
      </c>
      <c r="R195" s="29">
        <f>+'2015'!$C195</f>
        <v>100.26557096722701</v>
      </c>
      <c r="S195" s="29">
        <f>+'2016'!$C195</f>
        <v>29.514293661802146</v>
      </c>
      <c r="T195" s="29">
        <f>+'2017'!$C195</f>
        <v>47.725870461153391</v>
      </c>
      <c r="U195" s="29">
        <f>+'2018'!$C195</f>
        <v>150.03719700415402</v>
      </c>
      <c r="V195" s="29">
        <f>+'2019'!$C195</f>
        <v>10.460762330383798</v>
      </c>
      <c r="W195" s="26"/>
      <c r="X195" s="46">
        <f t="shared" si="36"/>
        <v>-0.58696324662097332</v>
      </c>
    </row>
    <row r="196" spans="1:24">
      <c r="A196" s="23" t="s">
        <v>617</v>
      </c>
      <c r="B196" s="24" t="s">
        <v>618</v>
      </c>
      <c r="C196" s="29">
        <f>+'2000'!$C196</f>
        <v>0</v>
      </c>
      <c r="D196" s="29">
        <f>+'2001'!$C196</f>
        <v>0</v>
      </c>
      <c r="E196" s="29">
        <f>+'2002'!$C196</f>
        <v>0</v>
      </c>
      <c r="F196" s="29">
        <f>+'2003'!$C196</f>
        <v>0</v>
      </c>
      <c r="G196" s="29">
        <f>+'2004'!$C196</f>
        <v>0</v>
      </c>
      <c r="H196" s="29">
        <f>+'2005'!$C196</f>
        <v>0</v>
      </c>
      <c r="I196" s="29">
        <f>+'2006'!$C196</f>
        <v>0</v>
      </c>
      <c r="J196" s="29">
        <f>+'2007'!$C196</f>
        <v>0</v>
      </c>
      <c r="K196" s="29">
        <f>+'2008'!$C196</f>
        <v>0</v>
      </c>
      <c r="L196" s="29">
        <f>+'2009'!$C196</f>
        <v>0</v>
      </c>
      <c r="M196" s="29">
        <f>+'2010'!$C196</f>
        <v>0</v>
      </c>
      <c r="N196" s="29">
        <f>+'2011'!$C196</f>
        <v>0</v>
      </c>
      <c r="O196" s="29">
        <f>+'2012'!$C196</f>
        <v>0</v>
      </c>
      <c r="P196" s="29">
        <f>+'2013'!$C196</f>
        <v>0</v>
      </c>
      <c r="Q196" s="29">
        <f>+'2014'!$C196</f>
        <v>0</v>
      </c>
      <c r="R196" s="29">
        <f>+'2015'!$C196</f>
        <v>0</v>
      </c>
      <c r="S196" s="29">
        <f>+'2016'!$C196</f>
        <v>0</v>
      </c>
      <c r="T196" s="29">
        <f>+'2017'!$C196</f>
        <v>0</v>
      </c>
      <c r="U196" s="29">
        <f>+'2018'!$C196</f>
        <v>0</v>
      </c>
      <c r="V196" s="29">
        <f>+'2019'!$C196</f>
        <v>0</v>
      </c>
      <c r="W196" s="26"/>
      <c r="X196" s="46" t="e">
        <f t="shared" ref="X196:X236" si="129">+(V196/C196)-1</f>
        <v>#DIV/0!</v>
      </c>
    </row>
    <row r="197" spans="1:24">
      <c r="A197" s="23" t="s">
        <v>619</v>
      </c>
      <c r="B197" s="24" t="s">
        <v>620</v>
      </c>
      <c r="C197" s="29">
        <f>+'2000'!$C197</f>
        <v>0</v>
      </c>
      <c r="D197" s="29">
        <f>+'2001'!$C197</f>
        <v>0</v>
      </c>
      <c r="E197" s="29">
        <f>+'2002'!$C197</f>
        <v>0</v>
      </c>
      <c r="F197" s="29">
        <f>+'2003'!$C197</f>
        <v>0</v>
      </c>
      <c r="G197" s="29">
        <f>+'2004'!$C197</f>
        <v>0</v>
      </c>
      <c r="H197" s="29">
        <f>+'2005'!$C197</f>
        <v>0</v>
      </c>
      <c r="I197" s="29">
        <f>+'2006'!$C197</f>
        <v>0</v>
      </c>
      <c r="J197" s="29">
        <f>+'2007'!$C197</f>
        <v>0</v>
      </c>
      <c r="K197" s="29">
        <f>+'2008'!$C197</f>
        <v>0</v>
      </c>
      <c r="L197" s="29">
        <f>+'2009'!$C197</f>
        <v>0</v>
      </c>
      <c r="M197" s="29">
        <f>+'2010'!$C197</f>
        <v>0</v>
      </c>
      <c r="N197" s="29">
        <f>+'2011'!$C197</f>
        <v>0</v>
      </c>
      <c r="O197" s="29">
        <f>+'2012'!$C197</f>
        <v>0</v>
      </c>
      <c r="P197" s="29">
        <f>+'2013'!$C197</f>
        <v>0</v>
      </c>
      <c r="Q197" s="29">
        <f>+'2014'!$C197</f>
        <v>0</v>
      </c>
      <c r="R197" s="29">
        <f>+'2015'!$C197</f>
        <v>0</v>
      </c>
      <c r="S197" s="29">
        <f>+'2016'!$C197</f>
        <v>0</v>
      </c>
      <c r="T197" s="29">
        <f>+'2017'!$C197</f>
        <v>0</v>
      </c>
      <c r="U197" s="29">
        <f>+'2018'!$C197</f>
        <v>0</v>
      </c>
      <c r="V197" s="29">
        <f>+'2019'!$C197</f>
        <v>0</v>
      </c>
      <c r="W197" s="26"/>
      <c r="X197" s="46" t="e">
        <f t="shared" si="129"/>
        <v>#DIV/0!</v>
      </c>
    </row>
    <row r="198" spans="1:24">
      <c r="A198" s="23" t="s">
        <v>621</v>
      </c>
      <c r="B198" s="24" t="s">
        <v>622</v>
      </c>
      <c r="C198" s="25">
        <f t="shared" ref="C198:U198" si="130">+SUM(C199:C200)</f>
        <v>0</v>
      </c>
      <c r="D198" s="25">
        <f t="shared" si="130"/>
        <v>0</v>
      </c>
      <c r="E198" s="25">
        <f t="shared" si="130"/>
        <v>0</v>
      </c>
      <c r="F198" s="25">
        <f t="shared" si="130"/>
        <v>0</v>
      </c>
      <c r="G198" s="25">
        <f t="shared" si="130"/>
        <v>0</v>
      </c>
      <c r="H198" s="25">
        <f t="shared" si="130"/>
        <v>0</v>
      </c>
      <c r="I198" s="25">
        <f t="shared" si="130"/>
        <v>0</v>
      </c>
      <c r="J198" s="25">
        <f t="shared" si="130"/>
        <v>0</v>
      </c>
      <c r="K198" s="25">
        <f t="shared" si="130"/>
        <v>0</v>
      </c>
      <c r="L198" s="25">
        <f t="shared" si="130"/>
        <v>0</v>
      </c>
      <c r="M198" s="25">
        <f t="shared" si="130"/>
        <v>0</v>
      </c>
      <c r="N198" s="25">
        <f t="shared" si="130"/>
        <v>0</v>
      </c>
      <c r="O198" s="25">
        <f t="shared" si="130"/>
        <v>0</v>
      </c>
      <c r="P198" s="25">
        <f t="shared" si="130"/>
        <v>0</v>
      </c>
      <c r="Q198" s="25">
        <f t="shared" si="130"/>
        <v>0</v>
      </c>
      <c r="R198" s="25">
        <f t="shared" si="130"/>
        <v>0</v>
      </c>
      <c r="S198" s="25">
        <f t="shared" si="130"/>
        <v>58.995573385638103</v>
      </c>
      <c r="T198" s="25">
        <f t="shared" si="130"/>
        <v>0</v>
      </c>
      <c r="U198" s="25">
        <f t="shared" si="130"/>
        <v>50.268224581529815</v>
      </c>
      <c r="V198" s="25">
        <f t="shared" ref="V198" si="131">+SUM(V199:V200)</f>
        <v>0</v>
      </c>
      <c r="W198" s="26"/>
      <c r="X198" s="27" t="e">
        <f t="shared" si="129"/>
        <v>#DIV/0!</v>
      </c>
    </row>
    <row r="199" spans="1:24">
      <c r="A199" s="23" t="s">
        <v>623</v>
      </c>
      <c r="B199" s="24" t="s">
        <v>624</v>
      </c>
      <c r="C199" s="29">
        <f>+'2000'!$C199</f>
        <v>0</v>
      </c>
      <c r="D199" s="29">
        <f>+'2001'!$C199</f>
        <v>0</v>
      </c>
      <c r="E199" s="29">
        <f>+'2002'!$C199</f>
        <v>0</v>
      </c>
      <c r="F199" s="29">
        <f>+'2003'!$C199</f>
        <v>0</v>
      </c>
      <c r="G199" s="29">
        <f>+'2004'!$C199</f>
        <v>0</v>
      </c>
      <c r="H199" s="29">
        <f>+'2005'!$C199</f>
        <v>0</v>
      </c>
      <c r="I199" s="29">
        <f>+'2006'!$C199</f>
        <v>0</v>
      </c>
      <c r="J199" s="29">
        <f>+'2007'!$C199</f>
        <v>0</v>
      </c>
      <c r="K199" s="29">
        <f>+'2008'!$C199</f>
        <v>0</v>
      </c>
      <c r="L199" s="29">
        <f>+'2009'!$C199</f>
        <v>0</v>
      </c>
      <c r="M199" s="29">
        <f>+'2010'!$C199</f>
        <v>0</v>
      </c>
      <c r="N199" s="29">
        <f>+'2011'!$C199</f>
        <v>0</v>
      </c>
      <c r="O199" s="29">
        <f>+'2012'!$C199</f>
        <v>0</v>
      </c>
      <c r="P199" s="29">
        <f>+'2013'!$C199</f>
        <v>0</v>
      </c>
      <c r="Q199" s="29">
        <f>+'2014'!$C199</f>
        <v>0</v>
      </c>
      <c r="R199" s="29">
        <f>+'2015'!$C199</f>
        <v>0</v>
      </c>
      <c r="S199" s="29">
        <f>+'2016'!$C199</f>
        <v>0</v>
      </c>
      <c r="T199" s="29">
        <f>+'2017'!$C199</f>
        <v>0</v>
      </c>
      <c r="U199" s="29">
        <f>+'2018'!$C199</f>
        <v>0</v>
      </c>
      <c r="V199" s="29">
        <f>+'2019'!$C199</f>
        <v>0</v>
      </c>
      <c r="W199" s="26"/>
      <c r="X199" s="46" t="e">
        <f t="shared" si="129"/>
        <v>#DIV/0!</v>
      </c>
    </row>
    <row r="200" spans="1:24">
      <c r="A200" s="23" t="s">
        <v>625</v>
      </c>
      <c r="B200" s="24" t="s">
        <v>626</v>
      </c>
      <c r="C200" s="25">
        <f t="shared" ref="C200" si="132">+SUM(C201:C205)</f>
        <v>0</v>
      </c>
      <c r="D200" s="25">
        <f t="shared" ref="D200" si="133">+SUM(D201:D205)</f>
        <v>0</v>
      </c>
      <c r="E200" s="25">
        <f t="shared" ref="E200" si="134">+SUM(E201:E205)</f>
        <v>0</v>
      </c>
      <c r="F200" s="25">
        <f t="shared" ref="F200" si="135">+SUM(F201:F205)</f>
        <v>0</v>
      </c>
      <c r="G200" s="25">
        <f t="shared" ref="G200" si="136">+SUM(G201:G205)</f>
        <v>0</v>
      </c>
      <c r="H200" s="25">
        <f t="shared" ref="H200" si="137">+SUM(H201:H205)</f>
        <v>0</v>
      </c>
      <c r="I200" s="25">
        <f t="shared" ref="I200" si="138">+SUM(I201:I205)</f>
        <v>0</v>
      </c>
      <c r="J200" s="25">
        <f t="shared" ref="J200" si="139">+SUM(J201:J205)</f>
        <v>0</v>
      </c>
      <c r="K200" s="25">
        <f t="shared" ref="K200" si="140">+SUM(K201:K205)</f>
        <v>0</v>
      </c>
      <c r="L200" s="25">
        <f t="shared" ref="L200" si="141">+SUM(L201:L205)</f>
        <v>0</v>
      </c>
      <c r="M200" s="25">
        <f t="shared" ref="M200" si="142">+SUM(M201:M205)</f>
        <v>0</v>
      </c>
      <c r="N200" s="25">
        <f t="shared" ref="N200" si="143">+SUM(N201:N205)</f>
        <v>0</v>
      </c>
      <c r="O200" s="25">
        <f t="shared" ref="O200" si="144">+SUM(O201:O205)</f>
        <v>0</v>
      </c>
      <c r="P200" s="25">
        <f t="shared" ref="P200" si="145">+SUM(P201:P205)</f>
        <v>0</v>
      </c>
      <c r="Q200" s="25">
        <f t="shared" ref="Q200" si="146">+SUM(Q201:Q205)</f>
        <v>0</v>
      </c>
      <c r="R200" s="25">
        <f t="shared" ref="R200" si="147">+SUM(R201:R205)</f>
        <v>0</v>
      </c>
      <c r="S200" s="25">
        <f t="shared" ref="S200" si="148">+SUM(S201:S205)</f>
        <v>58.995573385638103</v>
      </c>
      <c r="T200" s="25">
        <f t="shared" ref="T200" si="149">+SUM(T201:T205)</f>
        <v>0</v>
      </c>
      <c r="U200" s="25">
        <f t="shared" ref="U200:V200" si="150">+SUM(U201:U205)</f>
        <v>50.268224581529815</v>
      </c>
      <c r="V200" s="25">
        <f t="shared" si="150"/>
        <v>0</v>
      </c>
      <c r="W200" s="26"/>
      <c r="X200" s="27" t="e">
        <f t="shared" si="129"/>
        <v>#DIV/0!</v>
      </c>
    </row>
    <row r="201" spans="1:24">
      <c r="A201" s="23" t="s">
        <v>627</v>
      </c>
      <c r="B201" s="24" t="s">
        <v>628</v>
      </c>
      <c r="C201" s="29">
        <f>+'2000'!$C201</f>
        <v>0</v>
      </c>
      <c r="D201" s="29">
        <f>+'2001'!$C201</f>
        <v>0</v>
      </c>
      <c r="E201" s="29">
        <f>+'2002'!$C201</f>
        <v>0</v>
      </c>
      <c r="F201" s="29">
        <f>+'2003'!$C201</f>
        <v>0</v>
      </c>
      <c r="G201" s="29">
        <f>+'2004'!$C201</f>
        <v>0</v>
      </c>
      <c r="H201" s="29">
        <f>+'2005'!$C201</f>
        <v>0</v>
      </c>
      <c r="I201" s="29">
        <f>+'2006'!$C201</f>
        <v>0</v>
      </c>
      <c r="J201" s="29">
        <f>+'2007'!$C201</f>
        <v>0</v>
      </c>
      <c r="K201" s="29">
        <f>+'2008'!$C201</f>
        <v>0</v>
      </c>
      <c r="L201" s="29">
        <f>+'2009'!$C201</f>
        <v>0</v>
      </c>
      <c r="M201" s="29">
        <f>+'2010'!$C201</f>
        <v>0</v>
      </c>
      <c r="N201" s="29">
        <f>+'2011'!$C201</f>
        <v>0</v>
      </c>
      <c r="O201" s="29">
        <f>+'2012'!$C201</f>
        <v>0</v>
      </c>
      <c r="P201" s="29">
        <f>+'2013'!$C201</f>
        <v>0</v>
      </c>
      <c r="Q201" s="29">
        <f>+'2014'!$C201</f>
        <v>0</v>
      </c>
      <c r="R201" s="29">
        <f>+'2015'!$C201</f>
        <v>0</v>
      </c>
      <c r="S201" s="29">
        <f>+'2016'!$C201</f>
        <v>58.995573385638103</v>
      </c>
      <c r="T201" s="29">
        <f>+'2017'!$C201</f>
        <v>0</v>
      </c>
      <c r="U201" s="29">
        <f>+'2018'!$C201</f>
        <v>50.268224581529815</v>
      </c>
      <c r="V201" s="29">
        <f>+'2019'!$C201</f>
        <v>0</v>
      </c>
      <c r="W201" s="26"/>
      <c r="X201" s="46" t="e">
        <f t="shared" si="129"/>
        <v>#DIV/0!</v>
      </c>
    </row>
    <row r="202" spans="1:24">
      <c r="A202" s="23" t="s">
        <v>629</v>
      </c>
      <c r="B202" s="24" t="s">
        <v>630</v>
      </c>
      <c r="C202" s="29">
        <f>+'2000'!$C202</f>
        <v>0</v>
      </c>
      <c r="D202" s="29">
        <f>+'2001'!$C202</f>
        <v>0</v>
      </c>
      <c r="E202" s="29">
        <f>+'2002'!$C202</f>
        <v>0</v>
      </c>
      <c r="F202" s="29">
        <f>+'2003'!$C202</f>
        <v>0</v>
      </c>
      <c r="G202" s="29">
        <f>+'2004'!$C202</f>
        <v>0</v>
      </c>
      <c r="H202" s="29">
        <f>+'2005'!$C202</f>
        <v>0</v>
      </c>
      <c r="I202" s="29">
        <f>+'2006'!$C202</f>
        <v>0</v>
      </c>
      <c r="J202" s="29">
        <f>+'2007'!$C202</f>
        <v>0</v>
      </c>
      <c r="K202" s="29">
        <f>+'2008'!$C202</f>
        <v>0</v>
      </c>
      <c r="L202" s="29">
        <f>+'2009'!$C202</f>
        <v>0</v>
      </c>
      <c r="M202" s="29">
        <f>+'2010'!$C202</f>
        <v>0</v>
      </c>
      <c r="N202" s="29">
        <f>+'2011'!$C202</f>
        <v>0</v>
      </c>
      <c r="O202" s="29">
        <f>+'2012'!$C202</f>
        <v>0</v>
      </c>
      <c r="P202" s="29">
        <f>+'2013'!$C202</f>
        <v>0</v>
      </c>
      <c r="Q202" s="29">
        <f>+'2014'!$C202</f>
        <v>0</v>
      </c>
      <c r="R202" s="29">
        <f>+'2015'!$C202</f>
        <v>0</v>
      </c>
      <c r="S202" s="29">
        <f>+'2016'!$C202</f>
        <v>0</v>
      </c>
      <c r="T202" s="29">
        <f>+'2017'!$C202</f>
        <v>0</v>
      </c>
      <c r="U202" s="29">
        <f>+'2018'!$C202</f>
        <v>0</v>
      </c>
      <c r="V202" s="29">
        <f>+'2019'!$C202</f>
        <v>0</v>
      </c>
      <c r="W202" s="26"/>
      <c r="X202" s="46" t="e">
        <f t="shared" si="129"/>
        <v>#DIV/0!</v>
      </c>
    </row>
    <row r="203" spans="1:24">
      <c r="A203" s="23" t="s">
        <v>631</v>
      </c>
      <c r="B203" s="24" t="s">
        <v>632</v>
      </c>
      <c r="C203" s="29">
        <f>+'2000'!$C203</f>
        <v>0</v>
      </c>
      <c r="D203" s="29">
        <f>+'2001'!$C203</f>
        <v>0</v>
      </c>
      <c r="E203" s="29">
        <f>+'2002'!$C203</f>
        <v>0</v>
      </c>
      <c r="F203" s="29">
        <f>+'2003'!$C203</f>
        <v>0</v>
      </c>
      <c r="G203" s="29">
        <f>+'2004'!$C203</f>
        <v>0</v>
      </c>
      <c r="H203" s="29">
        <f>+'2005'!$C203</f>
        <v>0</v>
      </c>
      <c r="I203" s="29">
        <f>+'2006'!$C203</f>
        <v>0</v>
      </c>
      <c r="J203" s="29">
        <f>+'2007'!$C203</f>
        <v>0</v>
      </c>
      <c r="K203" s="29">
        <f>+'2008'!$C203</f>
        <v>0</v>
      </c>
      <c r="L203" s="29">
        <f>+'2009'!$C203</f>
        <v>0</v>
      </c>
      <c r="M203" s="29">
        <f>+'2010'!$C203</f>
        <v>0</v>
      </c>
      <c r="N203" s="29">
        <f>+'2011'!$C203</f>
        <v>0</v>
      </c>
      <c r="O203" s="29">
        <f>+'2012'!$C203</f>
        <v>0</v>
      </c>
      <c r="P203" s="29">
        <f>+'2013'!$C203</f>
        <v>0</v>
      </c>
      <c r="Q203" s="29">
        <f>+'2014'!$C203</f>
        <v>0</v>
      </c>
      <c r="R203" s="29">
        <f>+'2015'!$C203</f>
        <v>0</v>
      </c>
      <c r="S203" s="29">
        <f>+'2016'!$C203</f>
        <v>0</v>
      </c>
      <c r="T203" s="29">
        <f>+'2017'!$C203</f>
        <v>0</v>
      </c>
      <c r="U203" s="29">
        <f>+'2018'!$C203</f>
        <v>0</v>
      </c>
      <c r="V203" s="29">
        <f>+'2019'!$C203</f>
        <v>0</v>
      </c>
      <c r="W203" s="26"/>
      <c r="X203" s="46" t="e">
        <f t="shared" si="129"/>
        <v>#DIV/0!</v>
      </c>
    </row>
    <row r="204" spans="1:24">
      <c r="A204" s="23" t="s">
        <v>633</v>
      </c>
      <c r="B204" s="24" t="s">
        <v>634</v>
      </c>
      <c r="C204" s="29">
        <f>+'2000'!$C204</f>
        <v>0</v>
      </c>
      <c r="D204" s="29">
        <f>+'2001'!$C204</f>
        <v>0</v>
      </c>
      <c r="E204" s="29">
        <f>+'2002'!$C204</f>
        <v>0</v>
      </c>
      <c r="F204" s="29">
        <f>+'2003'!$C204</f>
        <v>0</v>
      </c>
      <c r="G204" s="29">
        <f>+'2004'!$C204</f>
        <v>0</v>
      </c>
      <c r="H204" s="29">
        <f>+'2005'!$C204</f>
        <v>0</v>
      </c>
      <c r="I204" s="29">
        <f>+'2006'!$C204</f>
        <v>0</v>
      </c>
      <c r="J204" s="29">
        <f>+'2007'!$C204</f>
        <v>0</v>
      </c>
      <c r="K204" s="29">
        <f>+'2008'!$C204</f>
        <v>0</v>
      </c>
      <c r="L204" s="29">
        <f>+'2009'!$C204</f>
        <v>0</v>
      </c>
      <c r="M204" s="29">
        <f>+'2010'!$C204</f>
        <v>0</v>
      </c>
      <c r="N204" s="29">
        <f>+'2011'!$C204</f>
        <v>0</v>
      </c>
      <c r="O204" s="29">
        <f>+'2012'!$C204</f>
        <v>0</v>
      </c>
      <c r="P204" s="29">
        <f>+'2013'!$C204</f>
        <v>0</v>
      </c>
      <c r="Q204" s="29">
        <f>+'2014'!$C204</f>
        <v>0</v>
      </c>
      <c r="R204" s="29">
        <f>+'2015'!$C204</f>
        <v>0</v>
      </c>
      <c r="S204" s="29">
        <f>+'2016'!$C204</f>
        <v>0</v>
      </c>
      <c r="T204" s="29">
        <f>+'2017'!$C204</f>
        <v>0</v>
      </c>
      <c r="U204" s="29">
        <f>+'2018'!$C204</f>
        <v>0</v>
      </c>
      <c r="V204" s="29">
        <f>+'2019'!$C204</f>
        <v>0</v>
      </c>
      <c r="W204" s="26"/>
      <c r="X204" s="46" t="e">
        <f t="shared" si="129"/>
        <v>#DIV/0!</v>
      </c>
    </row>
    <row r="205" spans="1:24">
      <c r="A205" s="23" t="s">
        <v>635</v>
      </c>
      <c r="B205" s="24" t="s">
        <v>636</v>
      </c>
      <c r="C205" s="29">
        <f>+'2000'!$C205</f>
        <v>0</v>
      </c>
      <c r="D205" s="29">
        <f>+'2001'!$C205</f>
        <v>0</v>
      </c>
      <c r="E205" s="29">
        <f>+'2002'!$C205</f>
        <v>0</v>
      </c>
      <c r="F205" s="29">
        <f>+'2003'!$C205</f>
        <v>0</v>
      </c>
      <c r="G205" s="29">
        <f>+'2004'!$C205</f>
        <v>0</v>
      </c>
      <c r="H205" s="29">
        <f>+'2005'!$C205</f>
        <v>0</v>
      </c>
      <c r="I205" s="29">
        <f>+'2006'!$C205</f>
        <v>0</v>
      </c>
      <c r="J205" s="29">
        <f>+'2007'!$C205</f>
        <v>0</v>
      </c>
      <c r="K205" s="29">
        <f>+'2008'!$C205</f>
        <v>0</v>
      </c>
      <c r="L205" s="29">
        <f>+'2009'!$C205</f>
        <v>0</v>
      </c>
      <c r="M205" s="29">
        <f>+'2010'!$C205</f>
        <v>0</v>
      </c>
      <c r="N205" s="29">
        <f>+'2011'!$C205</f>
        <v>0</v>
      </c>
      <c r="O205" s="29">
        <f>+'2012'!$C205</f>
        <v>0</v>
      </c>
      <c r="P205" s="29">
        <f>+'2013'!$C205</f>
        <v>0</v>
      </c>
      <c r="Q205" s="29">
        <f>+'2014'!$C205</f>
        <v>0</v>
      </c>
      <c r="R205" s="29">
        <f>+'2015'!$C205</f>
        <v>0</v>
      </c>
      <c r="S205" s="29">
        <f>+'2016'!$C205</f>
        <v>0</v>
      </c>
      <c r="T205" s="29">
        <f>+'2017'!$C205</f>
        <v>0</v>
      </c>
      <c r="U205" s="29">
        <f>+'2018'!$C205</f>
        <v>0</v>
      </c>
      <c r="V205" s="29">
        <f>+'2019'!$C205</f>
        <v>0</v>
      </c>
      <c r="W205" s="26"/>
      <c r="X205" s="46" t="e">
        <f t="shared" si="129"/>
        <v>#DIV/0!</v>
      </c>
    </row>
    <row r="206" spans="1:24">
      <c r="A206" s="23" t="s">
        <v>637</v>
      </c>
      <c r="B206" s="24" t="s">
        <v>638</v>
      </c>
      <c r="C206" s="29">
        <f>+'2000'!$C206</f>
        <v>0</v>
      </c>
      <c r="D206" s="29">
        <f>+'2001'!$C206</f>
        <v>0</v>
      </c>
      <c r="E206" s="29">
        <f>+'2002'!$C206</f>
        <v>0</v>
      </c>
      <c r="F206" s="29">
        <f>+'2003'!$C206</f>
        <v>0</v>
      </c>
      <c r="G206" s="29">
        <f>+'2004'!$C206</f>
        <v>0</v>
      </c>
      <c r="H206" s="29">
        <f>+'2005'!$C206</f>
        <v>0</v>
      </c>
      <c r="I206" s="29">
        <f>+'2006'!$C206</f>
        <v>0</v>
      </c>
      <c r="J206" s="29">
        <f>+'2007'!$C206</f>
        <v>0</v>
      </c>
      <c r="K206" s="29">
        <f>+'2008'!$C206</f>
        <v>0</v>
      </c>
      <c r="L206" s="29">
        <f>+'2009'!$C206</f>
        <v>0</v>
      </c>
      <c r="M206" s="29">
        <f>+'2010'!$C206</f>
        <v>0</v>
      </c>
      <c r="N206" s="29">
        <f>+'2011'!$C206</f>
        <v>0</v>
      </c>
      <c r="O206" s="29">
        <f>+'2012'!$C206</f>
        <v>0</v>
      </c>
      <c r="P206" s="29">
        <f>+'2013'!$C206</f>
        <v>0</v>
      </c>
      <c r="Q206" s="29">
        <f>+'2014'!$C206</f>
        <v>0</v>
      </c>
      <c r="R206" s="29">
        <f>+'2015'!$C206</f>
        <v>0</v>
      </c>
      <c r="S206" s="29">
        <f>+'2016'!$C206</f>
        <v>0</v>
      </c>
      <c r="T206" s="29">
        <f>+'2017'!$C206</f>
        <v>0</v>
      </c>
      <c r="U206" s="29">
        <f>+'2018'!$C206</f>
        <v>0</v>
      </c>
      <c r="V206" s="29">
        <f>+'2019'!$C206</f>
        <v>0</v>
      </c>
      <c r="W206" s="26"/>
      <c r="X206" s="46" t="e">
        <f t="shared" si="129"/>
        <v>#DIV/0!</v>
      </c>
    </row>
    <row r="207" spans="1:24">
      <c r="A207" s="23" t="s">
        <v>639</v>
      </c>
      <c r="B207" s="24" t="s">
        <v>290</v>
      </c>
      <c r="C207" s="29">
        <f>+'2000'!$C207</f>
        <v>0</v>
      </c>
      <c r="D207" s="29">
        <f>+'2001'!$C207</f>
        <v>0</v>
      </c>
      <c r="E207" s="29">
        <f>+'2002'!$C207</f>
        <v>0</v>
      </c>
      <c r="F207" s="29">
        <f>+'2003'!$C207</f>
        <v>0</v>
      </c>
      <c r="G207" s="29">
        <f>+'2004'!$C207</f>
        <v>0</v>
      </c>
      <c r="H207" s="29">
        <f>+'2005'!$C207</f>
        <v>0</v>
      </c>
      <c r="I207" s="29">
        <f>+'2006'!$C207</f>
        <v>0</v>
      </c>
      <c r="J207" s="29">
        <f>+'2007'!$C207</f>
        <v>0</v>
      </c>
      <c r="K207" s="29">
        <f>+'2008'!$C207</f>
        <v>0</v>
      </c>
      <c r="L207" s="29">
        <f>+'2009'!$C207</f>
        <v>0</v>
      </c>
      <c r="M207" s="29">
        <f>+'2010'!$C207</f>
        <v>0</v>
      </c>
      <c r="N207" s="29">
        <f>+'2011'!$C207</f>
        <v>0</v>
      </c>
      <c r="O207" s="29">
        <f>+'2012'!$C207</f>
        <v>0</v>
      </c>
      <c r="P207" s="29">
        <f>+'2013'!$C207</f>
        <v>0</v>
      </c>
      <c r="Q207" s="29">
        <f>+'2014'!$C207</f>
        <v>0</v>
      </c>
      <c r="R207" s="29">
        <f>+'2015'!$C207</f>
        <v>0</v>
      </c>
      <c r="S207" s="29">
        <f>+'2016'!$C207</f>
        <v>0</v>
      </c>
      <c r="T207" s="29">
        <f>+'2017'!$C207</f>
        <v>0</v>
      </c>
      <c r="U207" s="29">
        <f>+'2018'!$C207</f>
        <v>0</v>
      </c>
      <c r="V207" s="29">
        <f>+'2019'!$C207</f>
        <v>0</v>
      </c>
      <c r="W207" s="26"/>
      <c r="X207" s="46" t="e">
        <f t="shared" si="129"/>
        <v>#DIV/0!</v>
      </c>
    </row>
    <row r="208" spans="1:24" s="12" customFormat="1">
      <c r="A208" s="18" t="s">
        <v>640</v>
      </c>
      <c r="B208" s="19" t="s">
        <v>641</v>
      </c>
      <c r="C208" s="20">
        <f t="shared" ref="C208:U208" si="151">+C209+C213+C216+C219+C223</f>
        <v>0</v>
      </c>
      <c r="D208" s="20">
        <f t="shared" si="151"/>
        <v>0</v>
      </c>
      <c r="E208" s="20">
        <f t="shared" si="151"/>
        <v>0</v>
      </c>
      <c r="F208" s="20">
        <f t="shared" si="151"/>
        <v>0</v>
      </c>
      <c r="G208" s="20">
        <f t="shared" si="151"/>
        <v>0</v>
      </c>
      <c r="H208" s="20">
        <f t="shared" si="151"/>
        <v>0</v>
      </c>
      <c r="I208" s="20">
        <f t="shared" si="151"/>
        <v>0</v>
      </c>
      <c r="J208" s="20">
        <f t="shared" si="151"/>
        <v>0</v>
      </c>
      <c r="K208" s="20">
        <f t="shared" si="151"/>
        <v>0</v>
      </c>
      <c r="L208" s="20">
        <f t="shared" si="151"/>
        <v>0</v>
      </c>
      <c r="M208" s="20">
        <f t="shared" si="151"/>
        <v>0</v>
      </c>
      <c r="N208" s="20">
        <f t="shared" si="151"/>
        <v>0</v>
      </c>
      <c r="O208" s="20">
        <f t="shared" si="151"/>
        <v>0</v>
      </c>
      <c r="P208" s="20">
        <f t="shared" si="151"/>
        <v>0</v>
      </c>
      <c r="Q208" s="20">
        <f t="shared" si="151"/>
        <v>0</v>
      </c>
      <c r="R208" s="20">
        <f t="shared" si="151"/>
        <v>0</v>
      </c>
      <c r="S208" s="20">
        <f t="shared" si="151"/>
        <v>0</v>
      </c>
      <c r="T208" s="20">
        <f t="shared" si="151"/>
        <v>0</v>
      </c>
      <c r="U208" s="20">
        <f t="shared" si="151"/>
        <v>0</v>
      </c>
      <c r="V208" s="20">
        <f t="shared" ref="V208" si="152">+V209+V213+V216+V219+V223</f>
        <v>0</v>
      </c>
      <c r="W208" s="21"/>
      <c r="X208" s="22" t="e">
        <f t="shared" si="129"/>
        <v>#DIV/0!</v>
      </c>
    </row>
    <row r="209" spans="1:24">
      <c r="A209" s="23" t="s">
        <v>642</v>
      </c>
      <c r="B209" s="24" t="s">
        <v>643</v>
      </c>
      <c r="C209" s="25">
        <f t="shared" ref="C209:U209" si="153">+SUM(C210:C212)</f>
        <v>0</v>
      </c>
      <c r="D209" s="25">
        <f t="shared" si="153"/>
        <v>0</v>
      </c>
      <c r="E209" s="25">
        <f t="shared" si="153"/>
        <v>0</v>
      </c>
      <c r="F209" s="25">
        <f t="shared" si="153"/>
        <v>0</v>
      </c>
      <c r="G209" s="25">
        <f t="shared" si="153"/>
        <v>0</v>
      </c>
      <c r="H209" s="25">
        <f t="shared" si="153"/>
        <v>0</v>
      </c>
      <c r="I209" s="25">
        <f t="shared" si="153"/>
        <v>0</v>
      </c>
      <c r="J209" s="25">
        <f t="shared" si="153"/>
        <v>0</v>
      </c>
      <c r="K209" s="25">
        <f t="shared" si="153"/>
        <v>0</v>
      </c>
      <c r="L209" s="25">
        <f t="shared" si="153"/>
        <v>0</v>
      </c>
      <c r="M209" s="25">
        <f t="shared" si="153"/>
        <v>0</v>
      </c>
      <c r="N209" s="25">
        <f t="shared" si="153"/>
        <v>0</v>
      </c>
      <c r="O209" s="25">
        <f t="shared" si="153"/>
        <v>0</v>
      </c>
      <c r="P209" s="25">
        <f t="shared" si="153"/>
        <v>0</v>
      </c>
      <c r="Q209" s="25">
        <f t="shared" si="153"/>
        <v>0</v>
      </c>
      <c r="R209" s="25">
        <f t="shared" si="153"/>
        <v>0</v>
      </c>
      <c r="S209" s="25">
        <f t="shared" si="153"/>
        <v>0</v>
      </c>
      <c r="T209" s="25">
        <f t="shared" si="153"/>
        <v>0</v>
      </c>
      <c r="U209" s="25">
        <f t="shared" si="153"/>
        <v>0</v>
      </c>
      <c r="V209" s="25">
        <f t="shared" ref="V209" si="154">+SUM(V210:V212)</f>
        <v>0</v>
      </c>
      <c r="W209" s="26"/>
      <c r="X209" s="27" t="e">
        <f t="shared" si="129"/>
        <v>#DIV/0!</v>
      </c>
    </row>
    <row r="210" spans="1:24">
      <c r="A210" s="23" t="s">
        <v>644</v>
      </c>
      <c r="B210" s="24" t="s">
        <v>645</v>
      </c>
      <c r="C210" s="29">
        <f>+'2000'!$C210</f>
        <v>0</v>
      </c>
      <c r="D210" s="29">
        <f>+'2001'!$C210</f>
        <v>0</v>
      </c>
      <c r="E210" s="29">
        <f>+'2002'!$C210</f>
        <v>0</v>
      </c>
      <c r="F210" s="29">
        <f>+'2003'!$C210</f>
        <v>0</v>
      </c>
      <c r="G210" s="29">
        <f>+'2004'!$C210</f>
        <v>0</v>
      </c>
      <c r="H210" s="29">
        <f>+'2005'!$C210</f>
        <v>0</v>
      </c>
      <c r="I210" s="29">
        <f>+'2006'!$C210</f>
        <v>0</v>
      </c>
      <c r="J210" s="29">
        <f>+'2007'!$C210</f>
        <v>0</v>
      </c>
      <c r="K210" s="29">
        <f>+'2008'!$C210</f>
        <v>0</v>
      </c>
      <c r="L210" s="29">
        <f>+'2009'!$C210</f>
        <v>0</v>
      </c>
      <c r="M210" s="29">
        <f>+'2010'!$C210</f>
        <v>0</v>
      </c>
      <c r="N210" s="29">
        <f>+'2011'!$C210</f>
        <v>0</v>
      </c>
      <c r="O210" s="29">
        <f>+'2012'!$C210</f>
        <v>0</v>
      </c>
      <c r="P210" s="29">
        <f>+'2013'!$C210</f>
        <v>0</v>
      </c>
      <c r="Q210" s="29">
        <f>+'2014'!$C210</f>
        <v>0</v>
      </c>
      <c r="R210" s="29">
        <f>+'2015'!$C210</f>
        <v>0</v>
      </c>
      <c r="S210" s="29">
        <f>+'2016'!$C210</f>
        <v>0</v>
      </c>
      <c r="T210" s="29">
        <f>+'2017'!$C210</f>
        <v>0</v>
      </c>
      <c r="U210" s="29">
        <f>+'2018'!$C210</f>
        <v>0</v>
      </c>
      <c r="V210" s="29">
        <f>+'2019'!$C210</f>
        <v>0</v>
      </c>
      <c r="W210" s="26"/>
      <c r="X210" s="46" t="e">
        <f t="shared" si="129"/>
        <v>#DIV/0!</v>
      </c>
    </row>
    <row r="211" spans="1:24">
      <c r="A211" s="23" t="s">
        <v>646</v>
      </c>
      <c r="B211" s="24" t="s">
        <v>647</v>
      </c>
      <c r="C211" s="29">
        <f>+'2000'!$C211</f>
        <v>0</v>
      </c>
      <c r="D211" s="29">
        <f>+'2001'!$C211</f>
        <v>0</v>
      </c>
      <c r="E211" s="29">
        <f>+'2002'!$C211</f>
        <v>0</v>
      </c>
      <c r="F211" s="29">
        <f>+'2003'!$C211</f>
        <v>0</v>
      </c>
      <c r="G211" s="29">
        <f>+'2004'!$C211</f>
        <v>0</v>
      </c>
      <c r="H211" s="29">
        <f>+'2005'!$C211</f>
        <v>0</v>
      </c>
      <c r="I211" s="29">
        <f>+'2006'!$C211</f>
        <v>0</v>
      </c>
      <c r="J211" s="29">
        <f>+'2007'!$C211</f>
        <v>0</v>
      </c>
      <c r="K211" s="29">
        <f>+'2008'!$C211</f>
        <v>0</v>
      </c>
      <c r="L211" s="29">
        <f>+'2009'!$C211</f>
        <v>0</v>
      </c>
      <c r="M211" s="29">
        <f>+'2010'!$C211</f>
        <v>0</v>
      </c>
      <c r="N211" s="29">
        <f>+'2011'!$C211</f>
        <v>0</v>
      </c>
      <c r="O211" s="29">
        <f>+'2012'!$C211</f>
        <v>0</v>
      </c>
      <c r="P211" s="29">
        <f>+'2013'!$C211</f>
        <v>0</v>
      </c>
      <c r="Q211" s="29">
        <f>+'2014'!$C211</f>
        <v>0</v>
      </c>
      <c r="R211" s="29">
        <f>+'2015'!$C211</f>
        <v>0</v>
      </c>
      <c r="S211" s="29">
        <f>+'2016'!$C211</f>
        <v>0</v>
      </c>
      <c r="T211" s="29">
        <f>+'2017'!$C211</f>
        <v>0</v>
      </c>
      <c r="U211" s="29">
        <f>+'2018'!$C211</f>
        <v>0</v>
      </c>
      <c r="V211" s="29">
        <f>+'2019'!$C211</f>
        <v>0</v>
      </c>
      <c r="W211" s="26"/>
      <c r="X211" s="46" t="e">
        <f t="shared" si="129"/>
        <v>#DIV/0!</v>
      </c>
    </row>
    <row r="212" spans="1:24">
      <c r="A212" s="23" t="s">
        <v>648</v>
      </c>
      <c r="B212" s="24" t="s">
        <v>649</v>
      </c>
      <c r="C212" s="29">
        <f>+'2000'!$C212</f>
        <v>0</v>
      </c>
      <c r="D212" s="29">
        <f>+'2001'!$C212</f>
        <v>0</v>
      </c>
      <c r="E212" s="29">
        <f>+'2002'!$C212</f>
        <v>0</v>
      </c>
      <c r="F212" s="29">
        <f>+'2003'!$C212</f>
        <v>0</v>
      </c>
      <c r="G212" s="29">
        <f>+'2004'!$C212</f>
        <v>0</v>
      </c>
      <c r="H212" s="29">
        <f>+'2005'!$C212</f>
        <v>0</v>
      </c>
      <c r="I212" s="29">
        <f>+'2006'!$C212</f>
        <v>0</v>
      </c>
      <c r="J212" s="29">
        <f>+'2007'!$C212</f>
        <v>0</v>
      </c>
      <c r="K212" s="29">
        <f>+'2008'!$C212</f>
        <v>0</v>
      </c>
      <c r="L212" s="29">
        <f>+'2009'!$C212</f>
        <v>0</v>
      </c>
      <c r="M212" s="29">
        <f>+'2010'!$C212</f>
        <v>0</v>
      </c>
      <c r="N212" s="29">
        <f>+'2011'!$C212</f>
        <v>0</v>
      </c>
      <c r="O212" s="29">
        <f>+'2012'!$C212</f>
        <v>0</v>
      </c>
      <c r="P212" s="29">
        <f>+'2013'!$C212</f>
        <v>0</v>
      </c>
      <c r="Q212" s="29">
        <f>+'2014'!$C212</f>
        <v>0</v>
      </c>
      <c r="R212" s="29">
        <f>+'2015'!$C212</f>
        <v>0</v>
      </c>
      <c r="S212" s="29">
        <f>+'2016'!$C212</f>
        <v>0</v>
      </c>
      <c r="T212" s="29">
        <f>+'2017'!$C212</f>
        <v>0</v>
      </c>
      <c r="U212" s="29">
        <f>+'2018'!$C212</f>
        <v>0</v>
      </c>
      <c r="V212" s="29">
        <f>+'2019'!$C212</f>
        <v>0</v>
      </c>
      <c r="W212" s="26"/>
      <c r="X212" s="46" t="e">
        <f t="shared" si="129"/>
        <v>#DIV/0!</v>
      </c>
    </row>
    <row r="213" spans="1:24">
      <c r="A213" s="23" t="s">
        <v>650</v>
      </c>
      <c r="B213" s="24" t="s">
        <v>651</v>
      </c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26"/>
      <c r="X213" s="32" t="e">
        <f t="shared" si="129"/>
        <v>#DIV/0!</v>
      </c>
    </row>
    <row r="214" spans="1:24">
      <c r="A214" s="23" t="s">
        <v>652</v>
      </c>
      <c r="B214" s="24" t="s">
        <v>653</v>
      </c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26"/>
      <c r="X214" s="32" t="e">
        <f t="shared" si="129"/>
        <v>#DIV/0!</v>
      </c>
    </row>
    <row r="215" spans="1:24">
      <c r="A215" s="23" t="s">
        <v>654</v>
      </c>
      <c r="B215" s="24" t="s">
        <v>655</v>
      </c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26"/>
      <c r="X215" s="32" t="e">
        <f t="shared" si="129"/>
        <v>#DIV/0!</v>
      </c>
    </row>
    <row r="216" spans="1:24">
      <c r="A216" s="23" t="s">
        <v>656</v>
      </c>
      <c r="B216" s="24" t="s">
        <v>657</v>
      </c>
      <c r="C216" s="25">
        <f t="shared" ref="C216:U216" si="155">+SUM(C217:C218)</f>
        <v>0</v>
      </c>
      <c r="D216" s="25">
        <f t="shared" si="155"/>
        <v>0</v>
      </c>
      <c r="E216" s="25">
        <f t="shared" si="155"/>
        <v>0</v>
      </c>
      <c r="F216" s="25">
        <f t="shared" si="155"/>
        <v>0</v>
      </c>
      <c r="G216" s="25">
        <f t="shared" si="155"/>
        <v>0</v>
      </c>
      <c r="H216" s="25">
        <f t="shared" si="155"/>
        <v>0</v>
      </c>
      <c r="I216" s="25">
        <f t="shared" si="155"/>
        <v>0</v>
      </c>
      <c r="J216" s="25">
        <f t="shared" si="155"/>
        <v>0</v>
      </c>
      <c r="K216" s="25">
        <f t="shared" si="155"/>
        <v>0</v>
      </c>
      <c r="L216" s="25">
        <f t="shared" si="155"/>
        <v>0</v>
      </c>
      <c r="M216" s="25">
        <f t="shared" si="155"/>
        <v>0</v>
      </c>
      <c r="N216" s="25">
        <f t="shared" si="155"/>
        <v>0</v>
      </c>
      <c r="O216" s="25">
        <f t="shared" si="155"/>
        <v>0</v>
      </c>
      <c r="P216" s="25">
        <f t="shared" si="155"/>
        <v>0</v>
      </c>
      <c r="Q216" s="25">
        <f t="shared" si="155"/>
        <v>0</v>
      </c>
      <c r="R216" s="25">
        <f t="shared" si="155"/>
        <v>0</v>
      </c>
      <c r="S216" s="25">
        <f t="shared" si="155"/>
        <v>0</v>
      </c>
      <c r="T216" s="25">
        <f t="shared" si="155"/>
        <v>0</v>
      </c>
      <c r="U216" s="25">
        <f t="shared" si="155"/>
        <v>0</v>
      </c>
      <c r="V216" s="25">
        <f t="shared" ref="V216" si="156">+SUM(V217:V218)</f>
        <v>0</v>
      </c>
      <c r="W216" s="26"/>
      <c r="X216" s="27" t="e">
        <f t="shared" si="129"/>
        <v>#DIV/0!</v>
      </c>
    </row>
    <row r="217" spans="1:24">
      <c r="A217" s="23" t="s">
        <v>658</v>
      </c>
      <c r="B217" s="24" t="s">
        <v>659</v>
      </c>
      <c r="C217" s="29">
        <f>+'2000'!$C217</f>
        <v>0</v>
      </c>
      <c r="D217" s="29">
        <f>+'2001'!$C217</f>
        <v>0</v>
      </c>
      <c r="E217" s="29">
        <f>+'2002'!$C217</f>
        <v>0</v>
      </c>
      <c r="F217" s="29">
        <f>+'2003'!$C217</f>
        <v>0</v>
      </c>
      <c r="G217" s="29">
        <f>+'2004'!$C217</f>
        <v>0</v>
      </c>
      <c r="H217" s="29">
        <f>+'2005'!$C217</f>
        <v>0</v>
      </c>
      <c r="I217" s="29">
        <f>+'2006'!$C217</f>
        <v>0</v>
      </c>
      <c r="J217" s="29">
        <f>+'2007'!$C217</f>
        <v>0</v>
      </c>
      <c r="K217" s="29">
        <f>+'2008'!$C217</f>
        <v>0</v>
      </c>
      <c r="L217" s="29">
        <f>+'2009'!$C217</f>
        <v>0</v>
      </c>
      <c r="M217" s="29">
        <f>+'2010'!$C217</f>
        <v>0</v>
      </c>
      <c r="N217" s="29">
        <f>+'2011'!$C217</f>
        <v>0</v>
      </c>
      <c r="O217" s="29">
        <f>+'2012'!$C217</f>
        <v>0</v>
      </c>
      <c r="P217" s="29">
        <f>+'2013'!$C217</f>
        <v>0</v>
      </c>
      <c r="Q217" s="29">
        <f>+'2014'!$C217</f>
        <v>0</v>
      </c>
      <c r="R217" s="29">
        <f>+'2015'!$C217</f>
        <v>0</v>
      </c>
      <c r="S217" s="29">
        <f>+'2016'!$C217</f>
        <v>0</v>
      </c>
      <c r="T217" s="29">
        <f>+'2017'!$C217</f>
        <v>0</v>
      </c>
      <c r="U217" s="29">
        <f>+'2018'!$C217</f>
        <v>0</v>
      </c>
      <c r="V217" s="29">
        <f>+'2019'!$C217</f>
        <v>0</v>
      </c>
      <c r="W217" s="26"/>
      <c r="X217" s="46" t="e">
        <f t="shared" si="129"/>
        <v>#DIV/0!</v>
      </c>
    </row>
    <row r="218" spans="1:24">
      <c r="A218" s="23" t="s">
        <v>660</v>
      </c>
      <c r="B218" s="24" t="s">
        <v>661</v>
      </c>
      <c r="C218" s="29">
        <f>+'2000'!$C218</f>
        <v>0</v>
      </c>
      <c r="D218" s="29">
        <f>+'2001'!$C218</f>
        <v>0</v>
      </c>
      <c r="E218" s="29">
        <f>+'2002'!$C218</f>
        <v>0</v>
      </c>
      <c r="F218" s="29">
        <f>+'2003'!$C218</f>
        <v>0</v>
      </c>
      <c r="G218" s="29">
        <f>+'2004'!$C218</f>
        <v>0</v>
      </c>
      <c r="H218" s="29">
        <f>+'2005'!$C218</f>
        <v>0</v>
      </c>
      <c r="I218" s="29">
        <f>+'2006'!$C218</f>
        <v>0</v>
      </c>
      <c r="J218" s="29">
        <f>+'2007'!$C218</f>
        <v>0</v>
      </c>
      <c r="K218" s="29">
        <f>+'2008'!$C218</f>
        <v>0</v>
      </c>
      <c r="L218" s="29">
        <f>+'2009'!$C218</f>
        <v>0</v>
      </c>
      <c r="M218" s="29">
        <f>+'2010'!$C218</f>
        <v>0</v>
      </c>
      <c r="N218" s="29">
        <f>+'2011'!$C218</f>
        <v>0</v>
      </c>
      <c r="O218" s="29">
        <f>+'2012'!$C218</f>
        <v>0</v>
      </c>
      <c r="P218" s="29">
        <f>+'2013'!$C218</f>
        <v>0</v>
      </c>
      <c r="Q218" s="29">
        <f>+'2014'!$C218</f>
        <v>0</v>
      </c>
      <c r="R218" s="29">
        <f>+'2015'!$C218</f>
        <v>0</v>
      </c>
      <c r="S218" s="29">
        <f>+'2016'!$C218</f>
        <v>0</v>
      </c>
      <c r="T218" s="29">
        <f>+'2017'!$C218</f>
        <v>0</v>
      </c>
      <c r="U218" s="29">
        <f>+'2018'!$C218</f>
        <v>0</v>
      </c>
      <c r="V218" s="29">
        <f>+'2019'!$C218</f>
        <v>0</v>
      </c>
      <c r="W218" s="26"/>
      <c r="X218" s="46" t="e">
        <f t="shared" si="129"/>
        <v>#DIV/0!</v>
      </c>
    </row>
    <row r="219" spans="1:24">
      <c r="A219" s="23" t="s">
        <v>662</v>
      </c>
      <c r="B219" s="24" t="s">
        <v>663</v>
      </c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26"/>
      <c r="X219" s="32" t="e">
        <f t="shared" si="129"/>
        <v>#DIV/0!</v>
      </c>
    </row>
    <row r="220" spans="1:24">
      <c r="A220" s="23" t="s">
        <v>664</v>
      </c>
      <c r="B220" s="24" t="s">
        <v>665</v>
      </c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26"/>
      <c r="X220" s="32" t="e">
        <f t="shared" si="129"/>
        <v>#DIV/0!</v>
      </c>
    </row>
    <row r="221" spans="1:24">
      <c r="A221" s="23" t="s">
        <v>666</v>
      </c>
      <c r="B221" s="24" t="s">
        <v>667</v>
      </c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26"/>
      <c r="X221" s="32" t="e">
        <f t="shared" si="129"/>
        <v>#DIV/0!</v>
      </c>
    </row>
    <row r="222" spans="1:24">
      <c r="A222" s="23" t="s">
        <v>668</v>
      </c>
      <c r="B222" s="24" t="s">
        <v>290</v>
      </c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26"/>
      <c r="X222" s="32" t="e">
        <f t="shared" si="129"/>
        <v>#DIV/0!</v>
      </c>
    </row>
    <row r="223" spans="1:24">
      <c r="A223" s="23" t="s">
        <v>669</v>
      </c>
      <c r="B223" s="24" t="s">
        <v>290</v>
      </c>
      <c r="C223" s="45">
        <f>+'2000'!$C223</f>
        <v>0</v>
      </c>
      <c r="D223" s="45">
        <f>+'2001'!$C223</f>
        <v>0</v>
      </c>
      <c r="E223" s="45">
        <f>+'2002'!$C223</f>
        <v>0</v>
      </c>
      <c r="F223" s="45">
        <f>+'2003'!$C223</f>
        <v>0</v>
      </c>
      <c r="G223" s="45">
        <f>+'2004'!$C223</f>
        <v>0</v>
      </c>
      <c r="H223" s="45">
        <f>+'2005'!$C223</f>
        <v>0</v>
      </c>
      <c r="I223" s="45">
        <f>+'2006'!$C223</f>
        <v>0</v>
      </c>
      <c r="J223" s="45">
        <f>+'2007'!$C223</f>
        <v>0</v>
      </c>
      <c r="K223" s="45">
        <f>+'2008'!$C223</f>
        <v>0</v>
      </c>
      <c r="L223" s="45">
        <f>+'2009'!$C223</f>
        <v>0</v>
      </c>
      <c r="M223" s="45">
        <f>+'2010'!$C223</f>
        <v>0</v>
      </c>
      <c r="N223" s="45">
        <f>+'2011'!$C223</f>
        <v>0</v>
      </c>
      <c r="O223" s="45">
        <f>+'2012'!$C223</f>
        <v>0</v>
      </c>
      <c r="P223" s="45">
        <f>+'2013'!$C223</f>
        <v>0</v>
      </c>
      <c r="Q223" s="45">
        <f>+'2014'!$C223</f>
        <v>0</v>
      </c>
      <c r="R223" s="45">
        <f>+'2015'!$C223</f>
        <v>0</v>
      </c>
      <c r="S223" s="45">
        <f>+'2016'!$C223</f>
        <v>0</v>
      </c>
      <c r="T223" s="45">
        <f>+'2017'!$C223</f>
        <v>0</v>
      </c>
      <c r="U223" s="45">
        <f>+'2018'!$C223</f>
        <v>0</v>
      </c>
      <c r="V223" s="45">
        <f>+'2019'!$C223</f>
        <v>0</v>
      </c>
      <c r="W223" s="26"/>
      <c r="X223" s="46" t="e">
        <f t="shared" si="129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29"/>
        <v>#DIV/0!</v>
      </c>
    </row>
    <row r="225" spans="1:26" s="12" customFormat="1">
      <c r="A225" s="18"/>
      <c r="B225" s="40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21"/>
      <c r="X225" s="42" t="e">
        <f t="shared" si="129"/>
        <v>#DIV/0!</v>
      </c>
    </row>
    <row r="226" spans="1:26">
      <c r="A226" s="23"/>
      <c r="B226" s="24" t="s">
        <v>672</v>
      </c>
      <c r="C226" s="25">
        <f t="shared" ref="C226:U226" si="157">+SUM(C227:C228)</f>
        <v>91.606015929999998</v>
      </c>
      <c r="D226" s="25">
        <f t="shared" si="157"/>
        <v>87.086500930000014</v>
      </c>
      <c r="E226" s="25">
        <f t="shared" si="157"/>
        <v>579.96000858410298</v>
      </c>
      <c r="F226" s="25">
        <f t="shared" si="157"/>
        <v>544.79078357989999</v>
      </c>
      <c r="G226" s="25">
        <f t="shared" si="157"/>
        <v>501.59844607729997</v>
      </c>
      <c r="H226" s="25">
        <f t="shared" si="157"/>
        <v>532.85410338159988</v>
      </c>
      <c r="I226" s="25">
        <f t="shared" si="157"/>
        <v>600.44429839680004</v>
      </c>
      <c r="J226" s="25">
        <f t="shared" si="157"/>
        <v>748.09383800579997</v>
      </c>
      <c r="K226" s="25">
        <f t="shared" si="157"/>
        <v>856.18315946591997</v>
      </c>
      <c r="L226" s="25">
        <f t="shared" si="157"/>
        <v>9077.7279495431994</v>
      </c>
      <c r="M226" s="25">
        <f t="shared" si="157"/>
        <v>10125.324793172</v>
      </c>
      <c r="N226" s="25">
        <f t="shared" si="157"/>
        <v>11334.142900508101</v>
      </c>
      <c r="O226" s="25">
        <f t="shared" si="157"/>
        <v>11592.088700150598</v>
      </c>
      <c r="P226" s="25">
        <f t="shared" si="157"/>
        <v>11588.4749066238</v>
      </c>
      <c r="Q226" s="25">
        <f t="shared" si="157"/>
        <v>11669.793135855209</v>
      </c>
      <c r="R226" s="25">
        <f t="shared" si="157"/>
        <v>12890.751775490407</v>
      </c>
      <c r="S226" s="25">
        <f t="shared" si="157"/>
        <v>13850.533932537448</v>
      </c>
      <c r="T226" s="25">
        <f t="shared" si="157"/>
        <v>15566.222151616585</v>
      </c>
      <c r="U226" s="25">
        <f t="shared" si="157"/>
        <v>15236.596588589247</v>
      </c>
      <c r="V226" s="25">
        <f t="shared" ref="V226" si="158">+SUM(V227:V228)</f>
        <v>15220.243020325999</v>
      </c>
      <c r="W226" s="26"/>
      <c r="X226" s="27">
        <f t="shared" si="129"/>
        <v>165.14894628706946</v>
      </c>
    </row>
    <row r="227" spans="1:26">
      <c r="A227" s="23"/>
      <c r="B227" s="43" t="s">
        <v>673</v>
      </c>
      <c r="C227" s="29">
        <f>+'2000'!$C227</f>
        <v>91.606015929999998</v>
      </c>
      <c r="D227" s="29">
        <f>+'2001'!$C227</f>
        <v>87.086500930000014</v>
      </c>
      <c r="E227" s="29">
        <f>+'2002'!$C227</f>
        <v>579.96000858410298</v>
      </c>
      <c r="F227" s="29">
        <f>+'2003'!$C227</f>
        <v>544.79078357989999</v>
      </c>
      <c r="G227" s="29">
        <f>+'2004'!$C227</f>
        <v>501.59844607729997</v>
      </c>
      <c r="H227" s="29">
        <f>+'2005'!$C227</f>
        <v>532.85410338159988</v>
      </c>
      <c r="I227" s="29">
        <f>+'2006'!$C227</f>
        <v>600.44429839680004</v>
      </c>
      <c r="J227" s="29">
        <f>+'2007'!$C227</f>
        <v>748.09383800579997</v>
      </c>
      <c r="K227" s="29">
        <f>+'2008'!$C227</f>
        <v>856.18315946591997</v>
      </c>
      <c r="L227" s="29">
        <f>+'2009'!$C227</f>
        <v>907.48491010319981</v>
      </c>
      <c r="M227" s="29">
        <f>+'2010'!$C227</f>
        <v>961.75287837199994</v>
      </c>
      <c r="N227" s="29">
        <f>+'2011'!$C227</f>
        <v>1104.5778138680998</v>
      </c>
      <c r="O227" s="29">
        <f>+'2012'!$C227</f>
        <v>1293.9431267906</v>
      </c>
      <c r="P227" s="29">
        <f>+'2013'!$C227</f>
        <v>1603.9384055837997</v>
      </c>
      <c r="Q227" s="29">
        <f>+'2014'!$C227</f>
        <v>1922.5428674552097</v>
      </c>
      <c r="R227" s="29">
        <f>+'2015'!$C227</f>
        <v>2052.9742070904067</v>
      </c>
      <c r="S227" s="29">
        <f>+'2016'!$C227</f>
        <v>2165.8974221374492</v>
      </c>
      <c r="T227" s="29">
        <f>+'2017'!$C227</f>
        <v>2201.5419532965861</v>
      </c>
      <c r="U227" s="29">
        <f>+'2018'!$C227</f>
        <v>2320.8884340292452</v>
      </c>
      <c r="V227" s="29">
        <f>+'2019'!$C227</f>
        <v>382.83032816600002</v>
      </c>
      <c r="W227" s="26"/>
      <c r="X227" s="46">
        <f t="shared" si="129"/>
        <v>3.1790959281379152</v>
      </c>
    </row>
    <row r="228" spans="1:26">
      <c r="A228" s="23"/>
      <c r="B228" s="43" t="s">
        <v>674</v>
      </c>
      <c r="C228" s="29">
        <f>+'2000'!$C228</f>
        <v>0</v>
      </c>
      <c r="D228" s="29">
        <f>+'2001'!$C228</f>
        <v>0</v>
      </c>
      <c r="E228" s="29">
        <f>+'2002'!$C228</f>
        <v>0</v>
      </c>
      <c r="F228" s="29">
        <f>+'2003'!$C228</f>
        <v>0</v>
      </c>
      <c r="G228" s="29">
        <f>+'2004'!$C228</f>
        <v>0</v>
      </c>
      <c r="H228" s="29">
        <f>+'2005'!$C228</f>
        <v>0</v>
      </c>
      <c r="I228" s="29">
        <f>+'2006'!$C228</f>
        <v>0</v>
      </c>
      <c r="J228" s="29">
        <f>+'2007'!$C228</f>
        <v>0</v>
      </c>
      <c r="K228" s="29">
        <f>+'2008'!$C228</f>
        <v>0</v>
      </c>
      <c r="L228" s="29">
        <f>+'2009'!$C228</f>
        <v>8170.2430394399998</v>
      </c>
      <c r="M228" s="29">
        <f>+'2010'!$C228</f>
        <v>9163.5719147999989</v>
      </c>
      <c r="N228" s="29">
        <f>+'2011'!$C228</f>
        <v>10229.565086640001</v>
      </c>
      <c r="O228" s="29">
        <f>+'2012'!$C228</f>
        <v>10298.145573359998</v>
      </c>
      <c r="P228" s="29">
        <f>+'2013'!$C228</f>
        <v>9984.5365010400001</v>
      </c>
      <c r="Q228" s="29">
        <f>+'2014'!$C228</f>
        <v>9747.2502683999992</v>
      </c>
      <c r="R228" s="29">
        <f>+'2015'!$C228</f>
        <v>10837.777568400001</v>
      </c>
      <c r="S228" s="29">
        <f>+'2016'!$C228</f>
        <v>11684.6365104</v>
      </c>
      <c r="T228" s="29">
        <f>+'2017'!$C228</f>
        <v>13364.680198319998</v>
      </c>
      <c r="U228" s="29">
        <f>+'2018'!$C228</f>
        <v>12915.708154560001</v>
      </c>
      <c r="V228" s="29">
        <f>+'2019'!$C228</f>
        <v>14837.41269216</v>
      </c>
      <c r="W228" s="26"/>
      <c r="X228" s="46" t="e">
        <f t="shared" si="129"/>
        <v>#DIV/0!</v>
      </c>
    </row>
    <row r="229" spans="1:26">
      <c r="A229" s="23"/>
      <c r="B229" s="24" t="s">
        <v>675</v>
      </c>
      <c r="C229" s="29">
        <f>+'2000'!$C229</f>
        <v>0</v>
      </c>
      <c r="D229" s="29">
        <f>+'2001'!$C229</f>
        <v>0</v>
      </c>
      <c r="E229" s="29">
        <f>+'2002'!$C229</f>
        <v>0</v>
      </c>
      <c r="F229" s="29">
        <f>+'2003'!$C229</f>
        <v>0</v>
      </c>
      <c r="G229" s="29">
        <f>+'2004'!$C229</f>
        <v>0</v>
      </c>
      <c r="H229" s="29">
        <f>+'2005'!$C229</f>
        <v>0</v>
      </c>
      <c r="I229" s="29">
        <f>+'2006'!$C229</f>
        <v>0</v>
      </c>
      <c r="J229" s="29">
        <f>+'2007'!$C229</f>
        <v>0</v>
      </c>
      <c r="K229" s="29">
        <f>+'2008'!$C229</f>
        <v>0</v>
      </c>
      <c r="L229" s="29">
        <f>+'2009'!$C229</f>
        <v>0</v>
      </c>
      <c r="M229" s="29">
        <f>+'2010'!$C229</f>
        <v>0</v>
      </c>
      <c r="N229" s="29">
        <f>+'2011'!$C229</f>
        <v>0</v>
      </c>
      <c r="O229" s="29">
        <f>+'2012'!$C229</f>
        <v>0</v>
      </c>
      <c r="P229" s="29">
        <f>+'2013'!$C229</f>
        <v>0</v>
      </c>
      <c r="Q229" s="29">
        <f>+'2014'!$C229</f>
        <v>0</v>
      </c>
      <c r="R229" s="29">
        <f>+'2015'!$C229</f>
        <v>0</v>
      </c>
      <c r="S229" s="29">
        <f>+'2016'!$C229</f>
        <v>0</v>
      </c>
      <c r="T229" s="29">
        <f>+'2017'!$C229</f>
        <v>0</v>
      </c>
      <c r="U229" s="29">
        <f>+'2018'!$C229</f>
        <v>0</v>
      </c>
      <c r="V229" s="29">
        <f>+'2019'!$C229</f>
        <v>0</v>
      </c>
      <c r="W229" s="26"/>
      <c r="X229" s="46" t="e">
        <f t="shared" si="129"/>
        <v>#DIV/0!</v>
      </c>
    </row>
    <row r="230" spans="1:26" ht="12.95">
      <c r="A230" s="23"/>
      <c r="B230" s="24" t="s">
        <v>676</v>
      </c>
      <c r="C230" s="29">
        <f>+'2000'!$C230</f>
        <v>1574.49865754862</v>
      </c>
      <c r="D230" s="29">
        <f>+'2001'!$C230</f>
        <v>1554.8456222386801</v>
      </c>
      <c r="E230" s="29">
        <f>+'2002'!$C230</f>
        <v>1552.5800636704398</v>
      </c>
      <c r="F230" s="29">
        <f>+'2003'!$C230</f>
        <v>1550.3946345683598</v>
      </c>
      <c r="G230" s="29">
        <f>+'2004'!$C230</f>
        <v>1556.2456199660601</v>
      </c>
      <c r="H230" s="29">
        <f>+'2005'!$C230</f>
        <v>1535.4170142319997</v>
      </c>
      <c r="I230" s="29">
        <f>+'2006'!$C230</f>
        <v>1541.834462628</v>
      </c>
      <c r="J230" s="29">
        <f>+'2007'!$C230</f>
        <v>1535.9608291474131</v>
      </c>
      <c r="K230" s="29">
        <f>+'2008'!$C230</f>
        <v>1504.6175664702675</v>
      </c>
      <c r="L230" s="29">
        <f>+'2009'!$C230</f>
        <v>1458.6109752625778</v>
      </c>
      <c r="M230" s="29">
        <f>+'2010'!$C230</f>
        <v>1478.1344223762399</v>
      </c>
      <c r="N230" s="29">
        <f>+'2011'!$C230</f>
        <v>1532.4195071010399</v>
      </c>
      <c r="O230" s="29">
        <f>+'2012'!$C230</f>
        <v>1550.5262601149998</v>
      </c>
      <c r="P230" s="29">
        <f>+'2013'!$C230</f>
        <v>1645.5973164714799</v>
      </c>
      <c r="Q230" s="29">
        <f>+'2014'!$C230</f>
        <v>1625.0573054041943</v>
      </c>
      <c r="R230" s="29">
        <f>+'2015'!$C230</f>
        <v>1534.5361387893533</v>
      </c>
      <c r="S230" s="29">
        <f>+'2016'!$C230</f>
        <v>1534.1889300318303</v>
      </c>
      <c r="T230" s="29">
        <f>+'2017'!$C230</f>
        <v>1506.4547924211606</v>
      </c>
      <c r="U230" s="29">
        <f>+'2018'!$C230</f>
        <v>1501.87597929514</v>
      </c>
      <c r="V230" s="29">
        <f>+'2019'!$C230</f>
        <v>1518.6946988828231</v>
      </c>
      <c r="W230" s="26"/>
      <c r="X230" s="46">
        <f t="shared" si="129"/>
        <v>-3.5442366621435961E-2</v>
      </c>
    </row>
    <row r="231" spans="1:26" ht="12.95">
      <c r="A231" s="23"/>
      <c r="B231" s="24" t="s">
        <v>677</v>
      </c>
      <c r="C231" s="25">
        <f t="shared" ref="C231:U231" si="159">+SUM(C232:C233)</f>
        <v>0</v>
      </c>
      <c r="D231" s="25">
        <f t="shared" si="159"/>
        <v>0</v>
      </c>
      <c r="E231" s="25">
        <f t="shared" si="159"/>
        <v>0</v>
      </c>
      <c r="F231" s="25">
        <f t="shared" si="159"/>
        <v>0</v>
      </c>
      <c r="G231" s="25">
        <f t="shared" si="159"/>
        <v>0</v>
      </c>
      <c r="H231" s="25">
        <f t="shared" si="159"/>
        <v>0</v>
      </c>
      <c r="I231" s="25">
        <f t="shared" si="159"/>
        <v>0</v>
      </c>
      <c r="J231" s="25">
        <f t="shared" si="159"/>
        <v>0</v>
      </c>
      <c r="K231" s="25">
        <f t="shared" si="159"/>
        <v>0</v>
      </c>
      <c r="L231" s="25">
        <f t="shared" si="159"/>
        <v>0</v>
      </c>
      <c r="M231" s="25">
        <f t="shared" si="159"/>
        <v>0</v>
      </c>
      <c r="N231" s="25">
        <f t="shared" si="159"/>
        <v>0</v>
      </c>
      <c r="O231" s="25">
        <f t="shared" si="159"/>
        <v>0</v>
      </c>
      <c r="P231" s="25">
        <f t="shared" si="159"/>
        <v>0</v>
      </c>
      <c r="Q231" s="25">
        <f t="shared" si="159"/>
        <v>0</v>
      </c>
      <c r="R231" s="25">
        <f t="shared" si="159"/>
        <v>0</v>
      </c>
      <c r="S231" s="25">
        <f t="shared" si="159"/>
        <v>0</v>
      </c>
      <c r="T231" s="25">
        <f t="shared" si="159"/>
        <v>0</v>
      </c>
      <c r="U231" s="25">
        <f t="shared" si="159"/>
        <v>0</v>
      </c>
      <c r="V231" s="25">
        <f t="shared" ref="V231" si="160">+SUM(V232:V233)</f>
        <v>0</v>
      </c>
      <c r="W231" s="26"/>
      <c r="X231" s="27" t="e">
        <f t="shared" si="129"/>
        <v>#DIV/0!</v>
      </c>
    </row>
    <row r="232" spans="1:26">
      <c r="A232" s="23"/>
      <c r="B232" s="43" t="s">
        <v>678</v>
      </c>
      <c r="C232" s="29">
        <f>+'2000'!$C232</f>
        <v>0</v>
      </c>
      <c r="D232" s="29">
        <f>+'2001'!$C232</f>
        <v>0</v>
      </c>
      <c r="E232" s="29">
        <f>+'2002'!$C232</f>
        <v>0</v>
      </c>
      <c r="F232" s="29">
        <f>+'2003'!$C232</f>
        <v>0</v>
      </c>
      <c r="G232" s="29">
        <f>+'2004'!$C232</f>
        <v>0</v>
      </c>
      <c r="H232" s="29">
        <f>+'2005'!$C232</f>
        <v>0</v>
      </c>
      <c r="I232" s="29">
        <f>+'2006'!$C232</f>
        <v>0</v>
      </c>
      <c r="J232" s="29">
        <f>+'2007'!$C232</f>
        <v>0</v>
      </c>
      <c r="K232" s="29">
        <f>+'2008'!$C232</f>
        <v>0</v>
      </c>
      <c r="L232" s="29">
        <f>+'2009'!$C232</f>
        <v>0</v>
      </c>
      <c r="M232" s="29">
        <f>+'2010'!$C232</f>
        <v>0</v>
      </c>
      <c r="N232" s="29">
        <f>+'2011'!$C232</f>
        <v>0</v>
      </c>
      <c r="O232" s="29">
        <f>+'2012'!$C232</f>
        <v>0</v>
      </c>
      <c r="P232" s="29">
        <f>+'2013'!$C232</f>
        <v>0</v>
      </c>
      <c r="Q232" s="29">
        <f>+'2014'!$C232</f>
        <v>0</v>
      </c>
      <c r="R232" s="29">
        <f>+'2015'!$C232</f>
        <v>0</v>
      </c>
      <c r="S232" s="29">
        <f>+'2016'!$C232</f>
        <v>0</v>
      </c>
      <c r="T232" s="29">
        <f>+'2017'!$C232</f>
        <v>0</v>
      </c>
      <c r="U232" s="29">
        <f>+'2018'!$C232</f>
        <v>0</v>
      </c>
      <c r="V232" s="29">
        <f>+'2019'!$C232</f>
        <v>0</v>
      </c>
      <c r="W232" s="26"/>
      <c r="X232" s="46" t="e">
        <f t="shared" si="129"/>
        <v>#DIV/0!</v>
      </c>
    </row>
    <row r="233" spans="1:26">
      <c r="A233" s="23"/>
      <c r="B233" s="43" t="s">
        <v>679</v>
      </c>
      <c r="C233" s="29">
        <f>+'2000'!$C233</f>
        <v>0</v>
      </c>
      <c r="D233" s="29">
        <f>+'2001'!$C233</f>
        <v>0</v>
      </c>
      <c r="E233" s="29">
        <f>+'2002'!$C233</f>
        <v>0</v>
      </c>
      <c r="F233" s="29">
        <f>+'2003'!$C233</f>
        <v>0</v>
      </c>
      <c r="G233" s="29">
        <f>+'2004'!$C233</f>
        <v>0</v>
      </c>
      <c r="H233" s="29">
        <f>+'2005'!$C233</f>
        <v>0</v>
      </c>
      <c r="I233" s="29">
        <f>+'2006'!$C233</f>
        <v>0</v>
      </c>
      <c r="J233" s="29">
        <f>+'2007'!$C233</f>
        <v>0</v>
      </c>
      <c r="K233" s="29">
        <f>+'2008'!$C233</f>
        <v>0</v>
      </c>
      <c r="L233" s="29">
        <f>+'2009'!$C233</f>
        <v>0</v>
      </c>
      <c r="M233" s="29">
        <f>+'2010'!$C233</f>
        <v>0</v>
      </c>
      <c r="N233" s="29">
        <f>+'2011'!$C233</f>
        <v>0</v>
      </c>
      <c r="O233" s="29">
        <f>+'2012'!$C233</f>
        <v>0</v>
      </c>
      <c r="P233" s="29">
        <f>+'2013'!$C233</f>
        <v>0</v>
      </c>
      <c r="Q233" s="29">
        <f>+'2014'!$C233</f>
        <v>0</v>
      </c>
      <c r="R233" s="29">
        <f>+'2015'!$C233</f>
        <v>0</v>
      </c>
      <c r="S233" s="29">
        <f>+'2016'!$C233</f>
        <v>0</v>
      </c>
      <c r="T233" s="29">
        <f>+'2017'!$C233</f>
        <v>0</v>
      </c>
      <c r="U233" s="29">
        <f>+'2018'!$C233</f>
        <v>0</v>
      </c>
      <c r="V233" s="29">
        <f>+'2019'!$C233</f>
        <v>0</v>
      </c>
      <c r="W233" s="26"/>
      <c r="X233" s="46" t="e">
        <f t="shared" si="129"/>
        <v>#DIV/0!</v>
      </c>
    </row>
    <row r="234" spans="1:26">
      <c r="A234" s="23"/>
      <c r="B234" s="24" t="s">
        <v>680</v>
      </c>
      <c r="C234" s="29">
        <f>+'2000'!$C234</f>
        <v>0</v>
      </c>
      <c r="D234" s="29">
        <f>+'2001'!$C234</f>
        <v>0</v>
      </c>
      <c r="E234" s="29">
        <f>+'2002'!$C234</f>
        <v>0</v>
      </c>
      <c r="F234" s="29">
        <f>+'2003'!$C234</f>
        <v>0</v>
      </c>
      <c r="G234" s="29">
        <f>+'2004'!$C234</f>
        <v>0</v>
      </c>
      <c r="H234" s="29">
        <f>+'2005'!$C234</f>
        <v>0</v>
      </c>
      <c r="I234" s="29">
        <f>+'2006'!$C234</f>
        <v>0</v>
      </c>
      <c r="J234" s="29">
        <f>+'2007'!$C234</f>
        <v>0</v>
      </c>
      <c r="K234" s="29">
        <f>+'2008'!$C234</f>
        <v>0</v>
      </c>
      <c r="L234" s="29">
        <f>+'2009'!$C234</f>
        <v>0</v>
      </c>
      <c r="M234" s="29">
        <f>+'2010'!$C234</f>
        <v>0</v>
      </c>
      <c r="N234" s="29">
        <f>+'2011'!$C234</f>
        <v>0</v>
      </c>
      <c r="O234" s="29">
        <f>+'2012'!$C234</f>
        <v>0</v>
      </c>
      <c r="P234" s="29">
        <f>+'2013'!$C234</f>
        <v>0</v>
      </c>
      <c r="Q234" s="29">
        <f>+'2014'!$C234</f>
        <v>0</v>
      </c>
      <c r="R234" s="29">
        <f>+'2015'!$C234</f>
        <v>0</v>
      </c>
      <c r="S234" s="29">
        <f>+'2016'!$C234</f>
        <v>0</v>
      </c>
      <c r="T234" s="29">
        <f>+'2017'!$C234</f>
        <v>0</v>
      </c>
      <c r="U234" s="29">
        <f>+'2018'!$C234</f>
        <v>0</v>
      </c>
      <c r="V234" s="29">
        <f>+'2019'!$C234</f>
        <v>0</v>
      </c>
      <c r="W234" s="26"/>
      <c r="X234" s="46" t="e">
        <f t="shared" si="129"/>
        <v>#DIV/0!</v>
      </c>
    </row>
    <row r="235" spans="1:26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26"/>
      <c r="X235" s="32" t="e">
        <f t="shared" si="129"/>
        <v>#DIV/0!</v>
      </c>
    </row>
    <row r="236" spans="1:26" ht="12.95">
      <c r="A236" s="23"/>
      <c r="B236" s="24" t="s">
        <v>682</v>
      </c>
      <c r="C236" s="29">
        <f>+'2000'!$C236</f>
        <v>0</v>
      </c>
      <c r="D236" s="29">
        <f>+'2001'!$C236</f>
        <v>0</v>
      </c>
      <c r="E236" s="29">
        <f>+'2002'!$C236</f>
        <v>0</v>
      </c>
      <c r="F236" s="29">
        <f>+'2003'!$C236</f>
        <v>0</v>
      </c>
      <c r="G236" s="29">
        <f>+'2004'!$C236</f>
        <v>0</v>
      </c>
      <c r="H236" s="29">
        <f>+'2005'!$C236</f>
        <v>0</v>
      </c>
      <c r="I236" s="29">
        <f>+'2006'!$C236</f>
        <v>0</v>
      </c>
      <c r="J236" s="29">
        <f>+'2007'!$C236</f>
        <v>0</v>
      </c>
      <c r="K236" s="29">
        <f>+'2008'!$C236</f>
        <v>0</v>
      </c>
      <c r="L236" s="29">
        <f>+'2009'!$C236</f>
        <v>0</v>
      </c>
      <c r="M236" s="29">
        <f>+'2010'!$C236</f>
        <v>0</v>
      </c>
      <c r="N236" s="29">
        <f>+'2011'!$C236</f>
        <v>0</v>
      </c>
      <c r="O236" s="29">
        <f>+'2012'!$C236</f>
        <v>0</v>
      </c>
      <c r="P236" s="29">
        <f>+'2013'!$C236</f>
        <v>0</v>
      </c>
      <c r="Q236" s="29">
        <f>+'2014'!$C236</f>
        <v>0</v>
      </c>
      <c r="R236" s="29">
        <f>+'2015'!$C236</f>
        <v>0</v>
      </c>
      <c r="S236" s="29">
        <f>+'2016'!$C236</f>
        <v>0</v>
      </c>
      <c r="T236" s="29">
        <f>+'2017'!$C236</f>
        <v>0</v>
      </c>
      <c r="U236" s="29">
        <f>+'2018'!$C236</f>
        <v>0</v>
      </c>
      <c r="V236" s="29">
        <f>+'2019'!$C236</f>
        <v>0</v>
      </c>
      <c r="W236" s="26"/>
      <c r="X236" s="46" t="e">
        <f t="shared" si="129"/>
        <v>#DIV/0!</v>
      </c>
    </row>
    <row r="239" spans="1:26" s="12" customFormat="1">
      <c r="A239" s="10" t="s">
        <v>695</v>
      </c>
      <c r="B239" s="10"/>
      <c r="C239" s="44">
        <f t="shared" ref="C239:U239" si="161">+C4-C241</f>
        <v>0</v>
      </c>
      <c r="D239" s="44">
        <f t="shared" si="161"/>
        <v>0</v>
      </c>
      <c r="E239" s="44">
        <f t="shared" si="161"/>
        <v>0</v>
      </c>
      <c r="F239" s="44">
        <f t="shared" si="161"/>
        <v>0</v>
      </c>
      <c r="G239" s="44">
        <f t="shared" si="161"/>
        <v>0</v>
      </c>
      <c r="H239" s="44">
        <f t="shared" si="161"/>
        <v>0</v>
      </c>
      <c r="I239" s="44">
        <f t="shared" si="161"/>
        <v>0</v>
      </c>
      <c r="J239" s="44">
        <f t="shared" si="161"/>
        <v>0</v>
      </c>
      <c r="K239" s="44">
        <f t="shared" si="161"/>
        <v>0</v>
      </c>
      <c r="L239" s="44">
        <f t="shared" si="161"/>
        <v>0</v>
      </c>
      <c r="M239" s="44">
        <f t="shared" si="161"/>
        <v>0</v>
      </c>
      <c r="N239" s="44">
        <f t="shared" si="161"/>
        <v>0</v>
      </c>
      <c r="O239" s="44">
        <f t="shared" si="161"/>
        <v>0</v>
      </c>
      <c r="P239" s="44">
        <f t="shared" si="161"/>
        <v>0</v>
      </c>
      <c r="Q239" s="44">
        <f t="shared" si="161"/>
        <v>0</v>
      </c>
      <c r="R239" s="44">
        <f t="shared" si="161"/>
        <v>0</v>
      </c>
      <c r="S239" s="44">
        <f t="shared" si="161"/>
        <v>0</v>
      </c>
      <c r="T239" s="44">
        <f t="shared" si="161"/>
        <v>0</v>
      </c>
      <c r="U239" s="44">
        <f t="shared" si="161"/>
        <v>0</v>
      </c>
      <c r="V239" s="44">
        <f t="shared" ref="V239" si="162">+V4-V241</f>
        <v>0</v>
      </c>
      <c r="X239" s="13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163">+C242+C253+C262+C273+C282</f>
        <v>-17018.384397595546</v>
      </c>
      <c r="D241" s="20">
        <f t="shared" si="163"/>
        <v>-14971.421481183424</v>
      </c>
      <c r="E241" s="20">
        <f t="shared" si="163"/>
        <v>-12423.432939179889</v>
      </c>
      <c r="F241" s="20">
        <f t="shared" si="163"/>
        <v>-15265.876190820301</v>
      </c>
      <c r="G241" s="20">
        <f t="shared" si="163"/>
        <v>-23013.199508894355</v>
      </c>
      <c r="H241" s="20">
        <f t="shared" si="163"/>
        <v>-11285.774670672279</v>
      </c>
      <c r="I241" s="20">
        <f t="shared" si="163"/>
        <v>-21194.194594272274</v>
      </c>
      <c r="J241" s="20">
        <f t="shared" si="163"/>
        <v>-17435.13704229179</v>
      </c>
      <c r="K241" s="20">
        <f t="shared" si="163"/>
        <v>-14633.84005976448</v>
      </c>
      <c r="L241" s="20">
        <f t="shared" si="163"/>
        <v>-22687.320671938753</v>
      </c>
      <c r="M241" s="20">
        <f t="shared" si="163"/>
        <v>-18509.892489180911</v>
      </c>
      <c r="N241" s="20">
        <f t="shared" si="163"/>
        <v>-15895.287444548345</v>
      </c>
      <c r="O241" s="20">
        <f t="shared" si="163"/>
        <v>-20303.590873631969</v>
      </c>
      <c r="P241" s="20">
        <f t="shared" si="163"/>
        <v>-19749.727658244017</v>
      </c>
      <c r="Q241" s="20">
        <f t="shared" si="163"/>
        <v>-15870.664889678716</v>
      </c>
      <c r="R241" s="20">
        <f t="shared" si="163"/>
        <v>-16117.2509392887</v>
      </c>
      <c r="S241" s="20">
        <f t="shared" si="163"/>
        <v>-16072.292139894629</v>
      </c>
      <c r="T241" s="20">
        <f t="shared" si="163"/>
        <v>-20255.840833122522</v>
      </c>
      <c r="U241" s="20">
        <f t="shared" si="163"/>
        <v>-16115.021364942315</v>
      </c>
      <c r="V241" s="20">
        <f t="shared" ref="V241" si="164">+V242+V253+V262+V273+V282</f>
        <v>-14298.870222833317</v>
      </c>
      <c r="W241" s="21"/>
      <c r="X241" s="22">
        <f t="shared" ref="X241:X272" si="165">+(V241/C241)-1</f>
        <v>-0.1597986102104062</v>
      </c>
    </row>
    <row r="242" spans="1:24" s="12" customFormat="1">
      <c r="A242" s="18" t="s">
        <v>263</v>
      </c>
      <c r="B242" s="19" t="s">
        <v>264</v>
      </c>
      <c r="C242" s="20">
        <f t="shared" ref="C242:U242" si="166">+C243+C249+C252</f>
        <v>5049.0013647215801</v>
      </c>
      <c r="D242" s="20">
        <f t="shared" si="166"/>
        <v>5988.4055956950078</v>
      </c>
      <c r="E242" s="20">
        <f t="shared" si="166"/>
        <v>5254.3822891961463</v>
      </c>
      <c r="F242" s="20">
        <f t="shared" si="166"/>
        <v>5739.5301221014761</v>
      </c>
      <c r="G242" s="20">
        <f t="shared" si="166"/>
        <v>5464.6930974844818</v>
      </c>
      <c r="H242" s="20">
        <f t="shared" si="166"/>
        <v>5526.9914113969617</v>
      </c>
      <c r="I242" s="20">
        <f t="shared" si="166"/>
        <v>6122.0088103489907</v>
      </c>
      <c r="J242" s="20">
        <f t="shared" si="166"/>
        <v>6917.0898787349242</v>
      </c>
      <c r="K242" s="20">
        <f t="shared" si="166"/>
        <v>6864.9185938045002</v>
      </c>
      <c r="L242" s="20">
        <f t="shared" si="166"/>
        <v>8410.8753059371065</v>
      </c>
      <c r="M242" s="20">
        <f t="shared" si="166"/>
        <v>9018.1583650357934</v>
      </c>
      <c r="N242" s="20">
        <f t="shared" si="166"/>
        <v>10007.002452756578</v>
      </c>
      <c r="O242" s="20">
        <f t="shared" si="166"/>
        <v>10007.47822292926</v>
      </c>
      <c r="P242" s="20">
        <f t="shared" si="166"/>
        <v>9962.6829448474728</v>
      </c>
      <c r="Q242" s="20">
        <f t="shared" si="166"/>
        <v>9987.3409149233812</v>
      </c>
      <c r="R242" s="20">
        <f t="shared" si="166"/>
        <v>11213.409789852665</v>
      </c>
      <c r="S242" s="20">
        <f t="shared" si="166"/>
        <v>11339.391666011516</v>
      </c>
      <c r="T242" s="20">
        <f t="shared" si="166"/>
        <v>11035.449338432847</v>
      </c>
      <c r="U242" s="20">
        <f t="shared" si="166"/>
        <v>11202.845024021974</v>
      </c>
      <c r="V242" s="20">
        <f t="shared" ref="V242" si="167">+V243+V249+V252</f>
        <v>15577.076495311981</v>
      </c>
      <c r="W242" s="21"/>
      <c r="X242" s="22">
        <f t="shared" si="165"/>
        <v>2.0851796959597291</v>
      </c>
    </row>
    <row r="243" spans="1:24">
      <c r="A243" s="23" t="s">
        <v>265</v>
      </c>
      <c r="B243" s="24" t="s">
        <v>266</v>
      </c>
      <c r="C243" s="25">
        <f t="shared" ref="C243:U243" si="168">+SUM(C244:C248)</f>
        <v>5049.0013647215801</v>
      </c>
      <c r="D243" s="25">
        <f t="shared" si="168"/>
        <v>5988.4055956950078</v>
      </c>
      <c r="E243" s="25">
        <f t="shared" si="168"/>
        <v>5254.3822891961463</v>
      </c>
      <c r="F243" s="25">
        <f t="shared" si="168"/>
        <v>5739.5301221014761</v>
      </c>
      <c r="G243" s="25">
        <f t="shared" si="168"/>
        <v>5464.6930974844818</v>
      </c>
      <c r="H243" s="25">
        <f t="shared" si="168"/>
        <v>5526.9914113969617</v>
      </c>
      <c r="I243" s="25">
        <f t="shared" si="168"/>
        <v>6122.0088103489907</v>
      </c>
      <c r="J243" s="25">
        <f t="shared" si="168"/>
        <v>6917.0898787349242</v>
      </c>
      <c r="K243" s="25">
        <f t="shared" si="168"/>
        <v>6864.9185938045002</v>
      </c>
      <c r="L243" s="25">
        <f t="shared" si="168"/>
        <v>8410.8753059371065</v>
      </c>
      <c r="M243" s="25">
        <f t="shared" si="168"/>
        <v>9018.1583650357934</v>
      </c>
      <c r="N243" s="25">
        <f t="shared" si="168"/>
        <v>10007.002452756578</v>
      </c>
      <c r="O243" s="25">
        <f t="shared" si="168"/>
        <v>10007.47822292926</v>
      </c>
      <c r="P243" s="25">
        <f t="shared" si="168"/>
        <v>9962.6829448474728</v>
      </c>
      <c r="Q243" s="25">
        <f t="shared" si="168"/>
        <v>9987.3409149233812</v>
      </c>
      <c r="R243" s="25">
        <f t="shared" si="168"/>
        <v>11213.409789852665</v>
      </c>
      <c r="S243" s="25">
        <f t="shared" si="168"/>
        <v>11339.391666011516</v>
      </c>
      <c r="T243" s="25">
        <f t="shared" si="168"/>
        <v>11035.449338432847</v>
      </c>
      <c r="U243" s="25">
        <f t="shared" si="168"/>
        <v>11202.845024021974</v>
      </c>
      <c r="V243" s="25">
        <f t="shared" ref="V243" si="169">+SUM(V244:V248)</f>
        <v>15577.076495311981</v>
      </c>
      <c r="W243" s="26"/>
      <c r="X243" s="27">
        <f t="shared" si="165"/>
        <v>2.0851796959597291</v>
      </c>
    </row>
    <row r="244" spans="1:24">
      <c r="A244" s="23" t="s">
        <v>267</v>
      </c>
      <c r="B244" s="24" t="s">
        <v>268</v>
      </c>
      <c r="C244" s="45">
        <f>+'2000'!$C244</f>
        <v>1459.7976119676</v>
      </c>
      <c r="D244" s="45">
        <f>+'2001'!$C244</f>
        <v>1840.4601285368917</v>
      </c>
      <c r="E244" s="45">
        <f>+'2002'!$C244</f>
        <v>1513.7501747847014</v>
      </c>
      <c r="F244" s="45">
        <f>+'2003'!$C244</f>
        <v>1767.3141121539088</v>
      </c>
      <c r="G244" s="45">
        <f>+'2004'!$C244</f>
        <v>1638.7150587207002</v>
      </c>
      <c r="H244" s="45">
        <f>+'2005'!$C244</f>
        <v>1401.9612966472198</v>
      </c>
      <c r="I244" s="45">
        <f>+'2006'!$C244</f>
        <v>1957.4488565788201</v>
      </c>
      <c r="J244" s="45">
        <f>+'2007'!$C244</f>
        <v>2161.3137135254779</v>
      </c>
      <c r="K244" s="45">
        <f>+'2008'!$C244</f>
        <v>1855.36704987288</v>
      </c>
      <c r="L244" s="45">
        <f>+'2009'!$C244</f>
        <v>2217.8024945262</v>
      </c>
      <c r="M244" s="45">
        <f>+'2010'!$C244</f>
        <v>2358.1389677537918</v>
      </c>
      <c r="N244" s="45">
        <f>+'2011'!$C244</f>
        <v>3060.3787736446188</v>
      </c>
      <c r="O244" s="45">
        <f>+'2012'!$C244</f>
        <v>2634.007152103004</v>
      </c>
      <c r="P244" s="45">
        <f>+'2013'!$C244</f>
        <v>2484.1031514042966</v>
      </c>
      <c r="Q244" s="45">
        <f>+'2014'!$C244</f>
        <v>2309.9495622679487</v>
      </c>
      <c r="R244" s="45">
        <f>+'2015'!$C244</f>
        <v>2894.2924134887026</v>
      </c>
      <c r="S244" s="45">
        <f>+'2016'!$C244</f>
        <v>2891.6738872750784</v>
      </c>
      <c r="T244" s="45">
        <f>+'2017'!$C244</f>
        <v>2205.5163231777738</v>
      </c>
      <c r="U244" s="45">
        <f>+'2018'!$C244</f>
        <v>1968.3244614268792</v>
      </c>
      <c r="V244" s="45">
        <f>+'2019'!$C244</f>
        <v>3422.0710780285535</v>
      </c>
      <c r="W244" s="26"/>
      <c r="X244" s="46">
        <f t="shared" si="165"/>
        <v>1.3442092588547858</v>
      </c>
    </row>
    <row r="245" spans="1:24">
      <c r="A245" s="23" t="s">
        <v>275</v>
      </c>
      <c r="B245" s="24" t="s">
        <v>276</v>
      </c>
      <c r="C245" s="45">
        <f>+'2000'!$C245</f>
        <v>1059.3053440329199</v>
      </c>
      <c r="D245" s="45">
        <f>+'2001'!$C245</f>
        <v>1196.4275701541646</v>
      </c>
      <c r="E245" s="45">
        <f>+'2002'!$C245</f>
        <v>594.40507798695467</v>
      </c>
      <c r="F245" s="45">
        <f>+'2003'!$C245</f>
        <v>895.17756552153776</v>
      </c>
      <c r="G245" s="45">
        <f>+'2004'!$C245</f>
        <v>819.69331140387374</v>
      </c>
      <c r="H245" s="45">
        <f>+'2005'!$C245</f>
        <v>1040.9525480769798</v>
      </c>
      <c r="I245" s="45">
        <f>+'2006'!$C245</f>
        <v>861.54580932400006</v>
      </c>
      <c r="J245" s="45">
        <f>+'2007'!$C245</f>
        <v>1050.3667933731438</v>
      </c>
      <c r="K245" s="45">
        <f>+'2008'!$C245</f>
        <v>1240.2555178161601</v>
      </c>
      <c r="L245" s="45">
        <f>+'2009'!$C245</f>
        <v>1639.4043198308198</v>
      </c>
      <c r="M245" s="45">
        <f>+'2010'!$C245</f>
        <v>1763.7858438183894</v>
      </c>
      <c r="N245" s="45">
        <f>+'2011'!$C245</f>
        <v>1999.1839768363247</v>
      </c>
      <c r="O245" s="45">
        <f>+'2012'!$C245</f>
        <v>2378.0852663582955</v>
      </c>
      <c r="P245" s="45">
        <f>+'2013'!$C245</f>
        <v>2512.306405082069</v>
      </c>
      <c r="Q245" s="45">
        <f>+'2014'!$C245</f>
        <v>2561.6526006018703</v>
      </c>
      <c r="R245" s="45">
        <f>+'2015'!$C245</f>
        <v>2320.9717075602543</v>
      </c>
      <c r="S245" s="45">
        <f>+'2016'!$C245</f>
        <v>2015.6674914134742</v>
      </c>
      <c r="T245" s="45">
        <f>+'2017'!$C245</f>
        <v>1939.5891241447061</v>
      </c>
      <c r="U245" s="45">
        <f>+'2018'!$C245</f>
        <v>2155.8590523614271</v>
      </c>
      <c r="V245" s="45">
        <f>+'2019'!$C245</f>
        <v>4072.5034954311723</v>
      </c>
      <c r="W245" s="26"/>
      <c r="X245" s="46">
        <f t="shared" si="165"/>
        <v>2.8445038707409855</v>
      </c>
    </row>
    <row r="246" spans="1:24">
      <c r="A246" s="23" t="s">
        <v>291</v>
      </c>
      <c r="B246" s="24" t="s">
        <v>292</v>
      </c>
      <c r="C246" s="45">
        <f>+'2000'!$C246</f>
        <v>2172.16257717184</v>
      </c>
      <c r="D246" s="45">
        <f>+'2001'!$C246</f>
        <v>2605.7258484123049</v>
      </c>
      <c r="E246" s="45">
        <f>+'2002'!$C246</f>
        <v>2649.9945874753603</v>
      </c>
      <c r="F246" s="45">
        <f>+'2003'!$C246</f>
        <v>2553.7266749982391</v>
      </c>
      <c r="G246" s="45">
        <f>+'2004'!$C246</f>
        <v>2585.2094648448597</v>
      </c>
      <c r="H246" s="45">
        <f>+'2005'!$C246</f>
        <v>2649.8454568182624</v>
      </c>
      <c r="I246" s="45">
        <f>+'2006'!$C246</f>
        <v>2871.9065274870904</v>
      </c>
      <c r="J246" s="45">
        <f>+'2007'!$C246</f>
        <v>3158.7489341808937</v>
      </c>
      <c r="K246" s="45">
        <f>+'2008'!$C246</f>
        <v>3322.9922457065804</v>
      </c>
      <c r="L246" s="45">
        <f>+'2009'!$C246</f>
        <v>4032.9972641642662</v>
      </c>
      <c r="M246" s="45">
        <f>+'2010'!$C246</f>
        <v>4339.0313947693412</v>
      </c>
      <c r="N246" s="45">
        <f>+'2011'!$C246</f>
        <v>4444.1202879432967</v>
      </c>
      <c r="O246" s="45">
        <f>+'2012'!$C246</f>
        <v>4486.0882281494314</v>
      </c>
      <c r="P246" s="45">
        <f>+'2013'!$C246</f>
        <v>4405.0476862701635</v>
      </c>
      <c r="Q246" s="45">
        <f>+'2014'!$C246</f>
        <v>4417.4916403079696</v>
      </c>
      <c r="R246" s="45">
        <f>+'2015'!$C246</f>
        <v>5407.3911794412998</v>
      </c>
      <c r="S246" s="45">
        <f>+'2016'!$C246</f>
        <v>5830.1055786466804</v>
      </c>
      <c r="T246" s="45">
        <f>+'2017'!$C246</f>
        <v>6274.7686835922068</v>
      </c>
      <c r="U246" s="45">
        <f>+'2018'!$C246</f>
        <v>6405.1469896336639</v>
      </c>
      <c r="V246" s="45">
        <f>+'2019'!$C246</f>
        <v>7301.5214411010547</v>
      </c>
      <c r="W246" s="26"/>
      <c r="X246" s="46">
        <f t="shared" si="165"/>
        <v>2.3614065161769107</v>
      </c>
    </row>
    <row r="247" spans="1:24">
      <c r="A247" s="23" t="s">
        <v>303</v>
      </c>
      <c r="B247" s="24" t="s">
        <v>304</v>
      </c>
      <c r="C247" s="45">
        <f>+'2000'!$C247</f>
        <v>357.73583154921994</v>
      </c>
      <c r="D247" s="45">
        <f>+'2001'!$C247</f>
        <v>345.79204859164633</v>
      </c>
      <c r="E247" s="45">
        <f>+'2002'!$C247</f>
        <v>496.23244894913046</v>
      </c>
      <c r="F247" s="45">
        <f>+'2003'!$C247</f>
        <v>523.31176942778995</v>
      </c>
      <c r="G247" s="45">
        <f>+'2004'!$C247</f>
        <v>421.07526251504771</v>
      </c>
      <c r="H247" s="45">
        <f>+'2005'!$C247</f>
        <v>434.23210985449998</v>
      </c>
      <c r="I247" s="45">
        <f>+'2006'!$C247</f>
        <v>431.10761695908002</v>
      </c>
      <c r="J247" s="45">
        <f>+'2007'!$C247</f>
        <v>546.66043765540837</v>
      </c>
      <c r="K247" s="45">
        <f>+'2008'!$C247</f>
        <v>446.30378040887996</v>
      </c>
      <c r="L247" s="45">
        <f>+'2009'!$C247</f>
        <v>520.67122741582</v>
      </c>
      <c r="M247" s="45">
        <f>+'2010'!$C247</f>
        <v>557.20215869427261</v>
      </c>
      <c r="N247" s="45">
        <f>+'2011'!$C247</f>
        <v>503.319414332338</v>
      </c>
      <c r="O247" s="45">
        <f>+'2012'!$C247</f>
        <v>509.29757631853039</v>
      </c>
      <c r="P247" s="45">
        <f>+'2013'!$C247</f>
        <v>561.22570209094454</v>
      </c>
      <c r="Q247" s="45">
        <f>+'2014'!$C247</f>
        <v>698.24711174559286</v>
      </c>
      <c r="R247" s="45">
        <f>+'2015'!$C247</f>
        <v>590.75448936240832</v>
      </c>
      <c r="S247" s="45">
        <f>+'2016'!$C247</f>
        <v>601.94470867628229</v>
      </c>
      <c r="T247" s="45">
        <f>+'2017'!$C247</f>
        <v>615.57520751816162</v>
      </c>
      <c r="U247" s="45">
        <f>+'2018'!$C247</f>
        <v>673.51452060000383</v>
      </c>
      <c r="V247" s="45">
        <f>+'2019'!$C247</f>
        <v>780.98048075120164</v>
      </c>
      <c r="W247" s="26"/>
      <c r="X247" s="46">
        <f t="shared" si="165"/>
        <v>1.1831206490249175</v>
      </c>
    </row>
    <row r="248" spans="1:24">
      <c r="A248" s="23" t="s">
        <v>311</v>
      </c>
      <c r="B248" s="24" t="s">
        <v>290</v>
      </c>
      <c r="C248" s="45">
        <f>+'2000'!$C248</f>
        <v>0</v>
      </c>
      <c r="D248" s="45">
        <f>+'2001'!$C248</f>
        <v>0</v>
      </c>
      <c r="E248" s="45">
        <f>+'2002'!$C248</f>
        <v>0</v>
      </c>
      <c r="F248" s="45">
        <f>+'2003'!$C248</f>
        <v>0</v>
      </c>
      <c r="G248" s="45">
        <f>+'2004'!$C248</f>
        <v>0</v>
      </c>
      <c r="H248" s="45">
        <f>+'2005'!$C248</f>
        <v>0</v>
      </c>
      <c r="I248" s="45">
        <f>+'2006'!$C248</f>
        <v>0</v>
      </c>
      <c r="J248" s="45">
        <f>+'2007'!$C248</f>
        <v>0</v>
      </c>
      <c r="K248" s="45">
        <f>+'2008'!$C248</f>
        <v>0</v>
      </c>
      <c r="L248" s="45">
        <f>+'2009'!$C248</f>
        <v>0</v>
      </c>
      <c r="M248" s="45">
        <f>+'2010'!$C248</f>
        <v>0</v>
      </c>
      <c r="N248" s="45">
        <f>+'2011'!$C248</f>
        <v>0</v>
      </c>
      <c r="O248" s="45">
        <f>+'2012'!$C248</f>
        <v>0</v>
      </c>
      <c r="P248" s="45">
        <f>+'2013'!$C248</f>
        <v>0</v>
      </c>
      <c r="Q248" s="45">
        <f>+'2014'!$C248</f>
        <v>0</v>
      </c>
      <c r="R248" s="45">
        <f>+'2015'!$C248</f>
        <v>0</v>
      </c>
      <c r="S248" s="45">
        <f>+'2016'!$C248</f>
        <v>0</v>
      </c>
      <c r="T248" s="45">
        <f>+'2017'!$C248</f>
        <v>0</v>
      </c>
      <c r="U248" s="45">
        <f>+'2018'!$C248</f>
        <v>0</v>
      </c>
      <c r="V248" s="45">
        <f>+'2019'!$C248</f>
        <v>0</v>
      </c>
      <c r="W248" s="26"/>
      <c r="X248" s="46" t="e">
        <f t="shared" si="165"/>
        <v>#DIV/0!</v>
      </c>
    </row>
    <row r="249" spans="1:24">
      <c r="A249" s="23" t="s">
        <v>316</v>
      </c>
      <c r="B249" s="24" t="s">
        <v>317</v>
      </c>
      <c r="C249" s="25">
        <f t="shared" ref="C249:U249" si="170">+SUM(C250:C251)</f>
        <v>0</v>
      </c>
      <c r="D249" s="25">
        <f t="shared" si="170"/>
        <v>0</v>
      </c>
      <c r="E249" s="25">
        <f t="shared" si="170"/>
        <v>0</v>
      </c>
      <c r="F249" s="25">
        <f t="shared" si="170"/>
        <v>0</v>
      </c>
      <c r="G249" s="25">
        <f t="shared" si="170"/>
        <v>0</v>
      </c>
      <c r="H249" s="25">
        <f t="shared" si="170"/>
        <v>0</v>
      </c>
      <c r="I249" s="25">
        <f t="shared" si="170"/>
        <v>0</v>
      </c>
      <c r="J249" s="25">
        <f t="shared" si="170"/>
        <v>0</v>
      </c>
      <c r="K249" s="25">
        <f t="shared" si="170"/>
        <v>0</v>
      </c>
      <c r="L249" s="25">
        <f t="shared" si="170"/>
        <v>0</v>
      </c>
      <c r="M249" s="25">
        <f t="shared" si="170"/>
        <v>0</v>
      </c>
      <c r="N249" s="25">
        <f t="shared" si="170"/>
        <v>0</v>
      </c>
      <c r="O249" s="25">
        <f t="shared" si="170"/>
        <v>0</v>
      </c>
      <c r="P249" s="25">
        <f t="shared" si="170"/>
        <v>0</v>
      </c>
      <c r="Q249" s="25">
        <f t="shared" si="170"/>
        <v>0</v>
      </c>
      <c r="R249" s="25">
        <f t="shared" si="170"/>
        <v>0</v>
      </c>
      <c r="S249" s="25">
        <f t="shared" si="170"/>
        <v>0</v>
      </c>
      <c r="T249" s="25">
        <f t="shared" si="170"/>
        <v>0</v>
      </c>
      <c r="U249" s="25">
        <f t="shared" si="170"/>
        <v>0</v>
      </c>
      <c r="V249" s="25">
        <f t="shared" ref="V249" si="171">+SUM(V250:V251)</f>
        <v>0</v>
      </c>
      <c r="W249" s="26"/>
      <c r="X249" s="27" t="e">
        <f t="shared" si="165"/>
        <v>#DIV/0!</v>
      </c>
    </row>
    <row r="250" spans="1:24">
      <c r="A250" s="23" t="s">
        <v>318</v>
      </c>
      <c r="B250" s="24" t="s">
        <v>319</v>
      </c>
      <c r="C250" s="45">
        <f>+'2000'!$C250</f>
        <v>0</v>
      </c>
      <c r="D250" s="45">
        <f>+'2001'!$C250</f>
        <v>0</v>
      </c>
      <c r="E250" s="45">
        <f>+'2002'!$C250</f>
        <v>0</v>
      </c>
      <c r="F250" s="45">
        <f>+'2003'!$C250</f>
        <v>0</v>
      </c>
      <c r="G250" s="45">
        <f>+'2004'!$C250</f>
        <v>0</v>
      </c>
      <c r="H250" s="45">
        <f>+'2005'!$C250</f>
        <v>0</v>
      </c>
      <c r="I250" s="45">
        <f>+'2006'!$C250</f>
        <v>0</v>
      </c>
      <c r="J250" s="45">
        <f>+'2007'!$C250</f>
        <v>0</v>
      </c>
      <c r="K250" s="45">
        <f>+'2008'!$C250</f>
        <v>0</v>
      </c>
      <c r="L250" s="45">
        <f>+'2009'!$C250</f>
        <v>0</v>
      </c>
      <c r="M250" s="45">
        <f>+'2010'!$C250</f>
        <v>0</v>
      </c>
      <c r="N250" s="45">
        <f>+'2011'!$C250</f>
        <v>0</v>
      </c>
      <c r="O250" s="45">
        <f>+'2012'!$C250</f>
        <v>0</v>
      </c>
      <c r="P250" s="45">
        <f>+'2013'!$C250</f>
        <v>0</v>
      </c>
      <c r="Q250" s="45">
        <f>+'2014'!$C250</f>
        <v>0</v>
      </c>
      <c r="R250" s="45">
        <f>+'2015'!$C250</f>
        <v>0</v>
      </c>
      <c r="S250" s="45">
        <f>+'2016'!$C250</f>
        <v>0</v>
      </c>
      <c r="T250" s="45">
        <f>+'2017'!$C250</f>
        <v>0</v>
      </c>
      <c r="U250" s="45">
        <f>+'2018'!$C250</f>
        <v>0</v>
      </c>
      <c r="V250" s="45">
        <f>+'2019'!$C250</f>
        <v>0</v>
      </c>
      <c r="W250" s="26"/>
      <c r="X250" s="46" t="e">
        <f t="shared" si="165"/>
        <v>#DIV/0!</v>
      </c>
    </row>
    <row r="251" spans="1:24">
      <c r="A251" s="23" t="s">
        <v>325</v>
      </c>
      <c r="B251" s="33" t="s">
        <v>326</v>
      </c>
      <c r="C251" s="45">
        <f>+'2000'!$C251</f>
        <v>0</v>
      </c>
      <c r="D251" s="45">
        <f>+'2001'!$C251</f>
        <v>0</v>
      </c>
      <c r="E251" s="45">
        <f>+'2002'!$C251</f>
        <v>0</v>
      </c>
      <c r="F251" s="45">
        <f>+'2003'!$C251</f>
        <v>0</v>
      </c>
      <c r="G251" s="45">
        <f>+'2004'!$C251</f>
        <v>0</v>
      </c>
      <c r="H251" s="45">
        <f>+'2005'!$C251</f>
        <v>0</v>
      </c>
      <c r="I251" s="45">
        <f>+'2006'!$C251</f>
        <v>0</v>
      </c>
      <c r="J251" s="45">
        <f>+'2007'!$C251</f>
        <v>0</v>
      </c>
      <c r="K251" s="45">
        <f>+'2008'!$C251</f>
        <v>0</v>
      </c>
      <c r="L251" s="45">
        <f>+'2009'!$C251</f>
        <v>0</v>
      </c>
      <c r="M251" s="45">
        <f>+'2010'!$C251</f>
        <v>0</v>
      </c>
      <c r="N251" s="45">
        <f>+'2011'!$C251</f>
        <v>0</v>
      </c>
      <c r="O251" s="45">
        <f>+'2012'!$C251</f>
        <v>0</v>
      </c>
      <c r="P251" s="45">
        <f>+'2013'!$C251</f>
        <v>0</v>
      </c>
      <c r="Q251" s="45">
        <f>+'2014'!$C251</f>
        <v>0</v>
      </c>
      <c r="R251" s="45">
        <f>+'2015'!$C251</f>
        <v>0</v>
      </c>
      <c r="S251" s="45">
        <f>+'2016'!$C251</f>
        <v>0</v>
      </c>
      <c r="T251" s="45">
        <f>+'2017'!$C251</f>
        <v>0</v>
      </c>
      <c r="U251" s="45">
        <f>+'2018'!$C251</f>
        <v>0</v>
      </c>
      <c r="V251" s="45">
        <f>+'2019'!$C251</f>
        <v>0</v>
      </c>
      <c r="W251" s="26"/>
      <c r="X251" s="46" t="e">
        <f t="shared" si="165"/>
        <v>#DIV/0!</v>
      </c>
    </row>
    <row r="252" spans="1:24" ht="12.95">
      <c r="A252" s="23" t="s">
        <v>334</v>
      </c>
      <c r="B252" s="24" t="s">
        <v>335</v>
      </c>
      <c r="C252" s="45">
        <f>+'2000'!$C252</f>
        <v>0</v>
      </c>
      <c r="D252" s="45">
        <f>+'2001'!$C252</f>
        <v>0</v>
      </c>
      <c r="E252" s="45">
        <f>+'2002'!$C252</f>
        <v>0</v>
      </c>
      <c r="F252" s="45">
        <f>+'2003'!$C252</f>
        <v>0</v>
      </c>
      <c r="G252" s="45">
        <f>+'2004'!$C252</f>
        <v>0</v>
      </c>
      <c r="H252" s="45">
        <f>+'2005'!$C252</f>
        <v>0</v>
      </c>
      <c r="I252" s="45">
        <f>+'2006'!$C252</f>
        <v>0</v>
      </c>
      <c r="J252" s="45">
        <f>+'2007'!$C252</f>
        <v>0</v>
      </c>
      <c r="K252" s="45">
        <f>+'2008'!$C252</f>
        <v>0</v>
      </c>
      <c r="L252" s="45">
        <f>+'2009'!$C252</f>
        <v>0</v>
      </c>
      <c r="M252" s="45">
        <f>+'2010'!$C252</f>
        <v>0</v>
      </c>
      <c r="N252" s="45">
        <f>+'2011'!$C252</f>
        <v>0</v>
      </c>
      <c r="O252" s="45">
        <f>+'2012'!$C252</f>
        <v>0</v>
      </c>
      <c r="P252" s="45">
        <f>+'2013'!$C252</f>
        <v>0</v>
      </c>
      <c r="Q252" s="45">
        <f>+'2014'!$C252</f>
        <v>0</v>
      </c>
      <c r="R252" s="45">
        <f>+'2015'!$C252</f>
        <v>0</v>
      </c>
      <c r="S252" s="45">
        <f>+'2016'!$C252</f>
        <v>0</v>
      </c>
      <c r="T252" s="45">
        <f>+'2017'!$C252</f>
        <v>0</v>
      </c>
      <c r="U252" s="45">
        <f>+'2018'!$C252</f>
        <v>0</v>
      </c>
      <c r="V252" s="45">
        <f>+'2019'!$C252</f>
        <v>0</v>
      </c>
      <c r="W252" s="26"/>
      <c r="X252" s="46" t="e">
        <f t="shared" si="165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172">+SUM(C254:C261)</f>
        <v>312.34650444514023</v>
      </c>
      <c r="D253" s="20">
        <f t="shared" si="172"/>
        <v>303.24584552728976</v>
      </c>
      <c r="E253" s="20">
        <f t="shared" si="172"/>
        <v>206.91806884052605</v>
      </c>
      <c r="F253" s="20">
        <f t="shared" si="172"/>
        <v>212.16781761436852</v>
      </c>
      <c r="G253" s="20">
        <f t="shared" si="172"/>
        <v>227.78255519526479</v>
      </c>
      <c r="H253" s="20">
        <f t="shared" si="172"/>
        <v>206.1703395120214</v>
      </c>
      <c r="I253" s="20">
        <f t="shared" si="172"/>
        <v>189.84279622339525</v>
      </c>
      <c r="J253" s="20">
        <f t="shared" si="172"/>
        <v>211.49621008982857</v>
      </c>
      <c r="K253" s="20">
        <f t="shared" si="172"/>
        <v>210.00694176407856</v>
      </c>
      <c r="L253" s="20">
        <f t="shared" si="172"/>
        <v>259.06296102695001</v>
      </c>
      <c r="M253" s="20">
        <f t="shared" si="172"/>
        <v>582.06880135328095</v>
      </c>
      <c r="N253" s="20">
        <f t="shared" si="172"/>
        <v>712.86671601343323</v>
      </c>
      <c r="O253" s="20">
        <f t="shared" si="172"/>
        <v>774.95058545800237</v>
      </c>
      <c r="P253" s="20">
        <f t="shared" si="172"/>
        <v>793.66711665321418</v>
      </c>
      <c r="Q253" s="20">
        <f t="shared" si="172"/>
        <v>795.66852227981428</v>
      </c>
      <c r="R253" s="20">
        <f t="shared" si="172"/>
        <v>744.14353604433336</v>
      </c>
      <c r="S253" s="20">
        <f t="shared" si="172"/>
        <v>736.86683575479776</v>
      </c>
      <c r="T253" s="20">
        <f t="shared" si="172"/>
        <v>769.6758848209904</v>
      </c>
      <c r="U253" s="20">
        <f t="shared" si="172"/>
        <v>645.80066697750715</v>
      </c>
      <c r="V253" s="20">
        <f t="shared" ref="V253" si="173">+SUM(V254:V261)</f>
        <v>558.42727162755477</v>
      </c>
      <c r="W253" s="21"/>
      <c r="X253" s="22">
        <f t="shared" si="165"/>
        <v>0.78784543345397218</v>
      </c>
    </row>
    <row r="254" spans="1:24">
      <c r="A254" s="23" t="s">
        <v>344</v>
      </c>
      <c r="B254" s="24" t="s">
        <v>345</v>
      </c>
      <c r="C254" s="45">
        <f>+'2000'!$C254</f>
        <v>312.30919674</v>
      </c>
      <c r="D254" s="45">
        <f>+'2001'!$C254</f>
        <v>303.22196859600001</v>
      </c>
      <c r="E254" s="45">
        <f>+'2002'!$C254</f>
        <v>206.47674359999999</v>
      </c>
      <c r="F254" s="45">
        <f>+'2003'!$C254</f>
        <v>209.21923800000002</v>
      </c>
      <c r="G254" s="45">
        <f>+'2004'!$C254</f>
        <v>224.82471779999997</v>
      </c>
      <c r="H254" s="45">
        <f>+'2005'!$C254</f>
        <v>201.73980239999997</v>
      </c>
      <c r="I254" s="45">
        <f>+'2006'!$C254</f>
        <v>184.79324700000001</v>
      </c>
      <c r="J254" s="45">
        <f>+'2007'!$C254</f>
        <v>204.92342639999998</v>
      </c>
      <c r="K254" s="45">
        <f>+'2008'!$C254</f>
        <v>206.5745412</v>
      </c>
      <c r="L254" s="45">
        <f>+'2009'!$C254</f>
        <v>254.3736384</v>
      </c>
      <c r="M254" s="45">
        <f>+'2010'!$C254</f>
        <v>577.56089339999994</v>
      </c>
      <c r="N254" s="45">
        <f>+'2011'!$C254</f>
        <v>710.08080299999995</v>
      </c>
      <c r="O254" s="45">
        <f>+'2012'!$C254</f>
        <v>772.37215200000003</v>
      </c>
      <c r="P254" s="45">
        <f>+'2013'!$C254</f>
        <v>791.20235159999993</v>
      </c>
      <c r="Q254" s="45">
        <f>+'2014'!$C254</f>
        <v>792.4409478</v>
      </c>
      <c r="R254" s="45">
        <f>+'2015'!$C254</f>
        <v>740.94374879999998</v>
      </c>
      <c r="S254" s="45">
        <f>+'2016'!$C254</f>
        <v>734.10519960000011</v>
      </c>
      <c r="T254" s="45">
        <f>+'2017'!$C254</f>
        <v>766.72173959999998</v>
      </c>
      <c r="U254" s="45">
        <f>+'2018'!$C254</f>
        <v>642.79553399999998</v>
      </c>
      <c r="V254" s="45">
        <f>+'2019'!$C254</f>
        <v>555.43470660000003</v>
      </c>
      <c r="W254" s="26"/>
      <c r="X254" s="46">
        <f t="shared" si="165"/>
        <v>0.77847694655756183</v>
      </c>
    </row>
    <row r="255" spans="1:24">
      <c r="A255" s="23" t="s">
        <v>355</v>
      </c>
      <c r="B255" s="24" t="s">
        <v>356</v>
      </c>
      <c r="C255" s="45">
        <f>+'2000'!$C255</f>
        <v>0</v>
      </c>
      <c r="D255" s="45">
        <f>+'2001'!$C255</f>
        <v>0</v>
      </c>
      <c r="E255" s="45">
        <f>+'2002'!$C255</f>
        <v>0</v>
      </c>
      <c r="F255" s="45">
        <f>+'2003'!$C255</f>
        <v>0</v>
      </c>
      <c r="G255" s="45">
        <f>+'2004'!$C255</f>
        <v>0</v>
      </c>
      <c r="H255" s="45">
        <f>+'2005'!$C255</f>
        <v>0</v>
      </c>
      <c r="I255" s="45">
        <f>+'2006'!$C255</f>
        <v>0</v>
      </c>
      <c r="J255" s="45">
        <f>+'2007'!$C255</f>
        <v>0</v>
      </c>
      <c r="K255" s="45">
        <f>+'2008'!$C255</f>
        <v>0</v>
      </c>
      <c r="L255" s="45">
        <f>+'2009'!$C255</f>
        <v>0</v>
      </c>
      <c r="M255" s="45">
        <f>+'2010'!$C255</f>
        <v>0</v>
      </c>
      <c r="N255" s="45">
        <f>+'2011'!$C255</f>
        <v>0</v>
      </c>
      <c r="O255" s="45">
        <f>+'2012'!$C255</f>
        <v>0</v>
      </c>
      <c r="P255" s="45">
        <f>+'2013'!$C255</f>
        <v>0</v>
      </c>
      <c r="Q255" s="45">
        <f>+'2014'!$C255</f>
        <v>0</v>
      </c>
      <c r="R255" s="45">
        <f>+'2015'!$C255</f>
        <v>0</v>
      </c>
      <c r="S255" s="45">
        <f>+'2016'!$C255</f>
        <v>0</v>
      </c>
      <c r="T255" s="45">
        <f>+'2017'!$C255</f>
        <v>0</v>
      </c>
      <c r="U255" s="45">
        <f>+'2018'!$C255</f>
        <v>0</v>
      </c>
      <c r="V255" s="45">
        <f>+'2019'!$C255</f>
        <v>0</v>
      </c>
      <c r="W255" s="26"/>
      <c r="X255" s="46" t="e">
        <f t="shared" si="165"/>
        <v>#DIV/0!</v>
      </c>
    </row>
    <row r="256" spans="1:24">
      <c r="A256" s="23" t="s">
        <v>376</v>
      </c>
      <c r="B256" s="24" t="s">
        <v>377</v>
      </c>
      <c r="C256" s="45">
        <f>+'2000'!$C256</f>
        <v>0</v>
      </c>
      <c r="D256" s="45">
        <f>+'2001'!$C256</f>
        <v>0</v>
      </c>
      <c r="E256" s="45">
        <f>+'2002'!$C256</f>
        <v>0</v>
      </c>
      <c r="F256" s="45">
        <f>+'2003'!$C256</f>
        <v>0</v>
      </c>
      <c r="G256" s="45">
        <f>+'2004'!$C256</f>
        <v>0</v>
      </c>
      <c r="H256" s="45">
        <f>+'2005'!$C256</f>
        <v>0</v>
      </c>
      <c r="I256" s="45">
        <f>+'2006'!$C256</f>
        <v>0</v>
      </c>
      <c r="J256" s="45">
        <f>+'2007'!$C256</f>
        <v>0</v>
      </c>
      <c r="K256" s="45">
        <f>+'2008'!$C256</f>
        <v>0</v>
      </c>
      <c r="L256" s="45">
        <f>+'2009'!$C256</f>
        <v>0</v>
      </c>
      <c r="M256" s="45">
        <f>+'2010'!$C256</f>
        <v>0</v>
      </c>
      <c r="N256" s="45">
        <f>+'2011'!$C256</f>
        <v>0</v>
      </c>
      <c r="O256" s="45">
        <f>+'2012'!$C256</f>
        <v>0</v>
      </c>
      <c r="P256" s="45">
        <f>+'2013'!$C256</f>
        <v>0</v>
      </c>
      <c r="Q256" s="45">
        <f>+'2014'!$C256</f>
        <v>0</v>
      </c>
      <c r="R256" s="45">
        <f>+'2015'!$C256</f>
        <v>0</v>
      </c>
      <c r="S256" s="45">
        <f>+'2016'!$C256</f>
        <v>0</v>
      </c>
      <c r="T256" s="45">
        <f>+'2017'!$C256</f>
        <v>0</v>
      </c>
      <c r="U256" s="45">
        <f>+'2018'!$C256</f>
        <v>0</v>
      </c>
      <c r="V256" s="45">
        <f>+'2019'!$C256</f>
        <v>0</v>
      </c>
      <c r="W256" s="26"/>
      <c r="X256" s="46" t="e">
        <f t="shared" si="165"/>
        <v>#DIV/0!</v>
      </c>
    </row>
    <row r="257" spans="1:24">
      <c r="A257" s="23" t="s">
        <v>391</v>
      </c>
      <c r="B257" s="24" t="s">
        <v>392</v>
      </c>
      <c r="C257" s="45">
        <f>+'2000'!$C257</f>
        <v>3.7307705140196906E-2</v>
      </c>
      <c r="D257" s="45">
        <f>+'2001'!$C257</f>
        <v>2.3876931289726025E-2</v>
      </c>
      <c r="E257" s="45">
        <f>+'2002'!$C257</f>
        <v>0.44132524052604954</v>
      </c>
      <c r="F257" s="45">
        <f>+'2003'!$C257</f>
        <v>2.9485796143684921</v>
      </c>
      <c r="G257" s="45">
        <f>+'2004'!$C257</f>
        <v>2.9578373952648103</v>
      </c>
      <c r="H257" s="45">
        <f>+'2005'!$C257</f>
        <v>4.4305371120214279</v>
      </c>
      <c r="I257" s="45">
        <f>+'2006'!$C257</f>
        <v>5.0495492233952382</v>
      </c>
      <c r="J257" s="45">
        <f>+'2007'!$C257</f>
        <v>6.5727836898285714</v>
      </c>
      <c r="K257" s="45">
        <f>+'2008'!$C257</f>
        <v>3.4324005640785722</v>
      </c>
      <c r="L257" s="45">
        <f>+'2009'!$C257</f>
        <v>4.689322626950001</v>
      </c>
      <c r="M257" s="45">
        <f>+'2010'!$C257</f>
        <v>4.5079079532809523</v>
      </c>
      <c r="N257" s="45">
        <f>+'2011'!$C257</f>
        <v>2.7859130134333334</v>
      </c>
      <c r="O257" s="45">
        <f>+'2012'!$C257</f>
        <v>2.5784334580023813</v>
      </c>
      <c r="P257" s="45">
        <f>+'2013'!$C257</f>
        <v>2.4647650532142857</v>
      </c>
      <c r="Q257" s="45">
        <f>+'2014'!$C257</f>
        <v>3.2275744798142862</v>
      </c>
      <c r="R257" s="45">
        <f>+'2015'!$C257</f>
        <v>3.1997872443333333</v>
      </c>
      <c r="S257" s="45">
        <f>+'2016'!$C257</f>
        <v>2.7616361547976194</v>
      </c>
      <c r="T257" s="45">
        <f>+'2017'!$C257</f>
        <v>2.9541452209904762</v>
      </c>
      <c r="U257" s="45">
        <f>+'2018'!$C257</f>
        <v>3.0051329775071429</v>
      </c>
      <c r="V257" s="45">
        <f>+'2019'!$C257</f>
        <v>2.9925650275547619</v>
      </c>
      <c r="W257" s="26"/>
      <c r="X257" s="46">
        <f t="shared" si="165"/>
        <v>79.213055622401313</v>
      </c>
    </row>
    <row r="258" spans="1:24">
      <c r="A258" s="23" t="s">
        <v>398</v>
      </c>
      <c r="B258" s="24" t="s">
        <v>399</v>
      </c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26"/>
      <c r="X258" s="32" t="e">
        <f t="shared" si="165"/>
        <v>#DIV/0!</v>
      </c>
    </row>
    <row r="259" spans="1:24">
      <c r="A259" s="23" t="s">
        <v>409</v>
      </c>
      <c r="B259" s="24" t="s">
        <v>410</v>
      </c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26"/>
      <c r="X259" s="32" t="e">
        <f t="shared" si="165"/>
        <v>#DIV/0!</v>
      </c>
    </row>
    <row r="260" spans="1:24">
      <c r="A260" s="23" t="s">
        <v>423</v>
      </c>
      <c r="B260" s="24" t="s">
        <v>424</v>
      </c>
      <c r="C260" s="45">
        <f>+'2000'!$C260</f>
        <v>0</v>
      </c>
      <c r="D260" s="45">
        <f>+'2001'!$C260</f>
        <v>0</v>
      </c>
      <c r="E260" s="45">
        <f>+'2002'!$C260</f>
        <v>0</v>
      </c>
      <c r="F260" s="45">
        <f>+'2003'!$C260</f>
        <v>0</v>
      </c>
      <c r="G260" s="45">
        <f>+'2004'!$C260</f>
        <v>0</v>
      </c>
      <c r="H260" s="45">
        <f>+'2005'!$C260</f>
        <v>0</v>
      </c>
      <c r="I260" s="45">
        <f>+'2006'!$C260</f>
        <v>0</v>
      </c>
      <c r="J260" s="45">
        <f>+'2007'!$C260</f>
        <v>0</v>
      </c>
      <c r="K260" s="45">
        <f>+'2008'!$C260</f>
        <v>0</v>
      </c>
      <c r="L260" s="45">
        <f>+'2009'!$C260</f>
        <v>0</v>
      </c>
      <c r="M260" s="45">
        <f>+'2010'!$C260</f>
        <v>0</v>
      </c>
      <c r="N260" s="45">
        <f>+'2011'!$C260</f>
        <v>0</v>
      </c>
      <c r="O260" s="45">
        <f>+'2012'!$C260</f>
        <v>0</v>
      </c>
      <c r="P260" s="45">
        <f>+'2013'!$C260</f>
        <v>0</v>
      </c>
      <c r="Q260" s="45">
        <f>+'2014'!$C260</f>
        <v>0</v>
      </c>
      <c r="R260" s="45">
        <f>+'2015'!$C260</f>
        <v>0</v>
      </c>
      <c r="S260" s="45">
        <f>+'2016'!$C260</f>
        <v>0</v>
      </c>
      <c r="T260" s="45">
        <f>+'2017'!$C260</f>
        <v>0</v>
      </c>
      <c r="U260" s="45">
        <f>+'2018'!$C260</f>
        <v>0</v>
      </c>
      <c r="V260" s="45">
        <f>+'2019'!$C260</f>
        <v>0</v>
      </c>
      <c r="W260" s="26"/>
      <c r="X260" s="46" t="e">
        <f t="shared" si="165"/>
        <v>#DIV/0!</v>
      </c>
    </row>
    <row r="261" spans="1:24">
      <c r="A261" s="23" t="s">
        <v>432</v>
      </c>
      <c r="B261" s="24" t="s">
        <v>290</v>
      </c>
      <c r="C261" s="45">
        <f>+'2000'!$C261</f>
        <v>0</v>
      </c>
      <c r="D261" s="45">
        <f>+'2001'!$C261</f>
        <v>0</v>
      </c>
      <c r="E261" s="45">
        <f>+'2002'!$C261</f>
        <v>0</v>
      </c>
      <c r="F261" s="45">
        <f>+'2003'!$C261</f>
        <v>0</v>
      </c>
      <c r="G261" s="45">
        <f>+'2004'!$C261</f>
        <v>0</v>
      </c>
      <c r="H261" s="45">
        <f>+'2005'!$C261</f>
        <v>0</v>
      </c>
      <c r="I261" s="45">
        <f>+'2006'!$C261</f>
        <v>0</v>
      </c>
      <c r="J261" s="45">
        <f>+'2007'!$C261</f>
        <v>0</v>
      </c>
      <c r="K261" s="45">
        <f>+'2008'!$C261</f>
        <v>0</v>
      </c>
      <c r="L261" s="45">
        <f>+'2009'!$C261</f>
        <v>0</v>
      </c>
      <c r="M261" s="45">
        <f>+'2010'!$C261</f>
        <v>0</v>
      </c>
      <c r="N261" s="45">
        <f>+'2011'!$C261</f>
        <v>0</v>
      </c>
      <c r="O261" s="45">
        <f>+'2012'!$C261</f>
        <v>0</v>
      </c>
      <c r="P261" s="45">
        <f>+'2013'!$C261</f>
        <v>0</v>
      </c>
      <c r="Q261" s="45">
        <f>+'2014'!$C261</f>
        <v>0</v>
      </c>
      <c r="R261" s="45">
        <f>+'2015'!$C261</f>
        <v>0</v>
      </c>
      <c r="S261" s="45">
        <f>+'2016'!$C261</f>
        <v>0</v>
      </c>
      <c r="T261" s="45">
        <f>+'2017'!$C261</f>
        <v>0</v>
      </c>
      <c r="U261" s="45">
        <f>+'2018'!$C261</f>
        <v>0</v>
      </c>
      <c r="V261" s="45">
        <f>+'2019'!$C261</f>
        <v>0</v>
      </c>
      <c r="W261" s="26"/>
      <c r="X261" s="46" t="e">
        <f t="shared" si="165"/>
        <v>#DIV/0!</v>
      </c>
    </row>
    <row r="262" spans="1:24" s="12" customFormat="1">
      <c r="A262" s="18" t="s">
        <v>433</v>
      </c>
      <c r="B262" s="19" t="s">
        <v>434</v>
      </c>
      <c r="C262" s="20">
        <f t="shared" ref="C262:U262" si="174">+SUM(C263:C272)</f>
        <v>3.472948353333333</v>
      </c>
      <c r="D262" s="20">
        <f t="shared" si="174"/>
        <v>0.90248405146666666</v>
      </c>
      <c r="E262" s="20">
        <f t="shared" si="174"/>
        <v>4.4701329619999992</v>
      </c>
      <c r="F262" s="20">
        <f t="shared" si="174"/>
        <v>5.3257971351999993</v>
      </c>
      <c r="G262" s="20">
        <f t="shared" si="174"/>
        <v>4.7714094412000003</v>
      </c>
      <c r="H262" s="20">
        <f t="shared" si="174"/>
        <v>5.0890944792000008</v>
      </c>
      <c r="I262" s="20">
        <f t="shared" si="174"/>
        <v>4.2112636264000001</v>
      </c>
      <c r="J262" s="20">
        <f t="shared" si="174"/>
        <v>4.6862665860000003</v>
      </c>
      <c r="K262" s="20">
        <f t="shared" si="174"/>
        <v>5.2066196376000002</v>
      </c>
      <c r="L262" s="20">
        <f t="shared" si="174"/>
        <v>5.0869531168000002</v>
      </c>
      <c r="M262" s="20">
        <f t="shared" si="174"/>
        <v>5.7767080304000009</v>
      </c>
      <c r="N262" s="20">
        <f t="shared" si="174"/>
        <v>7.3168707275999996</v>
      </c>
      <c r="O262" s="20">
        <f t="shared" si="174"/>
        <v>6.0360214528</v>
      </c>
      <c r="P262" s="20">
        <f t="shared" si="174"/>
        <v>6.0505679727999997</v>
      </c>
      <c r="Q262" s="20">
        <f t="shared" si="174"/>
        <v>3.891219252</v>
      </c>
      <c r="R262" s="20">
        <f t="shared" si="174"/>
        <v>2.7761427980000004</v>
      </c>
      <c r="S262" s="20">
        <f t="shared" si="174"/>
        <v>5.5867993272000005</v>
      </c>
      <c r="T262" s="20">
        <f t="shared" si="174"/>
        <v>6.4238597736000012</v>
      </c>
      <c r="U262" s="20">
        <f t="shared" si="174"/>
        <v>5.243741656000001</v>
      </c>
      <c r="V262" s="20">
        <f t="shared" ref="V262" si="175">+SUM(V263:V272)</f>
        <v>4.6780371495999997</v>
      </c>
      <c r="W262" s="21"/>
      <c r="X262" s="22">
        <f t="shared" si="165"/>
        <v>0.3469930081482564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165"/>
        <v>#DIV/0!</v>
      </c>
    </row>
    <row r="264" spans="1:24">
      <c r="A264" s="23" t="s">
        <v>465</v>
      </c>
      <c r="B264" s="24" t="s">
        <v>466</v>
      </c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26"/>
      <c r="X264" s="32" t="e">
        <f t="shared" si="165"/>
        <v>#DIV/0!</v>
      </c>
    </row>
    <row r="265" spans="1:24">
      <c r="A265" s="23" t="s">
        <v>483</v>
      </c>
      <c r="B265" s="24" t="s">
        <v>484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26"/>
      <c r="X265" s="32" t="e">
        <f t="shared" si="165"/>
        <v>#DIV/0!</v>
      </c>
    </row>
    <row r="266" spans="1:24">
      <c r="A266" s="23" t="s">
        <v>492</v>
      </c>
      <c r="B266" s="24" t="s">
        <v>493</v>
      </c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26"/>
      <c r="X266" s="32" t="e">
        <f t="shared" si="165"/>
        <v>#DIV/0!</v>
      </c>
    </row>
    <row r="267" spans="1:24">
      <c r="A267" s="23" t="s">
        <v>515</v>
      </c>
      <c r="B267" s="24" t="s">
        <v>516</v>
      </c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26"/>
      <c r="X267" s="32" t="e">
        <f t="shared" si="165"/>
        <v>#DIV/0!</v>
      </c>
    </row>
    <row r="268" spans="1:24">
      <c r="A268" s="23" t="s">
        <v>517</v>
      </c>
      <c r="B268" s="24" t="s">
        <v>518</v>
      </c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26"/>
      <c r="X268" s="32" t="e">
        <f t="shared" si="165"/>
        <v>#DIV/0!</v>
      </c>
    </row>
    <row r="269" spans="1:24">
      <c r="A269" s="23" t="s">
        <v>528</v>
      </c>
      <c r="B269" s="24" t="s">
        <v>529</v>
      </c>
      <c r="C269" s="45">
        <f>+'2000'!$C269</f>
        <v>4.5661473333333334E-2</v>
      </c>
      <c r="D269" s="45">
        <f>+'2001'!$C269</f>
        <v>3.7105111466666667E-2</v>
      </c>
      <c r="E269" s="45">
        <f>+'2002'!$C269</f>
        <v>0.10936221199999999</v>
      </c>
      <c r="F269" s="45">
        <f>+'2003'!$C269</f>
        <v>0.25817375519999997</v>
      </c>
      <c r="G269" s="45">
        <f>+'2004'!$C269</f>
        <v>0.19135437120000001</v>
      </c>
      <c r="H269" s="45">
        <f>+'2005'!$C269</f>
        <v>0.61478808920000005</v>
      </c>
      <c r="I269" s="45">
        <f>+'2006'!$C269</f>
        <v>4.7710026399999994E-2</v>
      </c>
      <c r="J269" s="45">
        <f>+'2007'!$C269</f>
        <v>0.32831885599999994</v>
      </c>
      <c r="K269" s="45">
        <f>+'2008'!$C269</f>
        <v>0.66968525759999997</v>
      </c>
      <c r="L269" s="45">
        <f>+'2009'!$C269</f>
        <v>0.56346503680000004</v>
      </c>
      <c r="M269" s="45">
        <f>+'2010'!$C269</f>
        <v>0.55099021039999996</v>
      </c>
      <c r="N269" s="45">
        <f>+'2011'!$C269</f>
        <v>1.4006854976000001</v>
      </c>
      <c r="O269" s="45">
        <f>+'2012'!$C269</f>
        <v>0.8341702928000001</v>
      </c>
      <c r="P269" s="45">
        <f>+'2013'!$C269</f>
        <v>0.38119711280000002</v>
      </c>
      <c r="Q269" s="45">
        <f>+'2014'!$C269</f>
        <v>0.9174407120000001</v>
      </c>
      <c r="R269" s="45">
        <f>+'2015'!$C269</f>
        <v>0.37422587800000007</v>
      </c>
      <c r="S269" s="45">
        <f>+'2016'!$C269</f>
        <v>0.21405722720000003</v>
      </c>
      <c r="T269" s="45">
        <f>+'2017'!$C269</f>
        <v>0.32077097360000001</v>
      </c>
      <c r="U269" s="45">
        <f>+'2018'!$C269</f>
        <v>0.23557535599999996</v>
      </c>
      <c r="V269" s="45">
        <f>+'2019'!$C269</f>
        <v>0.24470710960000003</v>
      </c>
      <c r="W269" s="26"/>
      <c r="X269" s="46">
        <f t="shared" si="165"/>
        <v>4.3591593029338673</v>
      </c>
    </row>
    <row r="270" spans="1:24">
      <c r="A270" s="23" t="s">
        <v>534</v>
      </c>
      <c r="B270" s="24" t="s">
        <v>535</v>
      </c>
      <c r="C270" s="45">
        <f>+'2000'!$C270</f>
        <v>3.4272868799999996</v>
      </c>
      <c r="D270" s="45">
        <f>+'2001'!$C270</f>
        <v>0.86537894000000004</v>
      </c>
      <c r="E270" s="45">
        <f>+'2002'!$C270</f>
        <v>4.3607707499999995</v>
      </c>
      <c r="F270" s="45">
        <f>+'2003'!$C270</f>
        <v>5.0676233799999997</v>
      </c>
      <c r="G270" s="45">
        <f>+'2004'!$C270</f>
        <v>4.5800550700000002</v>
      </c>
      <c r="H270" s="45">
        <f>+'2005'!$C270</f>
        <v>4.4743063900000006</v>
      </c>
      <c r="I270" s="45">
        <f>+'2006'!$C270</f>
        <v>4.1635536000000002</v>
      </c>
      <c r="J270" s="45">
        <f>+'2007'!$C270</f>
        <v>4.3579477300000002</v>
      </c>
      <c r="K270" s="45">
        <f>+'2008'!$C270</f>
        <v>4.5369343799999999</v>
      </c>
      <c r="L270" s="45">
        <f>+'2009'!$C270</f>
        <v>4.5234880799999999</v>
      </c>
      <c r="M270" s="45">
        <f>+'2010'!$C270</f>
        <v>5.2257178200000007</v>
      </c>
      <c r="N270" s="45">
        <f>+'2011'!$C270</f>
        <v>5.91618523</v>
      </c>
      <c r="O270" s="45">
        <f>+'2012'!$C270</f>
        <v>5.2018511600000004</v>
      </c>
      <c r="P270" s="45">
        <f>+'2013'!$C270</f>
        <v>5.6693708599999999</v>
      </c>
      <c r="Q270" s="45">
        <f>+'2014'!$C270</f>
        <v>2.9737785399999996</v>
      </c>
      <c r="R270" s="45">
        <f>+'2015'!$C270</f>
        <v>2.4019169200000001</v>
      </c>
      <c r="S270" s="45">
        <f>+'2016'!$C270</f>
        <v>5.3727421000000009</v>
      </c>
      <c r="T270" s="45">
        <f>+'2017'!$C270</f>
        <v>6.103088800000001</v>
      </c>
      <c r="U270" s="45">
        <f>+'2018'!$C270</f>
        <v>5.008166300000001</v>
      </c>
      <c r="V270" s="45">
        <f>+'2019'!$C270</f>
        <v>4.4333300399999995</v>
      </c>
      <c r="W270" s="26"/>
      <c r="X270" s="46">
        <f t="shared" si="165"/>
        <v>0.29353923240881441</v>
      </c>
    </row>
    <row r="271" spans="1:24">
      <c r="A271" s="23" t="s">
        <v>536</v>
      </c>
      <c r="B271" s="24" t="s">
        <v>537</v>
      </c>
      <c r="C271" s="45">
        <f>+'2000'!$C271</f>
        <v>0</v>
      </c>
      <c r="D271" s="45">
        <f>+'2001'!$C271</f>
        <v>0</v>
      </c>
      <c r="E271" s="45">
        <f>+'2002'!$C271</f>
        <v>0</v>
      </c>
      <c r="F271" s="45">
        <f>+'2003'!$C271</f>
        <v>0</v>
      </c>
      <c r="G271" s="45">
        <f>+'2004'!$C271</f>
        <v>0</v>
      </c>
      <c r="H271" s="45">
        <f>+'2005'!$C271</f>
        <v>0</v>
      </c>
      <c r="I271" s="45">
        <f>+'2006'!$C271</f>
        <v>0</v>
      </c>
      <c r="J271" s="45">
        <f>+'2007'!$C271</f>
        <v>0</v>
      </c>
      <c r="K271" s="45">
        <f>+'2008'!$C271</f>
        <v>0</v>
      </c>
      <c r="L271" s="45">
        <f>+'2009'!$C271</f>
        <v>0</v>
      </c>
      <c r="M271" s="45">
        <f>+'2010'!$C271</f>
        <v>0</v>
      </c>
      <c r="N271" s="45">
        <f>+'2011'!$C271</f>
        <v>0</v>
      </c>
      <c r="O271" s="45">
        <f>+'2012'!$C271</f>
        <v>0</v>
      </c>
      <c r="P271" s="45">
        <f>+'2013'!$C271</f>
        <v>0</v>
      </c>
      <c r="Q271" s="45">
        <f>+'2014'!$C271</f>
        <v>0</v>
      </c>
      <c r="R271" s="45">
        <f>+'2015'!$C271</f>
        <v>0</v>
      </c>
      <c r="S271" s="45">
        <f>+'2016'!$C271</f>
        <v>0</v>
      </c>
      <c r="T271" s="45">
        <f>+'2017'!$C271</f>
        <v>0</v>
      </c>
      <c r="U271" s="45">
        <f>+'2018'!$C271</f>
        <v>0</v>
      </c>
      <c r="V271" s="45">
        <f>+'2019'!$C271</f>
        <v>0</v>
      </c>
      <c r="W271" s="26"/>
      <c r="X271" s="46" t="e">
        <f t="shared" si="165"/>
        <v>#DIV/0!</v>
      </c>
    </row>
    <row r="272" spans="1:24">
      <c r="A272" s="23" t="s">
        <v>538</v>
      </c>
      <c r="B272" s="24" t="s">
        <v>290</v>
      </c>
      <c r="C272" s="45">
        <f>+'2000'!$C272</f>
        <v>0</v>
      </c>
      <c r="D272" s="45">
        <f>+'2001'!$C272</f>
        <v>0</v>
      </c>
      <c r="E272" s="45">
        <f>+'2002'!$C272</f>
        <v>0</v>
      </c>
      <c r="F272" s="45">
        <f>+'2003'!$C272</f>
        <v>0</v>
      </c>
      <c r="G272" s="45">
        <f>+'2004'!$C272</f>
        <v>0</v>
      </c>
      <c r="H272" s="45">
        <f>+'2005'!$C272</f>
        <v>0</v>
      </c>
      <c r="I272" s="45">
        <f>+'2006'!$C272</f>
        <v>0</v>
      </c>
      <c r="J272" s="45">
        <f>+'2007'!$C272</f>
        <v>0</v>
      </c>
      <c r="K272" s="45">
        <f>+'2008'!$C272</f>
        <v>0</v>
      </c>
      <c r="L272" s="45">
        <f>+'2009'!$C272</f>
        <v>0</v>
      </c>
      <c r="M272" s="45">
        <f>+'2010'!$C272</f>
        <v>0</v>
      </c>
      <c r="N272" s="45">
        <f>+'2011'!$C272</f>
        <v>0</v>
      </c>
      <c r="O272" s="45">
        <f>+'2012'!$C272</f>
        <v>0</v>
      </c>
      <c r="P272" s="45">
        <f>+'2013'!$C272</f>
        <v>0</v>
      </c>
      <c r="Q272" s="45">
        <f>+'2014'!$C272</f>
        <v>0</v>
      </c>
      <c r="R272" s="45">
        <f>+'2015'!$C272</f>
        <v>0</v>
      </c>
      <c r="S272" s="45">
        <f>+'2016'!$C272</f>
        <v>0</v>
      </c>
      <c r="T272" s="45">
        <f>+'2017'!$C272</f>
        <v>0</v>
      </c>
      <c r="U272" s="45">
        <f>+'2018'!$C272</f>
        <v>0</v>
      </c>
      <c r="V272" s="45">
        <f>+'2019'!$C272</f>
        <v>0</v>
      </c>
      <c r="W272" s="26"/>
      <c r="X272" s="46" t="e">
        <f t="shared" si="165"/>
        <v>#DIV/0!</v>
      </c>
    </row>
    <row r="273" spans="1:24" s="12" customFormat="1">
      <c r="A273" s="18" t="s">
        <v>539</v>
      </c>
      <c r="B273" s="19" t="s">
        <v>540</v>
      </c>
      <c r="C273" s="20">
        <f t="shared" ref="C273:U273" si="176">+SUM(C274:C281)</f>
        <v>-22383.205215115599</v>
      </c>
      <c r="D273" s="20">
        <f t="shared" si="176"/>
        <v>-21263.97540645719</v>
      </c>
      <c r="E273" s="20">
        <f t="shared" si="176"/>
        <v>-17889.203430178561</v>
      </c>
      <c r="F273" s="20">
        <f t="shared" si="176"/>
        <v>-21222.899927671348</v>
      </c>
      <c r="G273" s="20">
        <f t="shared" si="176"/>
        <v>-28710.446571015302</v>
      </c>
      <c r="H273" s="20">
        <f t="shared" si="176"/>
        <v>-17024.025516060461</v>
      </c>
      <c r="I273" s="20">
        <f t="shared" si="176"/>
        <v>-27510.257464471058</v>
      </c>
      <c r="J273" s="20">
        <f t="shared" si="176"/>
        <v>-24568.40939770254</v>
      </c>
      <c r="K273" s="20">
        <f t="shared" si="176"/>
        <v>-21713.972214970658</v>
      </c>
      <c r="L273" s="20">
        <f t="shared" si="176"/>
        <v>-31362.345892019606</v>
      </c>
      <c r="M273" s="20">
        <f t="shared" si="176"/>
        <v>-28115.896363600386</v>
      </c>
      <c r="N273" s="20">
        <f t="shared" si="176"/>
        <v>-26622.473484045957</v>
      </c>
      <c r="O273" s="20">
        <f t="shared" si="176"/>
        <v>-31092.05570347203</v>
      </c>
      <c r="P273" s="20">
        <f t="shared" si="176"/>
        <v>-30512.128287717504</v>
      </c>
      <c r="Q273" s="20">
        <f t="shared" si="176"/>
        <v>-26657.565546133912</v>
      </c>
      <c r="R273" s="20">
        <f t="shared" si="176"/>
        <v>-28077.5804079837</v>
      </c>
      <c r="S273" s="20">
        <f t="shared" si="176"/>
        <v>-28154.137440988143</v>
      </c>
      <c r="T273" s="20">
        <f t="shared" si="176"/>
        <v>-32067.389916149958</v>
      </c>
      <c r="U273" s="20">
        <f t="shared" si="176"/>
        <v>-27968.910797597797</v>
      </c>
      <c r="V273" s="20">
        <f t="shared" ref="V273" si="177">+SUM(V274:V281)</f>
        <v>-30439.052026922454</v>
      </c>
      <c r="W273" s="21"/>
      <c r="X273" s="22">
        <f t="shared" ref="X273:X298" si="178">+(V273/C273)-1</f>
        <v>0.35990586398978563</v>
      </c>
    </row>
    <row r="274" spans="1:24">
      <c r="A274" s="23" t="s">
        <v>541</v>
      </c>
      <c r="B274" s="24" t="s">
        <v>542</v>
      </c>
      <c r="C274" s="45">
        <f>+'2000'!$C274</f>
        <v>-29219.97673722692</v>
      </c>
      <c r="D274" s="45">
        <f>+'2001'!$C274</f>
        <v>-31123.698054116663</v>
      </c>
      <c r="E274" s="45">
        <f>+'2002'!$C274</f>
        <v>-30494.485264050134</v>
      </c>
      <c r="F274" s="45">
        <f>+'2003'!$C274</f>
        <v>-31968.950497883103</v>
      </c>
      <c r="G274" s="45">
        <f>+'2004'!$C274</f>
        <v>-35220.469279373174</v>
      </c>
      <c r="H274" s="45">
        <f>+'2005'!$C274</f>
        <v>-32835.526978954877</v>
      </c>
      <c r="I274" s="45">
        <f>+'2006'!$C274</f>
        <v>-35465.848524480243</v>
      </c>
      <c r="J274" s="45">
        <f>+'2007'!$C274</f>
        <v>-35067.064126940197</v>
      </c>
      <c r="K274" s="45">
        <f>+'2008'!$C274</f>
        <v>-33100.490787481322</v>
      </c>
      <c r="L274" s="45">
        <f>+'2009'!$C274</f>
        <v>-37743.235862944945</v>
      </c>
      <c r="M274" s="45">
        <f>+'2010'!$C274</f>
        <v>-36059.189615617564</v>
      </c>
      <c r="N274" s="45">
        <f>+'2011'!$C274</f>
        <v>-34698.990986849029</v>
      </c>
      <c r="O274" s="45">
        <f>+'2012'!$C274</f>
        <v>-37420.502532759929</v>
      </c>
      <c r="P274" s="45">
        <f>+'2013'!$C274</f>
        <v>-36580.899920739197</v>
      </c>
      <c r="Q274" s="45">
        <f>+'2014'!$C274</f>
        <v>-35011.52111842599</v>
      </c>
      <c r="R274" s="45">
        <f>+'2015'!$C274</f>
        <v>-36655.829017494274</v>
      </c>
      <c r="S274" s="45">
        <f>+'2016'!$C274</f>
        <v>-34573.345643518558</v>
      </c>
      <c r="T274" s="45">
        <f>+'2017'!$C274</f>
        <v>-38672.268785603315</v>
      </c>
      <c r="U274" s="45">
        <f>+'2018'!$C274</f>
        <v>-34731.852515817562</v>
      </c>
      <c r="V274" s="45">
        <f>+'2019'!$C274</f>
        <v>-34055.792217644557</v>
      </c>
      <c r="W274" s="26"/>
      <c r="X274" s="46">
        <f t="shared" si="178"/>
        <v>0.1654968969998083</v>
      </c>
    </row>
    <row r="275" spans="1:24">
      <c r="A275" s="23" t="s">
        <v>557</v>
      </c>
      <c r="B275" s="24" t="s">
        <v>558</v>
      </c>
      <c r="C275" s="45">
        <f>+'2000'!$C275</f>
        <v>1259.9549976506476</v>
      </c>
      <c r="D275" s="45">
        <f>+'2001'!$C275</f>
        <v>704.45818408092146</v>
      </c>
      <c r="E275" s="45">
        <f>+'2002'!$C275</f>
        <v>1234.8737883844749</v>
      </c>
      <c r="F275" s="45">
        <f>+'2003'!$C275</f>
        <v>1325.2116868120117</v>
      </c>
      <c r="G275" s="45">
        <f>+'2004'!$C275</f>
        <v>277.39379509266843</v>
      </c>
      <c r="H275" s="45">
        <f>+'2005'!$C275</f>
        <v>1105.6913323073577</v>
      </c>
      <c r="I275" s="45">
        <f>+'2006'!$C275</f>
        <v>753.91905917187273</v>
      </c>
      <c r="J275" s="45">
        <f>+'2007'!$C275</f>
        <v>795.57264549753177</v>
      </c>
      <c r="K275" s="45">
        <f>+'2008'!$C275</f>
        <v>937.99031569768727</v>
      </c>
      <c r="L275" s="45">
        <f>+'2009'!$C275</f>
        <v>370.55982552236014</v>
      </c>
      <c r="M275" s="45">
        <f>+'2010'!$C275</f>
        <v>988.56813048627419</v>
      </c>
      <c r="N275" s="45">
        <f>+'2011'!$C275</f>
        <v>748.12208003700675</v>
      </c>
      <c r="O275" s="45">
        <f>+'2012'!$C275</f>
        <v>499.55963513152687</v>
      </c>
      <c r="P275" s="45">
        <f>+'2013'!$C275</f>
        <v>339.57569080021733</v>
      </c>
      <c r="Q275" s="45">
        <f>+'2014'!$C275</f>
        <v>650.78363176247296</v>
      </c>
      <c r="R275" s="45">
        <f>+'2015'!$C275</f>
        <v>765.65613662681869</v>
      </c>
      <c r="S275" s="45">
        <f>+'2016'!$C275</f>
        <v>891.67528155620187</v>
      </c>
      <c r="T275" s="45">
        <f>+'2017'!$C275</f>
        <v>393.5326030169249</v>
      </c>
      <c r="U275" s="45">
        <f>+'2018'!$C275</f>
        <v>699.34159206774802</v>
      </c>
      <c r="V275" s="45">
        <f>+'2019'!$C275</f>
        <v>513.4214050997424</v>
      </c>
      <c r="W275" s="26"/>
      <c r="X275" s="46">
        <f t="shared" si="178"/>
        <v>-0.59250814032478583</v>
      </c>
    </row>
    <row r="276" spans="1:24">
      <c r="A276" s="23" t="s">
        <v>573</v>
      </c>
      <c r="B276" s="24" t="s">
        <v>574</v>
      </c>
      <c r="C276" s="45">
        <f>+'2000'!$C276</f>
        <v>5384.390850874739</v>
      </c>
      <c r="D276" s="45">
        <f>+'2001'!$C276</f>
        <v>9070.4870930737889</v>
      </c>
      <c r="E276" s="45">
        <f>+'2002'!$C276</f>
        <v>10967.541032486113</v>
      </c>
      <c r="F276" s="45">
        <f>+'2003'!$C276</f>
        <v>9276.1130952762687</v>
      </c>
      <c r="G276" s="45">
        <f>+'2004'!$C276</f>
        <v>6177.3171088525323</v>
      </c>
      <c r="H276" s="45">
        <f>+'2005'!$C276</f>
        <v>14578.507315553234</v>
      </c>
      <c r="I276" s="45">
        <f>+'2006'!$C276</f>
        <v>6655.89759965147</v>
      </c>
      <c r="J276" s="45">
        <f>+'2007'!$C276</f>
        <v>9443.6345701504779</v>
      </c>
      <c r="K276" s="45">
        <f>+'2008'!$C276</f>
        <v>9772.8109465422458</v>
      </c>
      <c r="L276" s="45">
        <f>+'2009'!$C276</f>
        <v>5864.1040035202022</v>
      </c>
      <c r="M276" s="45">
        <f>+'2010'!$C276</f>
        <v>6550.005637946022</v>
      </c>
      <c r="N276" s="45">
        <f>+'2011'!$C276</f>
        <v>6066.9658626085247</v>
      </c>
      <c r="O276" s="45">
        <f>+'2012'!$C276</f>
        <v>5347.4241738333267</v>
      </c>
      <c r="P276" s="45">
        <f>+'2013'!$C276</f>
        <v>5152.6145502248501</v>
      </c>
      <c r="Q276" s="45">
        <f>+'2014'!$C276</f>
        <v>6774.6096044838232</v>
      </c>
      <c r="R276" s="45">
        <f>+'2015'!$C276</f>
        <v>6978.3282724583878</v>
      </c>
      <c r="S276" s="45">
        <f>+'2016'!$C276</f>
        <v>5172.7102013129188</v>
      </c>
      <c r="T276" s="45">
        <f>+'2017'!$C276</f>
        <v>5669.8573823718762</v>
      </c>
      <c r="U276" s="45">
        <f>+'2018'!$C276</f>
        <v>5560.5395547171975</v>
      </c>
      <c r="V276" s="45">
        <f>+'2019'!$C276</f>
        <v>3076.3993019883442</v>
      </c>
      <c r="W276" s="26"/>
      <c r="X276" s="46">
        <f t="shared" si="178"/>
        <v>-0.4286448760515672</v>
      </c>
    </row>
    <row r="277" spans="1:24">
      <c r="A277" s="23" t="s">
        <v>589</v>
      </c>
      <c r="B277" s="24" t="s">
        <v>590</v>
      </c>
      <c r="C277" s="45">
        <f>+'2000'!$C277</f>
        <v>163.71563460503194</v>
      </c>
      <c r="D277" s="45">
        <f>+'2001'!$C277</f>
        <v>7.1276493279982205</v>
      </c>
      <c r="E277" s="45">
        <f>+'2002'!$C277</f>
        <v>24.078874466869664</v>
      </c>
      <c r="F277" s="45">
        <f>+'2003'!$C277</f>
        <v>25.309887836970912</v>
      </c>
      <c r="G277" s="45">
        <f>+'2004'!$C277</f>
        <v>0</v>
      </c>
      <c r="H277" s="45">
        <f>+'2005'!$C277</f>
        <v>0</v>
      </c>
      <c r="I277" s="45">
        <f>+'2006'!$C277</f>
        <v>0</v>
      </c>
      <c r="J277" s="45">
        <f>+'2007'!$C277</f>
        <v>67.50532565219676</v>
      </c>
      <c r="K277" s="45">
        <f>+'2008'!$C277</f>
        <v>79.2393604084846</v>
      </c>
      <c r="L277" s="45">
        <f>+'2009'!$C277</f>
        <v>37.435262900942178</v>
      </c>
      <c r="M277" s="45">
        <f>+'2010'!$C277</f>
        <v>80.941772391557691</v>
      </c>
      <c r="N277" s="45">
        <f>+'2011'!$C277</f>
        <v>143.09546598576773</v>
      </c>
      <c r="O277" s="45">
        <f>+'2012'!$C277</f>
        <v>14.533618248049413</v>
      </c>
      <c r="P277" s="45">
        <f>+'2013'!$C277</f>
        <v>1.5105954075975254</v>
      </c>
      <c r="Q277" s="45">
        <f>+'2014'!$C277</f>
        <v>56.750348225113875</v>
      </c>
      <c r="R277" s="45">
        <f>+'2015'!$C277</f>
        <v>138.06937335646944</v>
      </c>
      <c r="S277" s="45">
        <f>+'2016'!$C277</f>
        <v>25.63441480309212</v>
      </c>
      <c r="T277" s="45">
        <f>+'2017'!$C277</f>
        <v>30.280398443455891</v>
      </c>
      <c r="U277" s="45">
        <f>+'2018'!$C277</f>
        <v>3.0211908151950508</v>
      </c>
      <c r="V277" s="45">
        <f>+'2019'!$C277</f>
        <v>0</v>
      </c>
      <c r="W277" s="26"/>
      <c r="X277" s="46">
        <f t="shared" si="178"/>
        <v>-1</v>
      </c>
    </row>
    <row r="278" spans="1:24">
      <c r="A278" s="23" t="s">
        <v>605</v>
      </c>
      <c r="B278" s="24" t="s">
        <v>606</v>
      </c>
      <c r="C278" s="45">
        <f>+'2000'!$C278</f>
        <v>28.710038980903143</v>
      </c>
      <c r="D278" s="45">
        <f>+'2001'!$C278</f>
        <v>77.649721176764231</v>
      </c>
      <c r="E278" s="45">
        <f>+'2002'!$C278</f>
        <v>378.78813853411845</v>
      </c>
      <c r="F278" s="45">
        <f>+'2003'!$C278</f>
        <v>119.41590028650532</v>
      </c>
      <c r="G278" s="45">
        <f>+'2004'!$C278</f>
        <v>55.311804412667378</v>
      </c>
      <c r="H278" s="45">
        <f>+'2005'!$C278</f>
        <v>127.30281503382449</v>
      </c>
      <c r="I278" s="45">
        <f>+'2006'!$C278</f>
        <v>545.77440118584275</v>
      </c>
      <c r="J278" s="45">
        <f>+'2007'!$C278</f>
        <v>191.94218793745364</v>
      </c>
      <c r="K278" s="45">
        <f>+'2008'!$C278</f>
        <v>596.47794986224642</v>
      </c>
      <c r="L278" s="45">
        <f>+'2009'!$C278</f>
        <v>108.79087898183681</v>
      </c>
      <c r="M278" s="45">
        <f>+'2010'!$C278</f>
        <v>323.77771119332454</v>
      </c>
      <c r="N278" s="45">
        <f>+'2011'!$C278</f>
        <v>1118.334094171772</v>
      </c>
      <c r="O278" s="45">
        <f>+'2012'!$C278</f>
        <v>466.92940207499771</v>
      </c>
      <c r="P278" s="45">
        <f>+'2013'!$C278</f>
        <v>575.07079658902978</v>
      </c>
      <c r="Q278" s="45">
        <f>+'2014'!$C278</f>
        <v>871.81198782066781</v>
      </c>
      <c r="R278" s="45">
        <f>+'2015'!$C278</f>
        <v>696.1948270688938</v>
      </c>
      <c r="S278" s="45">
        <f>+'2016'!$C278</f>
        <v>270.19273147256888</v>
      </c>
      <c r="T278" s="45">
        <f>+'2017'!$C278</f>
        <v>511.20848562110154</v>
      </c>
      <c r="U278" s="45">
        <f>+'2018'!$C278</f>
        <v>449.77115603809045</v>
      </c>
      <c r="V278" s="45">
        <f>+'2019'!$C278</f>
        <v>26.919483634016153</v>
      </c>
      <c r="W278" s="26"/>
      <c r="X278" s="46">
        <f t="shared" si="178"/>
        <v>-6.2366872719260336E-2</v>
      </c>
    </row>
    <row r="279" spans="1:24">
      <c r="A279" s="23" t="s">
        <v>621</v>
      </c>
      <c r="B279" s="24" t="s">
        <v>622</v>
      </c>
      <c r="C279" s="45">
        <f>+'2000'!$C279</f>
        <v>0</v>
      </c>
      <c r="D279" s="45">
        <f>+'2001'!$C279</f>
        <v>0</v>
      </c>
      <c r="E279" s="45">
        <f>+'2002'!$C279</f>
        <v>0</v>
      </c>
      <c r="F279" s="45">
        <f>+'2003'!$C279</f>
        <v>0</v>
      </c>
      <c r="G279" s="45">
        <f>+'2004'!$C279</f>
        <v>0</v>
      </c>
      <c r="H279" s="45">
        <f>+'2005'!$C279</f>
        <v>0</v>
      </c>
      <c r="I279" s="45">
        <f>+'2006'!$C279</f>
        <v>0</v>
      </c>
      <c r="J279" s="45">
        <f>+'2007'!$C279</f>
        <v>0</v>
      </c>
      <c r="K279" s="45">
        <f>+'2008'!$C279</f>
        <v>0</v>
      </c>
      <c r="L279" s="45">
        <f>+'2009'!$C279</f>
        <v>0</v>
      </c>
      <c r="M279" s="45">
        <f>+'2010'!$C279</f>
        <v>0</v>
      </c>
      <c r="N279" s="45">
        <f>+'2011'!$C279</f>
        <v>0</v>
      </c>
      <c r="O279" s="45">
        <f>+'2012'!$C279</f>
        <v>0</v>
      </c>
      <c r="P279" s="45">
        <f>+'2013'!$C279</f>
        <v>0</v>
      </c>
      <c r="Q279" s="45">
        <f>+'2014'!$C279</f>
        <v>0</v>
      </c>
      <c r="R279" s="45">
        <f>+'2015'!$C279</f>
        <v>0</v>
      </c>
      <c r="S279" s="45">
        <f>+'2016'!$C279</f>
        <v>58.995573385638103</v>
      </c>
      <c r="T279" s="45">
        <f>+'2017'!$C279</f>
        <v>0</v>
      </c>
      <c r="U279" s="45">
        <f>+'2018'!$C279</f>
        <v>50.268224581529815</v>
      </c>
      <c r="V279" s="45">
        <f>+'2019'!$C279</f>
        <v>0</v>
      </c>
      <c r="W279" s="26"/>
      <c r="X279" s="46" t="e">
        <f t="shared" si="178"/>
        <v>#DIV/0!</v>
      </c>
    </row>
    <row r="280" spans="1:24">
      <c r="A280" s="23" t="s">
        <v>637</v>
      </c>
      <c r="B280" s="24" t="s">
        <v>638</v>
      </c>
      <c r="C280" s="45">
        <f>+'2000'!$C280</f>
        <v>0</v>
      </c>
      <c r="D280" s="45">
        <f>+'2001'!$C280</f>
        <v>0</v>
      </c>
      <c r="E280" s="45">
        <f>+'2002'!$C280</f>
        <v>0</v>
      </c>
      <c r="F280" s="45">
        <f>+'2003'!$C280</f>
        <v>0</v>
      </c>
      <c r="G280" s="45">
        <f>+'2004'!$C280</f>
        <v>0</v>
      </c>
      <c r="H280" s="45">
        <f>+'2005'!$C280</f>
        <v>0</v>
      </c>
      <c r="I280" s="45">
        <f>+'2006'!$C280</f>
        <v>0</v>
      </c>
      <c r="J280" s="45">
        <f>+'2007'!$C280</f>
        <v>0</v>
      </c>
      <c r="K280" s="45">
        <f>+'2008'!$C280</f>
        <v>0</v>
      </c>
      <c r="L280" s="45">
        <f>+'2009'!$C280</f>
        <v>0</v>
      </c>
      <c r="M280" s="45">
        <f>+'2010'!$C280</f>
        <v>0</v>
      </c>
      <c r="N280" s="45">
        <f>+'2011'!$C280</f>
        <v>0</v>
      </c>
      <c r="O280" s="45">
        <f>+'2012'!$C280</f>
        <v>0</v>
      </c>
      <c r="P280" s="45">
        <f>+'2013'!$C280</f>
        <v>0</v>
      </c>
      <c r="Q280" s="45">
        <f>+'2014'!$C280</f>
        <v>0</v>
      </c>
      <c r="R280" s="45">
        <f>+'2015'!$C280</f>
        <v>0</v>
      </c>
      <c r="S280" s="45">
        <f>+'2016'!$C280</f>
        <v>0</v>
      </c>
      <c r="T280" s="45">
        <f>+'2017'!$C280</f>
        <v>0</v>
      </c>
      <c r="U280" s="45">
        <f>+'2018'!$C280</f>
        <v>0</v>
      </c>
      <c r="V280" s="45">
        <f>+'2019'!$C280</f>
        <v>0</v>
      </c>
      <c r="W280" s="26"/>
      <c r="X280" s="46" t="e">
        <f t="shared" si="178"/>
        <v>#DIV/0!</v>
      </c>
    </row>
    <row r="281" spans="1:24">
      <c r="A281" s="23" t="s">
        <v>639</v>
      </c>
      <c r="B281" s="24" t="s">
        <v>290</v>
      </c>
      <c r="C281" s="45">
        <f>+'2000'!$C281</f>
        <v>0</v>
      </c>
      <c r="D281" s="45">
        <f>+'2001'!$C281</f>
        <v>0</v>
      </c>
      <c r="E281" s="45">
        <f>+'2002'!$C281</f>
        <v>0</v>
      </c>
      <c r="F281" s="45">
        <f>+'2003'!$C281</f>
        <v>0</v>
      </c>
      <c r="G281" s="45">
        <f>+'2004'!$C281</f>
        <v>0</v>
      </c>
      <c r="H281" s="45">
        <f>+'2005'!$C281</f>
        <v>0</v>
      </c>
      <c r="I281" s="45">
        <f>+'2006'!$C281</f>
        <v>0</v>
      </c>
      <c r="J281" s="45">
        <f>+'2007'!$C281</f>
        <v>0</v>
      </c>
      <c r="K281" s="45">
        <f>+'2008'!$C281</f>
        <v>0</v>
      </c>
      <c r="L281" s="45">
        <f>+'2009'!$C281</f>
        <v>0</v>
      </c>
      <c r="M281" s="45">
        <f>+'2010'!$C281</f>
        <v>0</v>
      </c>
      <c r="N281" s="45">
        <f>+'2011'!$C281</f>
        <v>0</v>
      </c>
      <c r="O281" s="45">
        <f>+'2012'!$C281</f>
        <v>0</v>
      </c>
      <c r="P281" s="45">
        <f>+'2013'!$C281</f>
        <v>0</v>
      </c>
      <c r="Q281" s="45">
        <f>+'2014'!$C281</f>
        <v>0</v>
      </c>
      <c r="R281" s="45">
        <f>+'2015'!$C281</f>
        <v>0</v>
      </c>
      <c r="S281" s="45">
        <f>+'2016'!$C281</f>
        <v>0</v>
      </c>
      <c r="T281" s="45">
        <f>+'2017'!$C281</f>
        <v>0</v>
      </c>
      <c r="U281" s="45">
        <f>+'2018'!$C281</f>
        <v>0</v>
      </c>
      <c r="V281" s="45">
        <f>+'2019'!$C281</f>
        <v>0</v>
      </c>
      <c r="W281" s="26"/>
      <c r="X281" s="46" t="e">
        <f t="shared" si="178"/>
        <v>#DIV/0!</v>
      </c>
    </row>
    <row r="282" spans="1:24" s="12" customFormat="1">
      <c r="A282" s="18" t="s">
        <v>640</v>
      </c>
      <c r="B282" s="19" t="s">
        <v>641</v>
      </c>
      <c r="C282" s="20">
        <f t="shared" ref="C282:U282" si="179">+SUM(C283:C287)</f>
        <v>0</v>
      </c>
      <c r="D282" s="20">
        <f t="shared" si="179"/>
        <v>0</v>
      </c>
      <c r="E282" s="20">
        <f t="shared" si="179"/>
        <v>0</v>
      </c>
      <c r="F282" s="20">
        <f t="shared" si="179"/>
        <v>0</v>
      </c>
      <c r="G282" s="20">
        <f t="shared" si="179"/>
        <v>0</v>
      </c>
      <c r="H282" s="20">
        <f t="shared" si="179"/>
        <v>0</v>
      </c>
      <c r="I282" s="20">
        <f t="shared" si="179"/>
        <v>0</v>
      </c>
      <c r="J282" s="20">
        <f t="shared" si="179"/>
        <v>0</v>
      </c>
      <c r="K282" s="20">
        <f t="shared" si="179"/>
        <v>0</v>
      </c>
      <c r="L282" s="20">
        <f t="shared" si="179"/>
        <v>0</v>
      </c>
      <c r="M282" s="20">
        <f t="shared" si="179"/>
        <v>0</v>
      </c>
      <c r="N282" s="20">
        <f t="shared" si="179"/>
        <v>0</v>
      </c>
      <c r="O282" s="20">
        <f t="shared" si="179"/>
        <v>0</v>
      </c>
      <c r="P282" s="20">
        <f t="shared" si="179"/>
        <v>0</v>
      </c>
      <c r="Q282" s="20">
        <f t="shared" si="179"/>
        <v>0</v>
      </c>
      <c r="R282" s="20">
        <f t="shared" si="179"/>
        <v>0</v>
      </c>
      <c r="S282" s="20">
        <f t="shared" si="179"/>
        <v>0</v>
      </c>
      <c r="T282" s="20">
        <f t="shared" si="179"/>
        <v>0</v>
      </c>
      <c r="U282" s="20">
        <f t="shared" si="179"/>
        <v>0</v>
      </c>
      <c r="V282" s="20">
        <f t="shared" ref="V282" si="180">+SUM(V283:V287)</f>
        <v>0</v>
      </c>
      <c r="W282" s="21"/>
      <c r="X282" s="22" t="e">
        <f t="shared" si="178"/>
        <v>#DIV/0!</v>
      </c>
    </row>
    <row r="283" spans="1:24">
      <c r="A283" s="23" t="s">
        <v>642</v>
      </c>
      <c r="B283" s="24" t="s">
        <v>643</v>
      </c>
      <c r="C283" s="45">
        <f>+'2000'!$C283</f>
        <v>0</v>
      </c>
      <c r="D283" s="45">
        <f>+'2001'!$C283</f>
        <v>0</v>
      </c>
      <c r="E283" s="45">
        <f>+'2002'!$C283</f>
        <v>0</v>
      </c>
      <c r="F283" s="45">
        <f>+'2003'!$C283</f>
        <v>0</v>
      </c>
      <c r="G283" s="45">
        <f>+'2004'!$C283</f>
        <v>0</v>
      </c>
      <c r="H283" s="45">
        <f>+'2005'!$C283</f>
        <v>0</v>
      </c>
      <c r="I283" s="45">
        <f>+'2006'!$C283</f>
        <v>0</v>
      </c>
      <c r="J283" s="45">
        <f>+'2007'!$C283</f>
        <v>0</v>
      </c>
      <c r="K283" s="45">
        <f>+'2008'!$C283</f>
        <v>0</v>
      </c>
      <c r="L283" s="45">
        <f>+'2009'!$C283</f>
        <v>0</v>
      </c>
      <c r="M283" s="45">
        <f>+'2010'!$C283</f>
        <v>0</v>
      </c>
      <c r="N283" s="45">
        <f>+'2011'!$C283</f>
        <v>0</v>
      </c>
      <c r="O283" s="45">
        <f>+'2012'!$C283</f>
        <v>0</v>
      </c>
      <c r="P283" s="45">
        <f>+'2013'!$C283</f>
        <v>0</v>
      </c>
      <c r="Q283" s="45">
        <f>+'2014'!$C283</f>
        <v>0</v>
      </c>
      <c r="R283" s="45">
        <f>+'2015'!$C283</f>
        <v>0</v>
      </c>
      <c r="S283" s="45">
        <f>+'2016'!$C283</f>
        <v>0</v>
      </c>
      <c r="T283" s="45">
        <f>+'2017'!$C283</f>
        <v>0</v>
      </c>
      <c r="U283" s="45">
        <f>+'2018'!$C283</f>
        <v>0</v>
      </c>
      <c r="V283" s="45">
        <f>+'2019'!$C283</f>
        <v>0</v>
      </c>
      <c r="W283" s="26"/>
      <c r="X283" s="46" t="e">
        <f t="shared" si="178"/>
        <v>#DIV/0!</v>
      </c>
    </row>
    <row r="284" spans="1:24">
      <c r="A284" s="23" t="s">
        <v>650</v>
      </c>
      <c r="B284" s="24" t="s">
        <v>651</v>
      </c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26"/>
      <c r="X284" s="32" t="e">
        <f t="shared" si="178"/>
        <v>#DIV/0!</v>
      </c>
    </row>
    <row r="285" spans="1:24">
      <c r="A285" s="23" t="s">
        <v>656</v>
      </c>
      <c r="B285" s="24" t="s">
        <v>657</v>
      </c>
      <c r="C285" s="45">
        <f>+'2000'!$C285</f>
        <v>0</v>
      </c>
      <c r="D285" s="45">
        <f>+'2001'!$C285</f>
        <v>0</v>
      </c>
      <c r="E285" s="45">
        <f>+'2002'!$C285</f>
        <v>0</v>
      </c>
      <c r="F285" s="45">
        <f>+'2003'!$C285</f>
        <v>0</v>
      </c>
      <c r="G285" s="45">
        <f>+'2004'!$C285</f>
        <v>0</v>
      </c>
      <c r="H285" s="45">
        <f>+'2005'!$C285</f>
        <v>0</v>
      </c>
      <c r="I285" s="45">
        <f>+'2006'!$C285</f>
        <v>0</v>
      </c>
      <c r="J285" s="45">
        <f>+'2007'!$C285</f>
        <v>0</v>
      </c>
      <c r="K285" s="45">
        <f>+'2008'!$C285</f>
        <v>0</v>
      </c>
      <c r="L285" s="45">
        <f>+'2009'!$C285</f>
        <v>0</v>
      </c>
      <c r="M285" s="45">
        <f>+'2010'!$C285</f>
        <v>0</v>
      </c>
      <c r="N285" s="45">
        <f>+'2011'!$C285</f>
        <v>0</v>
      </c>
      <c r="O285" s="45">
        <f>+'2012'!$C285</f>
        <v>0</v>
      </c>
      <c r="P285" s="45">
        <f>+'2013'!$C285</f>
        <v>0</v>
      </c>
      <c r="Q285" s="45">
        <f>+'2014'!$C285</f>
        <v>0</v>
      </c>
      <c r="R285" s="45">
        <f>+'2015'!$C285</f>
        <v>0</v>
      </c>
      <c r="S285" s="45">
        <f>+'2016'!$C285</f>
        <v>0</v>
      </c>
      <c r="T285" s="45">
        <f>+'2017'!$C285</f>
        <v>0</v>
      </c>
      <c r="U285" s="45">
        <f>+'2018'!$C285</f>
        <v>0</v>
      </c>
      <c r="V285" s="45">
        <f>+'2019'!$C285</f>
        <v>0</v>
      </c>
      <c r="W285" s="26"/>
      <c r="X285" s="46" t="e">
        <f t="shared" si="178"/>
        <v>#DIV/0!</v>
      </c>
    </row>
    <row r="286" spans="1:24">
      <c r="A286" s="23" t="s">
        <v>662</v>
      </c>
      <c r="B286" s="24" t="s">
        <v>663</v>
      </c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26"/>
      <c r="X286" s="32" t="e">
        <f t="shared" si="178"/>
        <v>#DIV/0!</v>
      </c>
    </row>
    <row r="287" spans="1:24">
      <c r="A287" s="23" t="s">
        <v>669</v>
      </c>
      <c r="B287" s="24" t="s">
        <v>290</v>
      </c>
      <c r="C287" s="45">
        <f>+'2000'!$C287</f>
        <v>0</v>
      </c>
      <c r="D287" s="45">
        <f>+'2001'!$C287</f>
        <v>0</v>
      </c>
      <c r="E287" s="45">
        <f>+'2002'!$C287</f>
        <v>0</v>
      </c>
      <c r="F287" s="45">
        <f>+'2003'!$C287</f>
        <v>0</v>
      </c>
      <c r="G287" s="45">
        <f>+'2004'!$C287</f>
        <v>0</v>
      </c>
      <c r="H287" s="45">
        <f>+'2005'!$C287</f>
        <v>0</v>
      </c>
      <c r="I287" s="45">
        <f>+'2006'!$C287</f>
        <v>0</v>
      </c>
      <c r="J287" s="45">
        <f>+'2007'!$C287</f>
        <v>0</v>
      </c>
      <c r="K287" s="45">
        <f>+'2008'!$C287</f>
        <v>0</v>
      </c>
      <c r="L287" s="45">
        <f>+'2009'!$C287</f>
        <v>0</v>
      </c>
      <c r="M287" s="45">
        <f>+'2010'!$C287</f>
        <v>0</v>
      </c>
      <c r="N287" s="45">
        <f>+'2011'!$C287</f>
        <v>0</v>
      </c>
      <c r="O287" s="45">
        <f>+'2012'!$C287</f>
        <v>0</v>
      </c>
      <c r="P287" s="45">
        <f>+'2013'!$C287</f>
        <v>0</v>
      </c>
      <c r="Q287" s="45">
        <f>+'2014'!$C287</f>
        <v>0</v>
      </c>
      <c r="R287" s="45">
        <f>+'2015'!$C287</f>
        <v>0</v>
      </c>
      <c r="S287" s="45">
        <f>+'2016'!$C287</f>
        <v>0</v>
      </c>
      <c r="T287" s="45">
        <f>+'2017'!$C287</f>
        <v>0</v>
      </c>
      <c r="U287" s="45">
        <f>+'2018'!$C287</f>
        <v>0</v>
      </c>
      <c r="V287" s="45">
        <f>+'2019'!$C287</f>
        <v>0</v>
      </c>
      <c r="W287" s="26"/>
      <c r="X287" s="46" t="e">
        <f t="shared" si="178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178"/>
        <v>#DIV/0!</v>
      </c>
    </row>
    <row r="289" spans="1:26" s="12" customFormat="1">
      <c r="A289" s="18"/>
      <c r="B289" s="40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21"/>
      <c r="X289" s="42" t="e">
        <f t="shared" si="178"/>
        <v>#DIV/0!</v>
      </c>
    </row>
    <row r="290" spans="1:26">
      <c r="A290" s="23"/>
      <c r="B290" s="24" t="s">
        <v>672</v>
      </c>
      <c r="C290" s="25">
        <f t="shared" ref="C290:U290" si="181">+C291+C292</f>
        <v>91.606015929999998</v>
      </c>
      <c r="D290" s="25">
        <f t="shared" si="181"/>
        <v>87.086500930000014</v>
      </c>
      <c r="E290" s="25">
        <f t="shared" si="181"/>
        <v>579.96000858410298</v>
      </c>
      <c r="F290" s="25">
        <f t="shared" si="181"/>
        <v>544.79078357989999</v>
      </c>
      <c r="G290" s="25">
        <f t="shared" si="181"/>
        <v>501.59844607729997</v>
      </c>
      <c r="H290" s="25">
        <f t="shared" si="181"/>
        <v>532.85410338159988</v>
      </c>
      <c r="I290" s="25">
        <f t="shared" si="181"/>
        <v>600.44429839680004</v>
      </c>
      <c r="J290" s="25">
        <f t="shared" si="181"/>
        <v>748.09383800579997</v>
      </c>
      <c r="K290" s="25">
        <f t="shared" si="181"/>
        <v>856.18315946591997</v>
      </c>
      <c r="L290" s="25">
        <f t="shared" si="181"/>
        <v>9077.7279495431994</v>
      </c>
      <c r="M290" s="25">
        <f t="shared" si="181"/>
        <v>10125.324793172</v>
      </c>
      <c r="N290" s="25">
        <f t="shared" si="181"/>
        <v>11334.142900508101</v>
      </c>
      <c r="O290" s="25">
        <f t="shared" si="181"/>
        <v>11592.088700150598</v>
      </c>
      <c r="P290" s="25">
        <f t="shared" si="181"/>
        <v>11588.4749066238</v>
      </c>
      <c r="Q290" s="25">
        <f t="shared" si="181"/>
        <v>11669.793135855209</v>
      </c>
      <c r="R290" s="25">
        <f t="shared" si="181"/>
        <v>12890.751775490407</v>
      </c>
      <c r="S290" s="25">
        <f t="shared" si="181"/>
        <v>13850.533932537448</v>
      </c>
      <c r="T290" s="25">
        <f t="shared" si="181"/>
        <v>15566.222151616585</v>
      </c>
      <c r="U290" s="25">
        <f t="shared" si="181"/>
        <v>15236.596588589247</v>
      </c>
      <c r="V290" s="25">
        <f t="shared" ref="V290" si="182">+V291+V292</f>
        <v>15220.243020325999</v>
      </c>
      <c r="W290" s="26"/>
      <c r="X290" s="27">
        <f t="shared" si="178"/>
        <v>165.14894628706946</v>
      </c>
    </row>
    <row r="291" spans="1:26">
      <c r="A291" s="23"/>
      <c r="B291" s="43" t="s">
        <v>673</v>
      </c>
      <c r="C291" s="45">
        <f>+'2000'!$C291</f>
        <v>91.606015929999998</v>
      </c>
      <c r="D291" s="45">
        <f>+'2001'!$C291</f>
        <v>87.086500930000014</v>
      </c>
      <c r="E291" s="45">
        <f>+'2002'!$C291</f>
        <v>579.96000858410298</v>
      </c>
      <c r="F291" s="45">
        <f>+'2003'!$C291</f>
        <v>544.79078357989999</v>
      </c>
      <c r="G291" s="45">
        <f>+'2004'!$C291</f>
        <v>501.59844607729997</v>
      </c>
      <c r="H291" s="45">
        <f>+'2005'!$C291</f>
        <v>532.85410338159988</v>
      </c>
      <c r="I291" s="45">
        <f>+'2006'!$C291</f>
        <v>600.44429839680004</v>
      </c>
      <c r="J291" s="45">
        <f>+'2007'!$C291</f>
        <v>748.09383800579997</v>
      </c>
      <c r="K291" s="45">
        <f>+'2008'!$C291</f>
        <v>856.18315946591997</v>
      </c>
      <c r="L291" s="45">
        <f>+'2009'!$C291</f>
        <v>907.48491010319981</v>
      </c>
      <c r="M291" s="45">
        <f>+'2010'!$C291</f>
        <v>961.75287837199994</v>
      </c>
      <c r="N291" s="45">
        <f>+'2011'!$C291</f>
        <v>1104.5778138680998</v>
      </c>
      <c r="O291" s="45">
        <f>+'2012'!$C291</f>
        <v>1293.9431267906</v>
      </c>
      <c r="P291" s="45">
        <f>+'2013'!$C291</f>
        <v>1603.9384055837997</v>
      </c>
      <c r="Q291" s="45">
        <f>+'2014'!$C291</f>
        <v>1922.5428674552097</v>
      </c>
      <c r="R291" s="45">
        <f>+'2015'!$C291</f>
        <v>2052.9742070904067</v>
      </c>
      <c r="S291" s="45">
        <f>+'2016'!$C291</f>
        <v>2165.8974221374492</v>
      </c>
      <c r="T291" s="45">
        <f>+'2017'!$C291</f>
        <v>2201.5419532965861</v>
      </c>
      <c r="U291" s="45">
        <f>+'2018'!$C291</f>
        <v>2320.8884340292452</v>
      </c>
      <c r="V291" s="45">
        <f>+'2019'!$C291</f>
        <v>382.83032816600002</v>
      </c>
      <c r="W291" s="26"/>
      <c r="X291" s="46">
        <f t="shared" si="178"/>
        <v>3.1790959281379152</v>
      </c>
    </row>
    <row r="292" spans="1:26">
      <c r="A292" s="23"/>
      <c r="B292" s="43" t="s">
        <v>674</v>
      </c>
      <c r="C292" s="45">
        <f>+'2000'!$C292</f>
        <v>0</v>
      </c>
      <c r="D292" s="45">
        <f>+'2001'!$C292</f>
        <v>0</v>
      </c>
      <c r="E292" s="45">
        <f>+'2002'!$C292</f>
        <v>0</v>
      </c>
      <c r="F292" s="45">
        <f>+'2003'!$C292</f>
        <v>0</v>
      </c>
      <c r="G292" s="45">
        <f>+'2004'!$C292</f>
        <v>0</v>
      </c>
      <c r="H292" s="45">
        <f>+'2005'!$C292</f>
        <v>0</v>
      </c>
      <c r="I292" s="45">
        <f>+'2006'!$C292</f>
        <v>0</v>
      </c>
      <c r="J292" s="45">
        <f>+'2007'!$C292</f>
        <v>0</v>
      </c>
      <c r="K292" s="45">
        <f>+'2008'!$C292</f>
        <v>0</v>
      </c>
      <c r="L292" s="45">
        <f>+'2009'!$C292</f>
        <v>8170.2430394399998</v>
      </c>
      <c r="M292" s="45">
        <f>+'2010'!$C292</f>
        <v>9163.5719147999989</v>
      </c>
      <c r="N292" s="45">
        <f>+'2011'!$C292</f>
        <v>10229.565086640001</v>
      </c>
      <c r="O292" s="45">
        <f>+'2012'!$C292</f>
        <v>10298.145573359998</v>
      </c>
      <c r="P292" s="45">
        <f>+'2013'!$C292</f>
        <v>9984.5365010400001</v>
      </c>
      <c r="Q292" s="45">
        <f>+'2014'!$C292</f>
        <v>9747.2502683999992</v>
      </c>
      <c r="R292" s="45">
        <f>+'2015'!$C292</f>
        <v>10837.777568400001</v>
      </c>
      <c r="S292" s="45">
        <f>+'2016'!$C292</f>
        <v>11684.6365104</v>
      </c>
      <c r="T292" s="45">
        <f>+'2017'!$C292</f>
        <v>13364.680198319998</v>
      </c>
      <c r="U292" s="45">
        <f>+'2018'!$C292</f>
        <v>12915.708154560001</v>
      </c>
      <c r="V292" s="45">
        <f>+'2019'!$C292</f>
        <v>14837.41269216</v>
      </c>
      <c r="W292" s="26"/>
      <c r="X292" s="46" t="e">
        <f t="shared" si="178"/>
        <v>#DIV/0!</v>
      </c>
    </row>
    <row r="293" spans="1:26">
      <c r="A293" s="23"/>
      <c r="B293" s="24" t="s">
        <v>675</v>
      </c>
      <c r="C293" s="45">
        <f>+'2000'!$C293</f>
        <v>0</v>
      </c>
      <c r="D293" s="45">
        <f>+'2001'!$C293</f>
        <v>0</v>
      </c>
      <c r="E293" s="45">
        <f>+'2002'!$C293</f>
        <v>0</v>
      </c>
      <c r="F293" s="45">
        <f>+'2003'!$C293</f>
        <v>0</v>
      </c>
      <c r="G293" s="45">
        <f>+'2004'!$C293</f>
        <v>0</v>
      </c>
      <c r="H293" s="45">
        <f>+'2005'!$C293</f>
        <v>0</v>
      </c>
      <c r="I293" s="45">
        <f>+'2006'!$C293</f>
        <v>0</v>
      </c>
      <c r="J293" s="45">
        <f>+'2007'!$C293</f>
        <v>0</v>
      </c>
      <c r="K293" s="45">
        <f>+'2008'!$C293</f>
        <v>0</v>
      </c>
      <c r="L293" s="45">
        <f>+'2009'!$C293</f>
        <v>0</v>
      </c>
      <c r="M293" s="45">
        <f>+'2010'!$C293</f>
        <v>0</v>
      </c>
      <c r="N293" s="45">
        <f>+'2011'!$C293</f>
        <v>0</v>
      </c>
      <c r="O293" s="45">
        <f>+'2012'!$C293</f>
        <v>0</v>
      </c>
      <c r="P293" s="45">
        <f>+'2013'!$C293</f>
        <v>0</v>
      </c>
      <c r="Q293" s="45">
        <f>+'2014'!$C293</f>
        <v>0</v>
      </c>
      <c r="R293" s="45">
        <f>+'2015'!$C293</f>
        <v>0</v>
      </c>
      <c r="S293" s="45">
        <f>+'2016'!$C293</f>
        <v>0</v>
      </c>
      <c r="T293" s="45">
        <f>+'2017'!$C293</f>
        <v>0</v>
      </c>
      <c r="U293" s="45">
        <f>+'2018'!$C293</f>
        <v>0</v>
      </c>
      <c r="V293" s="45">
        <f>+'2019'!$C293</f>
        <v>0</v>
      </c>
      <c r="W293" s="26"/>
      <c r="X293" s="46" t="e">
        <f t="shared" si="178"/>
        <v>#DIV/0!</v>
      </c>
    </row>
    <row r="294" spans="1:26" ht="12.95">
      <c r="A294" s="23"/>
      <c r="B294" s="24" t="s">
        <v>676</v>
      </c>
      <c r="C294" s="45">
        <f>+'2000'!$C294</f>
        <v>1574.49865754862</v>
      </c>
      <c r="D294" s="45">
        <f>+'2001'!$C294</f>
        <v>1554.8456222386801</v>
      </c>
      <c r="E294" s="45">
        <f>+'2002'!$C294</f>
        <v>1552.5800636704398</v>
      </c>
      <c r="F294" s="45">
        <f>+'2003'!$C294</f>
        <v>1550.3946345683598</v>
      </c>
      <c r="G294" s="45">
        <f>+'2004'!$C294</f>
        <v>1556.2456199660601</v>
      </c>
      <c r="H294" s="45">
        <f>+'2005'!$C294</f>
        <v>1535.4170142319997</v>
      </c>
      <c r="I294" s="45">
        <f>+'2006'!$C294</f>
        <v>1541.834462628</v>
      </c>
      <c r="J294" s="45">
        <f>+'2007'!$C294</f>
        <v>1535.9608291474131</v>
      </c>
      <c r="K294" s="45">
        <f>+'2008'!$C294</f>
        <v>1504.6175664702675</v>
      </c>
      <c r="L294" s="45">
        <f>+'2009'!$C294</f>
        <v>1458.6109752625778</v>
      </c>
      <c r="M294" s="45">
        <f>+'2010'!$C294</f>
        <v>1478.1344223762399</v>
      </c>
      <c r="N294" s="45">
        <f>+'2011'!$C294</f>
        <v>1532.4195071010399</v>
      </c>
      <c r="O294" s="45">
        <f>+'2012'!$C294</f>
        <v>1550.5262601149998</v>
      </c>
      <c r="P294" s="45">
        <f>+'2013'!$C294</f>
        <v>1645.5973164714799</v>
      </c>
      <c r="Q294" s="45">
        <f>+'2014'!$C294</f>
        <v>1625.0573054041943</v>
      </c>
      <c r="R294" s="45">
        <f>+'2015'!$C294</f>
        <v>1534.5361387893533</v>
      </c>
      <c r="S294" s="45">
        <f>+'2016'!$C294</f>
        <v>1534.1889300318303</v>
      </c>
      <c r="T294" s="45">
        <f>+'2017'!$C294</f>
        <v>1506.4547924211606</v>
      </c>
      <c r="U294" s="45">
        <f>+'2018'!$C294</f>
        <v>1501.87597929514</v>
      </c>
      <c r="V294" s="45">
        <f>+'2019'!$C294</f>
        <v>1518.6946988828231</v>
      </c>
      <c r="W294" s="26"/>
      <c r="X294" s="46">
        <f t="shared" si="178"/>
        <v>-3.5442366621435961E-2</v>
      </c>
    </row>
    <row r="295" spans="1:26" ht="12.95">
      <c r="A295" s="23"/>
      <c r="B295" s="24" t="s">
        <v>677</v>
      </c>
      <c r="C295" s="45">
        <f>+'2000'!$C295</f>
        <v>0</v>
      </c>
      <c r="D295" s="45">
        <f>+'2001'!$C295</f>
        <v>0</v>
      </c>
      <c r="E295" s="45">
        <f>+'2002'!$C295</f>
        <v>0</v>
      </c>
      <c r="F295" s="45">
        <f>+'2003'!$C295</f>
        <v>0</v>
      </c>
      <c r="G295" s="45">
        <f>+'2004'!$C295</f>
        <v>0</v>
      </c>
      <c r="H295" s="45">
        <f>+'2005'!$C295</f>
        <v>0</v>
      </c>
      <c r="I295" s="45">
        <f>+'2006'!$C295</f>
        <v>0</v>
      </c>
      <c r="J295" s="45">
        <f>+'2007'!$C295</f>
        <v>0</v>
      </c>
      <c r="K295" s="45">
        <f>+'2008'!$C295</f>
        <v>0</v>
      </c>
      <c r="L295" s="45">
        <f>+'2009'!$C295</f>
        <v>0</v>
      </c>
      <c r="M295" s="45">
        <f>+'2010'!$C295</f>
        <v>0</v>
      </c>
      <c r="N295" s="45">
        <f>+'2011'!$C295</f>
        <v>0</v>
      </c>
      <c r="O295" s="45">
        <f>+'2012'!$C295</f>
        <v>0</v>
      </c>
      <c r="P295" s="45">
        <f>+'2013'!$C295</f>
        <v>0</v>
      </c>
      <c r="Q295" s="45">
        <f>+'2014'!$C295</f>
        <v>0</v>
      </c>
      <c r="R295" s="45">
        <f>+'2015'!$C295</f>
        <v>0</v>
      </c>
      <c r="S295" s="45">
        <f>+'2016'!$C295</f>
        <v>0</v>
      </c>
      <c r="T295" s="45">
        <f>+'2017'!$C295</f>
        <v>0</v>
      </c>
      <c r="U295" s="45">
        <f>+'2018'!$C295</f>
        <v>0</v>
      </c>
      <c r="V295" s="45">
        <f>+'2019'!$C295</f>
        <v>0</v>
      </c>
      <c r="W295" s="26"/>
      <c r="X295" s="46" t="e">
        <f t="shared" si="178"/>
        <v>#DIV/0!</v>
      </c>
    </row>
    <row r="296" spans="1:26">
      <c r="A296" s="23"/>
      <c r="B296" s="24" t="s">
        <v>680</v>
      </c>
      <c r="C296" s="45">
        <f>+'2000'!$C296</f>
        <v>0</v>
      </c>
      <c r="D296" s="45">
        <f>+'2001'!$C296</f>
        <v>0</v>
      </c>
      <c r="E296" s="45">
        <f>+'2002'!$C296</f>
        <v>0</v>
      </c>
      <c r="F296" s="45">
        <f>+'2003'!$C296</f>
        <v>0</v>
      </c>
      <c r="G296" s="45">
        <f>+'2004'!$C296</f>
        <v>0</v>
      </c>
      <c r="H296" s="45">
        <f>+'2005'!$C296</f>
        <v>0</v>
      </c>
      <c r="I296" s="45">
        <f>+'2006'!$C296</f>
        <v>0</v>
      </c>
      <c r="J296" s="45">
        <f>+'2007'!$C296</f>
        <v>0</v>
      </c>
      <c r="K296" s="45">
        <f>+'2008'!$C296</f>
        <v>0</v>
      </c>
      <c r="L296" s="45">
        <f>+'2009'!$C296</f>
        <v>0</v>
      </c>
      <c r="M296" s="45">
        <f>+'2010'!$C296</f>
        <v>0</v>
      </c>
      <c r="N296" s="45">
        <f>+'2011'!$C296</f>
        <v>0</v>
      </c>
      <c r="O296" s="45">
        <f>+'2012'!$C296</f>
        <v>0</v>
      </c>
      <c r="P296" s="45">
        <f>+'2013'!$C296</f>
        <v>0</v>
      </c>
      <c r="Q296" s="45">
        <f>+'2014'!$C296</f>
        <v>0</v>
      </c>
      <c r="R296" s="45">
        <f>+'2015'!$C296</f>
        <v>0</v>
      </c>
      <c r="S296" s="45">
        <f>+'2016'!$C296</f>
        <v>0</v>
      </c>
      <c r="T296" s="45">
        <f>+'2017'!$C296</f>
        <v>0</v>
      </c>
      <c r="U296" s="45">
        <f>+'2018'!$C296</f>
        <v>0</v>
      </c>
      <c r="V296" s="45">
        <f>+'2019'!$C296</f>
        <v>0</v>
      </c>
      <c r="W296" s="26"/>
      <c r="X296" s="46" t="e">
        <f t="shared" si="178"/>
        <v>#DIV/0!</v>
      </c>
    </row>
    <row r="297" spans="1:26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26"/>
      <c r="X297" s="32" t="e">
        <f t="shared" si="178"/>
        <v>#DIV/0!</v>
      </c>
    </row>
    <row r="298" spans="1:26" ht="12.95">
      <c r="A298" s="23"/>
      <c r="B298" s="24" t="s">
        <v>682</v>
      </c>
      <c r="C298" s="45">
        <f>+'2000'!$C298</f>
        <v>0</v>
      </c>
      <c r="D298" s="45">
        <f>+'2001'!$C298</f>
        <v>0</v>
      </c>
      <c r="E298" s="45">
        <f>+'2002'!$C298</f>
        <v>0</v>
      </c>
      <c r="F298" s="45">
        <f>+'2003'!$C298</f>
        <v>0</v>
      </c>
      <c r="G298" s="45">
        <f>+'2004'!$C298</f>
        <v>0</v>
      </c>
      <c r="H298" s="45">
        <f>+'2005'!$C298</f>
        <v>0</v>
      </c>
      <c r="I298" s="45">
        <f>+'2006'!$C298</f>
        <v>0</v>
      </c>
      <c r="J298" s="45">
        <f>+'2007'!$C298</f>
        <v>0</v>
      </c>
      <c r="K298" s="45">
        <f>+'2008'!$C298</f>
        <v>0</v>
      </c>
      <c r="L298" s="45">
        <f>+'2009'!$C298</f>
        <v>0</v>
      </c>
      <c r="M298" s="45">
        <f>+'2010'!$C298</f>
        <v>0</v>
      </c>
      <c r="N298" s="45">
        <f>+'2011'!$C298</f>
        <v>0</v>
      </c>
      <c r="O298" s="45">
        <f>+'2012'!$C298</f>
        <v>0</v>
      </c>
      <c r="P298" s="45">
        <f>+'2013'!$C298</f>
        <v>0</v>
      </c>
      <c r="Q298" s="45">
        <f>+'2014'!$C298</f>
        <v>0</v>
      </c>
      <c r="R298" s="45">
        <f>+'2015'!$C298</f>
        <v>0</v>
      </c>
      <c r="S298" s="45">
        <f>+'2016'!$C298</f>
        <v>0</v>
      </c>
      <c r="T298" s="45">
        <f>+'2017'!$C298</f>
        <v>0</v>
      </c>
      <c r="U298" s="45">
        <f>+'2018'!$C298</f>
        <v>0</v>
      </c>
      <c r="V298" s="45">
        <f>+'2019'!$C298</f>
        <v>0</v>
      </c>
      <c r="W298" s="26"/>
      <c r="X298" s="46" t="e">
        <f t="shared" si="178"/>
        <v>#DIV/0!</v>
      </c>
    </row>
    <row r="301" spans="1:26" s="12" customFormat="1">
      <c r="A301" s="10" t="s">
        <v>696</v>
      </c>
      <c r="B301" s="10"/>
      <c r="C301" s="44">
        <f t="shared" ref="C301:U301" si="183">C241-C303</f>
        <v>0</v>
      </c>
      <c r="D301" s="44">
        <f t="shared" si="183"/>
        <v>0</v>
      </c>
      <c r="E301" s="44">
        <f t="shared" si="183"/>
        <v>0</v>
      </c>
      <c r="F301" s="44">
        <f t="shared" si="183"/>
        <v>0</v>
      </c>
      <c r="G301" s="44">
        <f t="shared" si="183"/>
        <v>0</v>
      </c>
      <c r="H301" s="44">
        <f t="shared" si="183"/>
        <v>0</v>
      </c>
      <c r="I301" s="44">
        <f t="shared" si="183"/>
        <v>0</v>
      </c>
      <c r="J301" s="44">
        <f t="shared" si="183"/>
        <v>0</v>
      </c>
      <c r="K301" s="44">
        <f t="shared" si="183"/>
        <v>0</v>
      </c>
      <c r="L301" s="44">
        <f t="shared" si="183"/>
        <v>0</v>
      </c>
      <c r="M301" s="44">
        <f t="shared" si="183"/>
        <v>0</v>
      </c>
      <c r="N301" s="44">
        <f t="shared" si="183"/>
        <v>0</v>
      </c>
      <c r="O301" s="44">
        <f t="shared" si="183"/>
        <v>0</v>
      </c>
      <c r="P301" s="44">
        <f t="shared" si="183"/>
        <v>0</v>
      </c>
      <c r="Q301" s="44">
        <f t="shared" si="183"/>
        <v>0</v>
      </c>
      <c r="R301" s="44">
        <f t="shared" si="183"/>
        <v>0</v>
      </c>
      <c r="S301" s="44">
        <f t="shared" si="183"/>
        <v>0</v>
      </c>
      <c r="T301" s="44">
        <f t="shared" si="183"/>
        <v>0</v>
      </c>
      <c r="U301" s="44">
        <f t="shared" si="183"/>
        <v>0</v>
      </c>
      <c r="V301" s="44">
        <f t="shared" ref="V301" si="184">V241-V303</f>
        <v>0</v>
      </c>
      <c r="X301" s="13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185">+SUM(C304:C308)</f>
        <v>-17018.384397595546</v>
      </c>
      <c r="D303" s="20">
        <f t="shared" si="185"/>
        <v>-14971.421481183424</v>
      </c>
      <c r="E303" s="20">
        <f t="shared" si="185"/>
        <v>-12423.432939179889</v>
      </c>
      <c r="F303" s="20">
        <f t="shared" si="185"/>
        <v>-15265.876190820301</v>
      </c>
      <c r="G303" s="20">
        <f t="shared" si="185"/>
        <v>-23013.199508894355</v>
      </c>
      <c r="H303" s="20">
        <f t="shared" si="185"/>
        <v>-11285.774670672279</v>
      </c>
      <c r="I303" s="20">
        <f t="shared" si="185"/>
        <v>-21194.194594272274</v>
      </c>
      <c r="J303" s="20">
        <f t="shared" si="185"/>
        <v>-17435.13704229179</v>
      </c>
      <c r="K303" s="20">
        <f t="shared" si="185"/>
        <v>-14633.84005976448</v>
      </c>
      <c r="L303" s="20">
        <f t="shared" si="185"/>
        <v>-22687.320671938753</v>
      </c>
      <c r="M303" s="20">
        <f t="shared" si="185"/>
        <v>-18509.892489180911</v>
      </c>
      <c r="N303" s="20">
        <f t="shared" si="185"/>
        <v>-15895.287444548345</v>
      </c>
      <c r="O303" s="20">
        <f t="shared" si="185"/>
        <v>-20303.590873631969</v>
      </c>
      <c r="P303" s="20">
        <f t="shared" si="185"/>
        <v>-19749.727658244017</v>
      </c>
      <c r="Q303" s="20">
        <f t="shared" si="185"/>
        <v>-15870.664889678716</v>
      </c>
      <c r="R303" s="20">
        <f t="shared" si="185"/>
        <v>-16117.2509392887</v>
      </c>
      <c r="S303" s="20">
        <f t="shared" si="185"/>
        <v>-16072.292139894629</v>
      </c>
      <c r="T303" s="20">
        <f t="shared" si="185"/>
        <v>-20255.840833122522</v>
      </c>
      <c r="U303" s="20">
        <f t="shared" si="185"/>
        <v>-16115.021364942315</v>
      </c>
      <c r="V303" s="20">
        <f t="shared" ref="V303" si="186">+SUM(V304:V308)</f>
        <v>-14298.870222833317</v>
      </c>
      <c r="W303" s="21"/>
      <c r="X303" s="22">
        <f t="shared" ref="X303:X308" si="187">+(V303/C303)-1</f>
        <v>-0.1597986102104062</v>
      </c>
    </row>
    <row r="304" spans="1:26">
      <c r="A304" s="47" t="s">
        <v>263</v>
      </c>
      <c r="B304" s="48" t="s">
        <v>264</v>
      </c>
      <c r="C304" s="45">
        <f>+'2000'!$C304</f>
        <v>5049.0013647215801</v>
      </c>
      <c r="D304" s="45">
        <f>+'2001'!$C304</f>
        <v>5988.4055956950078</v>
      </c>
      <c r="E304" s="45">
        <f>+'2002'!$C304</f>
        <v>5254.3822891961463</v>
      </c>
      <c r="F304" s="45">
        <f>+'2003'!$C304</f>
        <v>5739.5301221014761</v>
      </c>
      <c r="G304" s="45">
        <f>+'2004'!$C304</f>
        <v>5464.6930974844818</v>
      </c>
      <c r="H304" s="45">
        <f>+'2005'!$C304</f>
        <v>5526.9914113969617</v>
      </c>
      <c r="I304" s="45">
        <f>+'2006'!$C304</f>
        <v>6122.0088103489907</v>
      </c>
      <c r="J304" s="45">
        <f>+'2007'!$C304</f>
        <v>6917.0898787349242</v>
      </c>
      <c r="K304" s="45">
        <f>+'2008'!$C304</f>
        <v>6864.9185938045002</v>
      </c>
      <c r="L304" s="45">
        <f>+'2009'!$C304</f>
        <v>8410.8753059371065</v>
      </c>
      <c r="M304" s="45">
        <f>+'2010'!$C304</f>
        <v>9018.1583650357934</v>
      </c>
      <c r="N304" s="45">
        <f>+'2011'!$C304</f>
        <v>10007.002452756578</v>
      </c>
      <c r="O304" s="45">
        <f>+'2012'!$C304</f>
        <v>10007.47822292926</v>
      </c>
      <c r="P304" s="45">
        <f>+'2013'!$C304</f>
        <v>9962.6829448474728</v>
      </c>
      <c r="Q304" s="45">
        <f>+'2014'!$C304</f>
        <v>9987.3409149233812</v>
      </c>
      <c r="R304" s="45">
        <f>+'2015'!$C304</f>
        <v>11213.409789852665</v>
      </c>
      <c r="S304" s="45">
        <f>+'2016'!$C304</f>
        <v>11339.391666011516</v>
      </c>
      <c r="T304" s="45">
        <f>+'2017'!$C304</f>
        <v>11035.449338432847</v>
      </c>
      <c r="U304" s="45">
        <f>+'2018'!$C304</f>
        <v>11202.845024021974</v>
      </c>
      <c r="V304" s="45">
        <f>+'2019'!$C304</f>
        <v>15577.076495311981</v>
      </c>
      <c r="W304" s="26"/>
      <c r="X304" s="53">
        <f t="shared" si="187"/>
        <v>2.0851796959597291</v>
      </c>
    </row>
    <row r="305" spans="1:24">
      <c r="A305" s="47" t="s">
        <v>342</v>
      </c>
      <c r="B305" s="48" t="s">
        <v>343</v>
      </c>
      <c r="C305" s="45">
        <f>+'2000'!$C305</f>
        <v>312.34650444514023</v>
      </c>
      <c r="D305" s="45">
        <f>+'2001'!$C305</f>
        <v>303.24584552728976</v>
      </c>
      <c r="E305" s="45">
        <f>+'2002'!$C305</f>
        <v>206.91806884052605</v>
      </c>
      <c r="F305" s="45">
        <f>+'2003'!$C305</f>
        <v>212.16781761436852</v>
      </c>
      <c r="G305" s="45">
        <f>+'2004'!$C305</f>
        <v>227.78255519526479</v>
      </c>
      <c r="H305" s="45">
        <f>+'2005'!$C305</f>
        <v>206.1703395120214</v>
      </c>
      <c r="I305" s="45">
        <f>+'2006'!$C305</f>
        <v>189.84279622339525</v>
      </c>
      <c r="J305" s="45">
        <f>+'2007'!$C305</f>
        <v>211.49621008982857</v>
      </c>
      <c r="K305" s="45">
        <f>+'2008'!$C305</f>
        <v>210.00694176407856</v>
      </c>
      <c r="L305" s="45">
        <f>+'2009'!$C305</f>
        <v>259.06296102695001</v>
      </c>
      <c r="M305" s="45">
        <f>+'2010'!$C305</f>
        <v>582.06880135328095</v>
      </c>
      <c r="N305" s="45">
        <f>+'2011'!$C305</f>
        <v>712.86671601343323</v>
      </c>
      <c r="O305" s="45">
        <f>+'2012'!$C305</f>
        <v>774.95058545800237</v>
      </c>
      <c r="P305" s="45">
        <f>+'2013'!$C305</f>
        <v>793.66711665321418</v>
      </c>
      <c r="Q305" s="45">
        <f>+'2014'!$C305</f>
        <v>795.66852227981428</v>
      </c>
      <c r="R305" s="45">
        <f>+'2015'!$C305</f>
        <v>744.14353604433336</v>
      </c>
      <c r="S305" s="45">
        <f>+'2016'!$C305</f>
        <v>736.86683575479776</v>
      </c>
      <c r="T305" s="45">
        <f>+'2017'!$C305</f>
        <v>769.6758848209904</v>
      </c>
      <c r="U305" s="45">
        <f>+'2018'!$C305</f>
        <v>645.80066697750715</v>
      </c>
      <c r="V305" s="45">
        <f>+'2019'!$C305</f>
        <v>558.42727162755477</v>
      </c>
      <c r="W305" s="26"/>
      <c r="X305" s="53">
        <f t="shared" si="187"/>
        <v>0.78784543345397218</v>
      </c>
    </row>
    <row r="306" spans="1:24">
      <c r="A306" s="47" t="s">
        <v>433</v>
      </c>
      <c r="B306" s="48" t="s">
        <v>434</v>
      </c>
      <c r="C306" s="45">
        <f>+'2000'!$C306</f>
        <v>3.472948353333333</v>
      </c>
      <c r="D306" s="45">
        <f>+'2001'!$C306</f>
        <v>0.90248405146666666</v>
      </c>
      <c r="E306" s="45">
        <f>+'2002'!$C306</f>
        <v>4.4701329619999992</v>
      </c>
      <c r="F306" s="45">
        <f>+'2003'!$C306</f>
        <v>5.3257971351999993</v>
      </c>
      <c r="G306" s="45">
        <f>+'2004'!$C306</f>
        <v>4.7714094412000003</v>
      </c>
      <c r="H306" s="45">
        <f>+'2005'!$C306</f>
        <v>5.0890944792000008</v>
      </c>
      <c r="I306" s="45">
        <f>+'2006'!$C306</f>
        <v>4.2112636264000001</v>
      </c>
      <c r="J306" s="45">
        <f>+'2007'!$C306</f>
        <v>4.6862665860000003</v>
      </c>
      <c r="K306" s="45">
        <f>+'2008'!$C306</f>
        <v>5.2066196376000002</v>
      </c>
      <c r="L306" s="45">
        <f>+'2009'!$C306</f>
        <v>5.0869531168000002</v>
      </c>
      <c r="M306" s="45">
        <f>+'2010'!$C306</f>
        <v>5.7767080304000009</v>
      </c>
      <c r="N306" s="45">
        <f>+'2011'!$C306</f>
        <v>7.3168707275999996</v>
      </c>
      <c r="O306" s="45">
        <f>+'2012'!$C306</f>
        <v>6.0360214528</v>
      </c>
      <c r="P306" s="45">
        <f>+'2013'!$C306</f>
        <v>6.0505679727999997</v>
      </c>
      <c r="Q306" s="45">
        <f>+'2014'!$C306</f>
        <v>3.891219252</v>
      </c>
      <c r="R306" s="45">
        <f>+'2015'!$C306</f>
        <v>2.7761427980000004</v>
      </c>
      <c r="S306" s="45">
        <f>+'2016'!$C306</f>
        <v>5.5867993272000005</v>
      </c>
      <c r="T306" s="45">
        <f>+'2017'!$C306</f>
        <v>6.4238597736000012</v>
      </c>
      <c r="U306" s="45">
        <f>+'2018'!$C306</f>
        <v>5.243741656000001</v>
      </c>
      <c r="V306" s="45">
        <f>+'2019'!$C306</f>
        <v>4.6780371495999997</v>
      </c>
      <c r="W306" s="26"/>
      <c r="X306" s="53">
        <f t="shared" si="187"/>
        <v>0.3469930081482564</v>
      </c>
    </row>
    <row r="307" spans="1:24">
      <c r="A307" s="47" t="s">
        <v>539</v>
      </c>
      <c r="B307" s="48" t="s">
        <v>540</v>
      </c>
      <c r="C307" s="45">
        <f>+'2000'!$C307</f>
        <v>-22383.205215115599</v>
      </c>
      <c r="D307" s="45">
        <f>+'2001'!$C307</f>
        <v>-21263.97540645719</v>
      </c>
      <c r="E307" s="45">
        <f>+'2002'!$C307</f>
        <v>-17889.203430178561</v>
      </c>
      <c r="F307" s="45">
        <f>+'2003'!$C307</f>
        <v>-21222.899927671348</v>
      </c>
      <c r="G307" s="45">
        <f>+'2004'!$C307</f>
        <v>-28710.446571015302</v>
      </c>
      <c r="H307" s="45">
        <f>+'2005'!$C307</f>
        <v>-17024.025516060461</v>
      </c>
      <c r="I307" s="45">
        <f>+'2006'!$C307</f>
        <v>-27510.257464471058</v>
      </c>
      <c r="J307" s="45">
        <f>+'2007'!$C307</f>
        <v>-24568.40939770254</v>
      </c>
      <c r="K307" s="45">
        <f>+'2008'!$C307</f>
        <v>-21713.972214970658</v>
      </c>
      <c r="L307" s="45">
        <f>+'2009'!$C307</f>
        <v>-31362.345892019606</v>
      </c>
      <c r="M307" s="45">
        <f>+'2010'!$C307</f>
        <v>-28115.896363600386</v>
      </c>
      <c r="N307" s="45">
        <f>+'2011'!$C307</f>
        <v>-26622.473484045957</v>
      </c>
      <c r="O307" s="45">
        <f>+'2012'!$C307</f>
        <v>-31092.05570347203</v>
      </c>
      <c r="P307" s="45">
        <f>+'2013'!$C307</f>
        <v>-30512.128287717504</v>
      </c>
      <c r="Q307" s="45">
        <f>+'2014'!$C307</f>
        <v>-26657.565546133912</v>
      </c>
      <c r="R307" s="45">
        <f>+'2015'!$C307</f>
        <v>-28077.5804079837</v>
      </c>
      <c r="S307" s="45">
        <f>+'2016'!$C307</f>
        <v>-28154.137440988143</v>
      </c>
      <c r="T307" s="45">
        <f>+'2017'!$C307</f>
        <v>-32067.389916149958</v>
      </c>
      <c r="U307" s="45">
        <f>+'2018'!$C307</f>
        <v>-27968.910797597797</v>
      </c>
      <c r="V307" s="45">
        <f>+'2019'!$C307</f>
        <v>-30439.052026922454</v>
      </c>
      <c r="W307" s="26"/>
      <c r="X307" s="53">
        <f t="shared" si="187"/>
        <v>0.35990586398978563</v>
      </c>
    </row>
    <row r="308" spans="1:24">
      <c r="A308" s="47" t="s">
        <v>640</v>
      </c>
      <c r="B308" s="48" t="s">
        <v>641</v>
      </c>
      <c r="C308" s="45">
        <f>+'2000'!$C308</f>
        <v>0</v>
      </c>
      <c r="D308" s="45">
        <f>+'2001'!$C308</f>
        <v>0</v>
      </c>
      <c r="E308" s="45">
        <f>+'2002'!$C308</f>
        <v>0</v>
      </c>
      <c r="F308" s="45">
        <f>+'2003'!$C308</f>
        <v>0</v>
      </c>
      <c r="G308" s="45">
        <f>+'2004'!$C308</f>
        <v>0</v>
      </c>
      <c r="H308" s="45">
        <f>+'2005'!$C308</f>
        <v>0</v>
      </c>
      <c r="I308" s="45">
        <f>+'2006'!$C308</f>
        <v>0</v>
      </c>
      <c r="J308" s="45">
        <f>+'2007'!$C308</f>
        <v>0</v>
      </c>
      <c r="K308" s="45">
        <f>+'2008'!$C308</f>
        <v>0</v>
      </c>
      <c r="L308" s="45">
        <f>+'2009'!$C308</f>
        <v>0</v>
      </c>
      <c r="M308" s="45">
        <f>+'2010'!$C308</f>
        <v>0</v>
      </c>
      <c r="N308" s="45">
        <f>+'2011'!$C308</f>
        <v>0</v>
      </c>
      <c r="O308" s="45">
        <f>+'2012'!$C308</f>
        <v>0</v>
      </c>
      <c r="P308" s="45">
        <f>+'2013'!$C308</f>
        <v>0</v>
      </c>
      <c r="Q308" s="45">
        <f>+'2014'!$C308</f>
        <v>0</v>
      </c>
      <c r="R308" s="45">
        <f>+'2015'!$C308</f>
        <v>0</v>
      </c>
      <c r="S308" s="45">
        <f>+'2016'!$C308</f>
        <v>0</v>
      </c>
      <c r="T308" s="45">
        <f>+'2017'!$C308</f>
        <v>0</v>
      </c>
      <c r="U308" s="45">
        <f>+'2018'!$C308</f>
        <v>0</v>
      </c>
      <c r="V308" s="45">
        <f>+'2019'!$C308</f>
        <v>0</v>
      </c>
      <c r="W308" s="26"/>
      <c r="X308" s="53" t="e">
        <f t="shared" si="187"/>
        <v>#DIV/0!</v>
      </c>
    </row>
  </sheetData>
  <sheetProtection algorithmName="SHA-512" hashValue="YTooL5weCE5eR+zLiAf/LZKEN0+H7tkz3DyrmysghnzEeuoQSD82DeCc9JL7EDiak71eFWir3pf05C3EciahgQ==" saltValue="35N24kPY804O9FjmmGY26w==" spinCount="100000" sheet="1" formatCells="0" formatColumns="0" formatRows="0" insertColumns="0" insertRows="0" insertHyperlinks="0" deleteColumns="0" deleteRows="0" sort="0" autoFilter="0" pivotTables="0"/>
  <conditionalFormatting sqref="C239:U239 C301:U301">
    <cfRule type="cellIs" dxfId="32" priority="6" operator="equal">
      <formula>0</formula>
    </cfRule>
  </conditionalFormatting>
  <conditionalFormatting sqref="V239">
    <cfRule type="cellIs" dxfId="31" priority="2" operator="equal">
      <formula>0</formula>
    </cfRule>
  </conditionalFormatting>
  <conditionalFormatting sqref="V301">
    <cfRule type="cellIs" dxfId="30" priority="1" operator="equal">
      <formula>0</formula>
    </cfRule>
  </conditionalFormatting>
  <dataValidations count="1">
    <dataValidation allowBlank="1" showInputMessage="1" showErrorMessage="1" sqref="B144:B157 B136 A225:B236 B267:B273 A289:B299 B307" xr:uid="{3E268A62-AFB1-45B8-95F6-A478F99510D8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775B7583-CE52-4050-B8BC-289A5294413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'CO2'!C4:V4</xm:f>
              <xm:sqref>Z4</xm:sqref>
            </x14:sparkline>
            <x14:sparkline>
              <xm:f>'CO2'!C5:V5</xm:f>
              <xm:sqref>Z5</xm:sqref>
            </x14:sparkline>
            <x14:sparkline>
              <xm:f>'CO2'!C6:V6</xm:f>
              <xm:sqref>Z6</xm:sqref>
            </x14:sparkline>
            <x14:sparkline>
              <xm:f>'CO2'!C7:V7</xm:f>
              <xm:sqref>Z7</xm:sqref>
            </x14:sparkline>
            <x14:sparkline>
              <xm:f>'CO2'!C8:V8</xm:f>
              <xm:sqref>Z8</xm:sqref>
            </x14:sparkline>
            <x14:sparkline>
              <xm:f>'CO2'!C9:V9</xm:f>
              <xm:sqref>Z9</xm:sqref>
            </x14:sparkline>
            <x14:sparkline>
              <xm:f>'CO2'!C10:V10</xm:f>
              <xm:sqref>Z10</xm:sqref>
            </x14:sparkline>
            <x14:sparkline>
              <xm:f>'CO2'!C11:V11</xm:f>
              <xm:sqref>Z11</xm:sqref>
            </x14:sparkline>
            <x14:sparkline>
              <xm:f>'CO2'!C12:V12</xm:f>
              <xm:sqref>Z12</xm:sqref>
            </x14:sparkline>
            <x14:sparkline>
              <xm:f>'CO2'!C13:V13</xm:f>
              <xm:sqref>Z13</xm:sqref>
            </x14:sparkline>
            <x14:sparkline>
              <xm:f>'CO2'!C14:V14</xm:f>
              <xm:sqref>Z14</xm:sqref>
            </x14:sparkline>
            <x14:sparkline>
              <xm:f>'CO2'!C15:V15</xm:f>
              <xm:sqref>Z15</xm:sqref>
            </x14:sparkline>
            <x14:sparkline>
              <xm:f>'CO2'!C16:V16</xm:f>
              <xm:sqref>Z16</xm:sqref>
            </x14:sparkline>
            <x14:sparkline>
              <xm:f>'CO2'!C17:V17</xm:f>
              <xm:sqref>Z17</xm:sqref>
            </x14:sparkline>
            <x14:sparkline>
              <xm:f>'CO2'!C18:V18</xm:f>
              <xm:sqref>Z18</xm:sqref>
            </x14:sparkline>
            <x14:sparkline>
              <xm:f>'CO2'!C19:V19</xm:f>
              <xm:sqref>Z19</xm:sqref>
            </x14:sparkline>
            <x14:sparkline>
              <xm:f>'CO2'!C20:V20</xm:f>
              <xm:sqref>Z20</xm:sqref>
            </x14:sparkline>
            <x14:sparkline>
              <xm:f>'CO2'!C21:V21</xm:f>
              <xm:sqref>Z21</xm:sqref>
            </x14:sparkline>
            <x14:sparkline>
              <xm:f>'CO2'!C22:V22</xm:f>
              <xm:sqref>Z22</xm:sqref>
            </x14:sparkline>
            <x14:sparkline>
              <xm:f>'CO2'!C23:V23</xm:f>
              <xm:sqref>Z23</xm:sqref>
            </x14:sparkline>
            <x14:sparkline>
              <xm:f>'CO2'!C24:V24</xm:f>
              <xm:sqref>Z24</xm:sqref>
            </x14:sparkline>
            <x14:sparkline>
              <xm:f>'CO2'!C25:V25</xm:f>
              <xm:sqref>Z25</xm:sqref>
            </x14:sparkline>
            <x14:sparkline>
              <xm:f>'CO2'!C26:V26</xm:f>
              <xm:sqref>Z26</xm:sqref>
            </x14:sparkline>
            <x14:sparkline>
              <xm:f>'CO2'!C27:V27</xm:f>
              <xm:sqref>Z27</xm:sqref>
            </x14:sparkline>
            <x14:sparkline>
              <xm:f>'CO2'!C28:V28</xm:f>
              <xm:sqref>Z28</xm:sqref>
            </x14:sparkline>
            <x14:sparkline>
              <xm:f>'CO2'!C29:V29</xm:f>
              <xm:sqref>Z29</xm:sqref>
            </x14:sparkline>
            <x14:sparkline>
              <xm:f>'CO2'!C30:V30</xm:f>
              <xm:sqref>Z30</xm:sqref>
            </x14:sparkline>
            <x14:sparkline>
              <xm:f>'CO2'!C31:V31</xm:f>
              <xm:sqref>Z31</xm:sqref>
            </x14:sparkline>
            <x14:sparkline>
              <xm:f>'CO2'!C32:V32</xm:f>
              <xm:sqref>Z32</xm:sqref>
            </x14:sparkline>
            <x14:sparkline>
              <xm:f>'CO2'!C33:V33</xm:f>
              <xm:sqref>Z33</xm:sqref>
            </x14:sparkline>
            <x14:sparkline>
              <xm:f>'CO2'!C34:V34</xm:f>
              <xm:sqref>Z34</xm:sqref>
            </x14:sparkline>
            <x14:sparkline>
              <xm:f>'CO2'!C35:V35</xm:f>
              <xm:sqref>Z35</xm:sqref>
            </x14:sparkline>
            <x14:sparkline>
              <xm:f>'CO2'!C36:V36</xm:f>
              <xm:sqref>Z36</xm:sqref>
            </x14:sparkline>
            <x14:sparkline>
              <xm:f>'CO2'!C37:V37</xm:f>
              <xm:sqref>Z37</xm:sqref>
            </x14:sparkline>
            <x14:sparkline>
              <xm:f>'CO2'!C38:V38</xm:f>
              <xm:sqref>Z38</xm:sqref>
            </x14:sparkline>
            <x14:sparkline>
              <xm:f>'CO2'!C39:V39</xm:f>
              <xm:sqref>Z39</xm:sqref>
            </x14:sparkline>
            <x14:sparkline>
              <xm:f>'CO2'!C40:V40</xm:f>
              <xm:sqref>Z40</xm:sqref>
            </x14:sparkline>
            <x14:sparkline>
              <xm:f>'CO2'!C41:V41</xm:f>
              <xm:sqref>Z41</xm:sqref>
            </x14:sparkline>
            <x14:sparkline>
              <xm:f>'CO2'!C42:V42</xm:f>
              <xm:sqref>Z42</xm:sqref>
            </x14:sparkline>
            <x14:sparkline>
              <xm:f>'CO2'!C43:V43</xm:f>
              <xm:sqref>Z43</xm:sqref>
            </x14:sparkline>
            <x14:sparkline>
              <xm:f>'CO2'!C44:V44</xm:f>
              <xm:sqref>Z44</xm:sqref>
            </x14:sparkline>
            <x14:sparkline>
              <xm:f>'CO2'!C45:V45</xm:f>
              <xm:sqref>Z45</xm:sqref>
            </x14:sparkline>
            <x14:sparkline>
              <xm:f>'CO2'!C46:V46</xm:f>
              <xm:sqref>Z46</xm:sqref>
            </x14:sparkline>
            <x14:sparkline>
              <xm:f>'CO2'!C47:V47</xm:f>
              <xm:sqref>Z47</xm:sqref>
            </x14:sparkline>
            <x14:sparkline>
              <xm:f>'CO2'!C48:V48</xm:f>
              <xm:sqref>Z48</xm:sqref>
            </x14:sparkline>
            <x14:sparkline>
              <xm:f>'CO2'!C49:V49</xm:f>
              <xm:sqref>Z49</xm:sqref>
            </x14:sparkline>
            <x14:sparkline>
              <xm:f>'CO2'!C50:V50</xm:f>
              <xm:sqref>Z50</xm:sqref>
            </x14:sparkline>
            <x14:sparkline>
              <xm:f>'CO2'!C51:V51</xm:f>
              <xm:sqref>Z51</xm:sqref>
            </x14:sparkline>
            <x14:sparkline>
              <xm:f>'CO2'!C52:V52</xm:f>
              <xm:sqref>Z52</xm:sqref>
            </x14:sparkline>
            <x14:sparkline>
              <xm:f>'CO2'!C53:V53</xm:f>
              <xm:sqref>Z53</xm:sqref>
            </x14:sparkline>
            <x14:sparkline>
              <xm:f>'CO2'!C54:V54</xm:f>
              <xm:sqref>Z54</xm:sqref>
            </x14:sparkline>
            <x14:sparkline>
              <xm:f>'CO2'!C55:V55</xm:f>
              <xm:sqref>Z55</xm:sqref>
            </x14:sparkline>
            <x14:sparkline>
              <xm:f>'CO2'!C56:V56</xm:f>
              <xm:sqref>Z56</xm:sqref>
            </x14:sparkline>
            <x14:sparkline>
              <xm:f>'CO2'!C57:V57</xm:f>
              <xm:sqref>Z57</xm:sqref>
            </x14:sparkline>
            <x14:sparkline>
              <xm:f>'CO2'!C58:V58</xm:f>
              <xm:sqref>Z58</xm:sqref>
            </x14:sparkline>
            <x14:sparkline>
              <xm:f>'CO2'!C59:V59</xm:f>
              <xm:sqref>Z59</xm:sqref>
            </x14:sparkline>
            <x14:sparkline>
              <xm:f>'CO2'!C60:V60</xm:f>
              <xm:sqref>Z60</xm:sqref>
            </x14:sparkline>
            <x14:sparkline>
              <xm:f>'CO2'!C61:V61</xm:f>
              <xm:sqref>Z61</xm:sqref>
            </x14:sparkline>
            <x14:sparkline>
              <xm:f>'CO2'!C62:V62</xm:f>
              <xm:sqref>Z62</xm:sqref>
            </x14:sparkline>
            <x14:sparkline>
              <xm:f>'CO2'!C63:V63</xm:f>
              <xm:sqref>Z63</xm:sqref>
            </x14:sparkline>
            <x14:sparkline>
              <xm:f>'CO2'!C64:V64</xm:f>
              <xm:sqref>Z64</xm:sqref>
            </x14:sparkline>
            <x14:sparkline>
              <xm:f>'CO2'!C65:V65</xm:f>
              <xm:sqref>Z65</xm:sqref>
            </x14:sparkline>
            <x14:sparkline>
              <xm:f>'CO2'!C66:V66</xm:f>
              <xm:sqref>Z66</xm:sqref>
            </x14:sparkline>
            <x14:sparkline>
              <xm:f>'CO2'!C67:V67</xm:f>
              <xm:sqref>Z67</xm:sqref>
            </x14:sparkline>
            <x14:sparkline>
              <xm:f>'CO2'!C68:V68</xm:f>
              <xm:sqref>Z68</xm:sqref>
            </x14:sparkline>
            <x14:sparkline>
              <xm:f>'CO2'!C69:V69</xm:f>
              <xm:sqref>Z69</xm:sqref>
            </x14:sparkline>
            <x14:sparkline>
              <xm:f>'CO2'!C70:V70</xm:f>
              <xm:sqref>Z70</xm:sqref>
            </x14:sparkline>
            <x14:sparkline>
              <xm:f>'CO2'!C71:V71</xm:f>
              <xm:sqref>Z71</xm:sqref>
            </x14:sparkline>
            <x14:sparkline>
              <xm:f>'CO2'!C72:V72</xm:f>
              <xm:sqref>Z72</xm:sqref>
            </x14:sparkline>
            <x14:sparkline>
              <xm:f>'CO2'!C73:V73</xm:f>
              <xm:sqref>Z73</xm:sqref>
            </x14:sparkline>
            <x14:sparkline>
              <xm:f>'CO2'!C74:V74</xm:f>
              <xm:sqref>Z74</xm:sqref>
            </x14:sparkline>
            <x14:sparkline>
              <xm:f>'CO2'!C75:V75</xm:f>
              <xm:sqref>Z75</xm:sqref>
            </x14:sparkline>
            <x14:sparkline>
              <xm:f>'CO2'!C76:V76</xm:f>
              <xm:sqref>Z76</xm:sqref>
            </x14:sparkline>
            <x14:sparkline>
              <xm:f>'CO2'!C77:V77</xm:f>
              <xm:sqref>Z77</xm:sqref>
            </x14:sparkline>
            <x14:sparkline>
              <xm:f>'CO2'!C78:V78</xm:f>
              <xm:sqref>Z78</xm:sqref>
            </x14:sparkline>
            <x14:sparkline>
              <xm:f>'CO2'!C79:V79</xm:f>
              <xm:sqref>Z79</xm:sqref>
            </x14:sparkline>
            <x14:sparkline>
              <xm:f>'CO2'!C80:V80</xm:f>
              <xm:sqref>Z80</xm:sqref>
            </x14:sparkline>
            <x14:sparkline>
              <xm:f>'CO2'!C81:V81</xm:f>
              <xm:sqref>Z81</xm:sqref>
            </x14:sparkline>
            <x14:sparkline>
              <xm:f>'CO2'!C82:V82</xm:f>
              <xm:sqref>Z82</xm:sqref>
            </x14:sparkline>
            <x14:sparkline>
              <xm:f>'CO2'!C83:V83</xm:f>
              <xm:sqref>Z83</xm:sqref>
            </x14:sparkline>
            <x14:sparkline>
              <xm:f>'CO2'!C84:V84</xm:f>
              <xm:sqref>Z84</xm:sqref>
            </x14:sparkline>
            <x14:sparkline>
              <xm:f>'CO2'!C85:V85</xm:f>
              <xm:sqref>Z85</xm:sqref>
            </x14:sparkline>
            <x14:sparkline>
              <xm:f>'CO2'!C86:V86</xm:f>
              <xm:sqref>Z86</xm:sqref>
            </x14:sparkline>
            <x14:sparkline>
              <xm:f>'CO2'!C87:V87</xm:f>
              <xm:sqref>Z87</xm:sqref>
            </x14:sparkline>
            <x14:sparkline>
              <xm:f>'CO2'!C88:V88</xm:f>
              <xm:sqref>Z88</xm:sqref>
            </x14:sparkline>
            <x14:sparkline>
              <xm:f>'CO2'!C89:V89</xm:f>
              <xm:sqref>Z89</xm:sqref>
            </x14:sparkline>
            <x14:sparkline>
              <xm:f>'CO2'!C90:V90</xm:f>
              <xm:sqref>Z90</xm:sqref>
            </x14:sparkline>
            <x14:sparkline>
              <xm:f>'CO2'!C91:V91</xm:f>
              <xm:sqref>Z91</xm:sqref>
            </x14:sparkline>
            <x14:sparkline>
              <xm:f>'CO2'!C92:V92</xm:f>
              <xm:sqref>Z92</xm:sqref>
            </x14:sparkline>
            <x14:sparkline>
              <xm:f>'CO2'!C93:V93</xm:f>
              <xm:sqref>Z93</xm:sqref>
            </x14:sparkline>
            <x14:sparkline>
              <xm:f>'CO2'!C94:V94</xm:f>
              <xm:sqref>Z94</xm:sqref>
            </x14:sparkline>
            <x14:sparkline>
              <xm:f>'CO2'!C95:V95</xm:f>
              <xm:sqref>Z95</xm:sqref>
            </x14:sparkline>
            <x14:sparkline>
              <xm:f>'CO2'!C96:V96</xm:f>
              <xm:sqref>Z96</xm:sqref>
            </x14:sparkline>
            <x14:sparkline>
              <xm:f>'CO2'!C97:V97</xm:f>
              <xm:sqref>Z97</xm:sqref>
            </x14:sparkline>
            <x14:sparkline>
              <xm:f>'CO2'!C98:V98</xm:f>
              <xm:sqref>Z98</xm:sqref>
            </x14:sparkline>
            <x14:sparkline>
              <xm:f>'CO2'!C99:V99</xm:f>
              <xm:sqref>Z99</xm:sqref>
            </x14:sparkline>
            <x14:sparkline>
              <xm:f>'CO2'!C100:V100</xm:f>
              <xm:sqref>Z100</xm:sqref>
            </x14:sparkline>
            <x14:sparkline>
              <xm:f>'CO2'!C101:V101</xm:f>
              <xm:sqref>Z101</xm:sqref>
            </x14:sparkline>
            <x14:sparkline>
              <xm:f>'CO2'!C102:V102</xm:f>
              <xm:sqref>Z102</xm:sqref>
            </x14:sparkline>
            <x14:sparkline>
              <xm:f>'CO2'!C103:V103</xm:f>
              <xm:sqref>Z103</xm:sqref>
            </x14:sparkline>
            <x14:sparkline>
              <xm:f>'CO2'!C104:V104</xm:f>
              <xm:sqref>Z104</xm:sqref>
            </x14:sparkline>
            <x14:sparkline>
              <xm:f>'CO2'!C105:V105</xm:f>
              <xm:sqref>Z105</xm:sqref>
            </x14:sparkline>
            <x14:sparkline>
              <xm:f>'CO2'!C106:V106</xm:f>
              <xm:sqref>Z106</xm:sqref>
            </x14:sparkline>
            <x14:sparkline>
              <xm:f>'CO2'!C107:V107</xm:f>
              <xm:sqref>Z107</xm:sqref>
            </x14:sparkline>
            <x14:sparkline>
              <xm:f>'CO2'!C108:V108</xm:f>
              <xm:sqref>Z108</xm:sqref>
            </x14:sparkline>
            <x14:sparkline>
              <xm:f>'CO2'!C109:V109</xm:f>
              <xm:sqref>Z109</xm:sqref>
            </x14:sparkline>
            <x14:sparkline>
              <xm:f>'CO2'!C110:V110</xm:f>
              <xm:sqref>Z110</xm:sqref>
            </x14:sparkline>
            <x14:sparkline>
              <xm:f>'CO2'!C111:V111</xm:f>
              <xm:sqref>Z111</xm:sqref>
            </x14:sparkline>
            <x14:sparkline>
              <xm:f>'CO2'!C112:V112</xm:f>
              <xm:sqref>Z112</xm:sqref>
            </x14:sparkline>
            <x14:sparkline>
              <xm:f>'CO2'!C113:V113</xm:f>
              <xm:sqref>Z113</xm:sqref>
            </x14:sparkline>
            <x14:sparkline>
              <xm:f>'CO2'!C114:V114</xm:f>
              <xm:sqref>Z114</xm:sqref>
            </x14:sparkline>
            <x14:sparkline>
              <xm:f>'CO2'!C115:V115</xm:f>
              <xm:sqref>Z115</xm:sqref>
            </x14:sparkline>
            <x14:sparkline>
              <xm:f>'CO2'!C116:V116</xm:f>
              <xm:sqref>Z116</xm:sqref>
            </x14:sparkline>
            <x14:sparkline>
              <xm:f>'CO2'!C117:V117</xm:f>
              <xm:sqref>Z117</xm:sqref>
            </x14:sparkline>
            <x14:sparkline>
              <xm:f>'CO2'!C118:V118</xm:f>
              <xm:sqref>Z118</xm:sqref>
            </x14:sparkline>
            <x14:sparkline>
              <xm:f>'CO2'!C119:V119</xm:f>
              <xm:sqref>Z119</xm:sqref>
            </x14:sparkline>
            <x14:sparkline>
              <xm:f>'CO2'!C120:V120</xm:f>
              <xm:sqref>Z120</xm:sqref>
            </x14:sparkline>
            <x14:sparkline>
              <xm:f>'CO2'!C121:V121</xm:f>
              <xm:sqref>Z121</xm:sqref>
            </x14:sparkline>
            <x14:sparkline>
              <xm:f>'CO2'!C122:V122</xm:f>
              <xm:sqref>Z122</xm:sqref>
            </x14:sparkline>
            <x14:sparkline>
              <xm:f>'CO2'!C123:V123</xm:f>
              <xm:sqref>Z123</xm:sqref>
            </x14:sparkline>
            <x14:sparkline>
              <xm:f>'CO2'!C124:V124</xm:f>
              <xm:sqref>Z124</xm:sqref>
            </x14:sparkline>
            <x14:sparkline>
              <xm:f>'CO2'!C125:V125</xm:f>
              <xm:sqref>Z125</xm:sqref>
            </x14:sparkline>
            <x14:sparkline>
              <xm:f>'CO2'!C126:V126</xm:f>
              <xm:sqref>Z126</xm:sqref>
            </x14:sparkline>
            <x14:sparkline>
              <xm:f>'CO2'!C127:V127</xm:f>
              <xm:sqref>Z127</xm:sqref>
            </x14:sparkline>
            <x14:sparkline>
              <xm:f>'CO2'!C128:V128</xm:f>
              <xm:sqref>Z128</xm:sqref>
            </x14:sparkline>
            <x14:sparkline>
              <xm:f>'CO2'!C129:V129</xm:f>
              <xm:sqref>Z129</xm:sqref>
            </x14:sparkline>
            <x14:sparkline>
              <xm:f>'CO2'!C130:V130</xm:f>
              <xm:sqref>Z130</xm:sqref>
            </x14:sparkline>
            <x14:sparkline>
              <xm:f>'CO2'!C131:V131</xm:f>
              <xm:sqref>Z131</xm:sqref>
            </x14:sparkline>
            <x14:sparkline>
              <xm:f>'CO2'!C132:V132</xm:f>
              <xm:sqref>Z132</xm:sqref>
            </x14:sparkline>
            <x14:sparkline>
              <xm:f>'CO2'!C133:V133</xm:f>
              <xm:sqref>Z133</xm:sqref>
            </x14:sparkline>
            <x14:sparkline>
              <xm:f>'CO2'!C134:V134</xm:f>
              <xm:sqref>Z134</xm:sqref>
            </x14:sparkline>
            <x14:sparkline>
              <xm:f>'CO2'!C135:V135</xm:f>
              <xm:sqref>Z135</xm:sqref>
            </x14:sparkline>
            <x14:sparkline>
              <xm:f>'CO2'!C136:V136</xm:f>
              <xm:sqref>Z136</xm:sqref>
            </x14:sparkline>
            <x14:sparkline>
              <xm:f>'CO2'!C137:V137</xm:f>
              <xm:sqref>Z137</xm:sqref>
            </x14:sparkline>
            <x14:sparkline>
              <xm:f>'CO2'!C138:V138</xm:f>
              <xm:sqref>Z138</xm:sqref>
            </x14:sparkline>
            <x14:sparkline>
              <xm:f>'CO2'!C139:V139</xm:f>
              <xm:sqref>Z139</xm:sqref>
            </x14:sparkline>
            <x14:sparkline>
              <xm:f>'CO2'!C140:V140</xm:f>
              <xm:sqref>Z140</xm:sqref>
            </x14:sparkline>
            <x14:sparkline>
              <xm:f>'CO2'!C141:V141</xm:f>
              <xm:sqref>Z141</xm:sqref>
            </x14:sparkline>
            <x14:sparkline>
              <xm:f>'CO2'!C142:V142</xm:f>
              <xm:sqref>Z142</xm:sqref>
            </x14:sparkline>
            <x14:sparkline>
              <xm:f>'CO2'!C143:V143</xm:f>
              <xm:sqref>Z143</xm:sqref>
            </x14:sparkline>
            <x14:sparkline>
              <xm:f>'CO2'!C144:V144</xm:f>
              <xm:sqref>Z144</xm:sqref>
            </x14:sparkline>
            <x14:sparkline>
              <xm:f>'CO2'!C145:V145</xm:f>
              <xm:sqref>Z145</xm:sqref>
            </x14:sparkline>
            <x14:sparkline>
              <xm:f>'CO2'!C146:V146</xm:f>
              <xm:sqref>Z146</xm:sqref>
            </x14:sparkline>
            <x14:sparkline>
              <xm:f>'CO2'!C147:V147</xm:f>
              <xm:sqref>Z147</xm:sqref>
            </x14:sparkline>
            <x14:sparkline>
              <xm:f>'CO2'!C148:V148</xm:f>
              <xm:sqref>Z148</xm:sqref>
            </x14:sparkline>
            <x14:sparkline>
              <xm:f>'CO2'!C149:V149</xm:f>
              <xm:sqref>Z149</xm:sqref>
            </x14:sparkline>
            <x14:sparkline>
              <xm:f>'CO2'!C150:V150</xm:f>
              <xm:sqref>Z150</xm:sqref>
            </x14:sparkline>
            <x14:sparkline>
              <xm:f>'CO2'!C151:V151</xm:f>
              <xm:sqref>Z151</xm:sqref>
            </x14:sparkline>
            <x14:sparkline>
              <xm:f>'CO2'!C152:V152</xm:f>
              <xm:sqref>Z152</xm:sqref>
            </x14:sparkline>
            <x14:sparkline>
              <xm:f>'CO2'!C153:V153</xm:f>
              <xm:sqref>Z153</xm:sqref>
            </x14:sparkline>
            <x14:sparkline>
              <xm:f>'CO2'!C154:V154</xm:f>
              <xm:sqref>Z154</xm:sqref>
            </x14:sparkline>
            <x14:sparkline>
              <xm:f>'CO2'!C155:V155</xm:f>
              <xm:sqref>Z155</xm:sqref>
            </x14:sparkline>
            <x14:sparkline>
              <xm:f>'CO2'!C156:V156</xm:f>
              <xm:sqref>Z156</xm:sqref>
            </x14:sparkline>
            <x14:sparkline>
              <xm:f>'CO2'!C157:V157</xm:f>
              <xm:sqref>Z157</xm:sqref>
            </x14:sparkline>
            <x14:sparkline>
              <xm:f>'CO2'!C158:V158</xm:f>
              <xm:sqref>Z158</xm:sqref>
            </x14:sparkline>
            <x14:sparkline>
              <xm:f>'CO2'!C159:V159</xm:f>
              <xm:sqref>Z159</xm:sqref>
            </x14:sparkline>
            <x14:sparkline>
              <xm:f>'CO2'!C160:V160</xm:f>
              <xm:sqref>Z160</xm:sqref>
            </x14:sparkline>
            <x14:sparkline>
              <xm:f>'CO2'!C161:V161</xm:f>
              <xm:sqref>Z161</xm:sqref>
            </x14:sparkline>
            <x14:sparkline>
              <xm:f>'CO2'!C162:V162</xm:f>
              <xm:sqref>Z162</xm:sqref>
            </x14:sparkline>
            <x14:sparkline>
              <xm:f>'CO2'!C163:V163</xm:f>
              <xm:sqref>Z163</xm:sqref>
            </x14:sparkline>
            <x14:sparkline>
              <xm:f>'CO2'!C164:V164</xm:f>
              <xm:sqref>Z164</xm:sqref>
            </x14:sparkline>
            <x14:sparkline>
              <xm:f>'CO2'!C165:V165</xm:f>
              <xm:sqref>Z165</xm:sqref>
            </x14:sparkline>
            <x14:sparkline>
              <xm:f>'CO2'!C166:V166</xm:f>
              <xm:sqref>Z166</xm:sqref>
            </x14:sparkline>
            <x14:sparkline>
              <xm:f>'CO2'!C167:V167</xm:f>
              <xm:sqref>Z167</xm:sqref>
            </x14:sparkline>
            <x14:sparkline>
              <xm:f>'CO2'!C168:V168</xm:f>
              <xm:sqref>Z168</xm:sqref>
            </x14:sparkline>
            <x14:sparkline>
              <xm:f>'CO2'!C169:V169</xm:f>
              <xm:sqref>Z169</xm:sqref>
            </x14:sparkline>
            <x14:sparkline>
              <xm:f>'CO2'!C170:V170</xm:f>
              <xm:sqref>Z170</xm:sqref>
            </x14:sparkline>
            <x14:sparkline>
              <xm:f>'CO2'!C171:V171</xm:f>
              <xm:sqref>Z171</xm:sqref>
            </x14:sparkline>
            <x14:sparkline>
              <xm:f>'CO2'!C172:V172</xm:f>
              <xm:sqref>Z172</xm:sqref>
            </x14:sparkline>
            <x14:sparkline>
              <xm:f>'CO2'!C173:V173</xm:f>
              <xm:sqref>Z173</xm:sqref>
            </x14:sparkline>
            <x14:sparkline>
              <xm:f>'CO2'!C174:V174</xm:f>
              <xm:sqref>Z174</xm:sqref>
            </x14:sparkline>
            <x14:sparkline>
              <xm:f>'CO2'!C175:V175</xm:f>
              <xm:sqref>Z175</xm:sqref>
            </x14:sparkline>
            <x14:sparkline>
              <xm:f>'CO2'!C176:V176</xm:f>
              <xm:sqref>Z176</xm:sqref>
            </x14:sparkline>
            <x14:sparkline>
              <xm:f>'CO2'!C177:V177</xm:f>
              <xm:sqref>Z177</xm:sqref>
            </x14:sparkline>
            <x14:sparkline>
              <xm:f>'CO2'!C178:V178</xm:f>
              <xm:sqref>Z178</xm:sqref>
            </x14:sparkline>
            <x14:sparkline>
              <xm:f>'CO2'!C179:V179</xm:f>
              <xm:sqref>Z179</xm:sqref>
            </x14:sparkline>
            <x14:sparkline>
              <xm:f>'CO2'!C180:V180</xm:f>
              <xm:sqref>Z180</xm:sqref>
            </x14:sparkline>
            <x14:sparkline>
              <xm:f>'CO2'!C181:V181</xm:f>
              <xm:sqref>Z181</xm:sqref>
            </x14:sparkline>
            <x14:sparkline>
              <xm:f>'CO2'!C182:V182</xm:f>
              <xm:sqref>Z182</xm:sqref>
            </x14:sparkline>
            <x14:sparkline>
              <xm:f>'CO2'!C183:V183</xm:f>
              <xm:sqref>Z183</xm:sqref>
            </x14:sparkline>
            <x14:sparkline>
              <xm:f>'CO2'!C184:V184</xm:f>
              <xm:sqref>Z184</xm:sqref>
            </x14:sparkline>
            <x14:sparkline>
              <xm:f>'CO2'!C185:V185</xm:f>
              <xm:sqref>Z185</xm:sqref>
            </x14:sparkline>
            <x14:sparkline>
              <xm:f>'CO2'!C186:V186</xm:f>
              <xm:sqref>Z186</xm:sqref>
            </x14:sparkline>
            <x14:sparkline>
              <xm:f>'CO2'!C187:V187</xm:f>
              <xm:sqref>Z187</xm:sqref>
            </x14:sparkline>
            <x14:sparkline>
              <xm:f>'CO2'!C188:V188</xm:f>
              <xm:sqref>Z188</xm:sqref>
            </x14:sparkline>
            <x14:sparkline>
              <xm:f>'CO2'!C189:V189</xm:f>
              <xm:sqref>Z189</xm:sqref>
            </x14:sparkline>
            <x14:sparkline>
              <xm:f>'CO2'!C190:V190</xm:f>
              <xm:sqref>Z190</xm:sqref>
            </x14:sparkline>
            <x14:sparkline>
              <xm:f>'CO2'!C191:V191</xm:f>
              <xm:sqref>Z191</xm:sqref>
            </x14:sparkline>
            <x14:sparkline>
              <xm:f>'CO2'!C192:V192</xm:f>
              <xm:sqref>Z192</xm:sqref>
            </x14:sparkline>
            <x14:sparkline>
              <xm:f>'CO2'!C193:V193</xm:f>
              <xm:sqref>Z193</xm:sqref>
            </x14:sparkline>
            <x14:sparkline>
              <xm:f>'CO2'!C194:V194</xm:f>
              <xm:sqref>Z194</xm:sqref>
            </x14:sparkline>
            <x14:sparkline>
              <xm:f>'CO2'!C195:V195</xm:f>
              <xm:sqref>Z195</xm:sqref>
            </x14:sparkline>
            <x14:sparkline>
              <xm:f>'CO2'!C196:V196</xm:f>
              <xm:sqref>Z196</xm:sqref>
            </x14:sparkline>
            <x14:sparkline>
              <xm:f>'CO2'!C197:V197</xm:f>
              <xm:sqref>Z197</xm:sqref>
            </x14:sparkline>
            <x14:sparkline>
              <xm:f>'CO2'!C198:V198</xm:f>
              <xm:sqref>Z198</xm:sqref>
            </x14:sparkline>
            <x14:sparkline>
              <xm:f>'CO2'!C199:V199</xm:f>
              <xm:sqref>Z199</xm:sqref>
            </x14:sparkline>
            <x14:sparkline>
              <xm:f>'CO2'!C200:V200</xm:f>
              <xm:sqref>Z200</xm:sqref>
            </x14:sparkline>
            <x14:sparkline>
              <xm:f>'CO2'!C201:V201</xm:f>
              <xm:sqref>Z201</xm:sqref>
            </x14:sparkline>
            <x14:sparkline>
              <xm:f>'CO2'!C202:V202</xm:f>
              <xm:sqref>Z202</xm:sqref>
            </x14:sparkline>
            <x14:sparkline>
              <xm:f>'CO2'!C203:V203</xm:f>
              <xm:sqref>Z203</xm:sqref>
            </x14:sparkline>
            <x14:sparkline>
              <xm:f>'CO2'!C204:V204</xm:f>
              <xm:sqref>Z204</xm:sqref>
            </x14:sparkline>
            <x14:sparkline>
              <xm:f>'CO2'!C205:V205</xm:f>
              <xm:sqref>Z205</xm:sqref>
            </x14:sparkline>
            <x14:sparkline>
              <xm:f>'CO2'!C206:V206</xm:f>
              <xm:sqref>Z206</xm:sqref>
            </x14:sparkline>
            <x14:sparkline>
              <xm:f>'CO2'!C207:V207</xm:f>
              <xm:sqref>Z207</xm:sqref>
            </x14:sparkline>
            <x14:sparkline>
              <xm:f>'CO2'!C208:V208</xm:f>
              <xm:sqref>Z208</xm:sqref>
            </x14:sparkline>
            <x14:sparkline>
              <xm:f>'CO2'!C209:V209</xm:f>
              <xm:sqref>Z209</xm:sqref>
            </x14:sparkline>
            <x14:sparkline>
              <xm:f>'CO2'!C210:V210</xm:f>
              <xm:sqref>Z210</xm:sqref>
            </x14:sparkline>
            <x14:sparkline>
              <xm:f>'CO2'!C211:V211</xm:f>
              <xm:sqref>Z211</xm:sqref>
            </x14:sparkline>
            <x14:sparkline>
              <xm:f>'CO2'!C212:V212</xm:f>
              <xm:sqref>Z212</xm:sqref>
            </x14:sparkline>
            <x14:sparkline>
              <xm:f>'CO2'!C213:V213</xm:f>
              <xm:sqref>Z213</xm:sqref>
            </x14:sparkline>
            <x14:sparkline>
              <xm:f>'CO2'!C214:V214</xm:f>
              <xm:sqref>Z214</xm:sqref>
            </x14:sparkline>
            <x14:sparkline>
              <xm:f>'CO2'!C215:V215</xm:f>
              <xm:sqref>Z215</xm:sqref>
            </x14:sparkline>
            <x14:sparkline>
              <xm:f>'CO2'!C216:V216</xm:f>
              <xm:sqref>Z216</xm:sqref>
            </x14:sparkline>
            <x14:sparkline>
              <xm:f>'CO2'!C217:V217</xm:f>
              <xm:sqref>Z217</xm:sqref>
            </x14:sparkline>
            <x14:sparkline>
              <xm:f>'CO2'!C218:V218</xm:f>
              <xm:sqref>Z218</xm:sqref>
            </x14:sparkline>
            <x14:sparkline>
              <xm:f>'CO2'!C219:V219</xm:f>
              <xm:sqref>Z219</xm:sqref>
            </x14:sparkline>
            <x14:sparkline>
              <xm:f>'CO2'!C220:V220</xm:f>
              <xm:sqref>Z220</xm:sqref>
            </x14:sparkline>
            <x14:sparkline>
              <xm:f>'CO2'!C221:V221</xm:f>
              <xm:sqref>Z221</xm:sqref>
            </x14:sparkline>
            <x14:sparkline>
              <xm:f>'CO2'!C222:V222</xm:f>
              <xm:sqref>Z222</xm:sqref>
            </x14:sparkline>
            <x14:sparkline>
              <xm:f>'CO2'!C223:V223</xm:f>
              <xm:sqref>Z223</xm:sqref>
            </x14:sparkline>
            <x14:sparkline>
              <xm:f>'CO2'!C224:V224</xm:f>
              <xm:sqref>Z224</xm:sqref>
            </x14:sparkline>
            <x14:sparkline>
              <xm:f>'CO2'!C225:V225</xm:f>
              <xm:sqref>Z225</xm:sqref>
            </x14:sparkline>
            <x14:sparkline>
              <xm:f>'CO2'!C226:V226</xm:f>
              <xm:sqref>Z226</xm:sqref>
            </x14:sparkline>
            <x14:sparkline>
              <xm:f>'CO2'!C227:V227</xm:f>
              <xm:sqref>Z227</xm:sqref>
            </x14:sparkline>
            <x14:sparkline>
              <xm:f>'CO2'!C228:V228</xm:f>
              <xm:sqref>Z228</xm:sqref>
            </x14:sparkline>
            <x14:sparkline>
              <xm:f>'CO2'!C229:V229</xm:f>
              <xm:sqref>Z229</xm:sqref>
            </x14:sparkline>
            <x14:sparkline>
              <xm:f>'CO2'!C230:V230</xm:f>
              <xm:sqref>Z230</xm:sqref>
            </x14:sparkline>
            <x14:sparkline>
              <xm:f>'CO2'!C231:V231</xm:f>
              <xm:sqref>Z231</xm:sqref>
            </x14:sparkline>
            <x14:sparkline>
              <xm:f>'CO2'!C232:V232</xm:f>
              <xm:sqref>Z232</xm:sqref>
            </x14:sparkline>
            <x14:sparkline>
              <xm:f>'CO2'!C233:V233</xm:f>
              <xm:sqref>Z233</xm:sqref>
            </x14:sparkline>
            <x14:sparkline>
              <xm:f>'CO2'!C234:V234</xm:f>
              <xm:sqref>Z234</xm:sqref>
            </x14:sparkline>
            <x14:sparkline>
              <xm:f>'CO2'!C235:V235</xm:f>
              <xm:sqref>Z235</xm:sqref>
            </x14:sparkline>
            <x14:sparkline>
              <xm:f>'CO2'!C236:V236</xm:f>
              <xm:sqref>Z236</xm:sqref>
            </x14:sparkline>
          </x14:sparklines>
        </x14:sparklineGroup>
        <x14:sparklineGroup displayEmptyCellsAs="gap" xr2:uid="{E0B70AB5-0ABC-45D9-8ACC-7D495E00914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'CO2'!C303:V303</xm:f>
              <xm:sqref>Z303</xm:sqref>
            </x14:sparkline>
            <x14:sparkline>
              <xm:f>'CO2'!C304:V304</xm:f>
              <xm:sqref>Z304</xm:sqref>
            </x14:sparkline>
            <x14:sparkline>
              <xm:f>'CO2'!C305:V305</xm:f>
              <xm:sqref>Z305</xm:sqref>
            </x14:sparkline>
            <x14:sparkline>
              <xm:f>'CO2'!C306:V306</xm:f>
              <xm:sqref>Z306</xm:sqref>
            </x14:sparkline>
            <x14:sparkline>
              <xm:f>'CO2'!C307:V307</xm:f>
              <xm:sqref>Z307</xm:sqref>
            </x14:sparkline>
            <x14:sparkline>
              <xm:f>'CO2'!C308:V308</xm:f>
              <xm:sqref>Z308</xm:sqref>
            </x14:sparkline>
          </x14:sparklines>
        </x14:sparklineGroup>
        <x14:sparklineGroup displayEmptyCellsAs="gap" xr2:uid="{42D2F8AC-9A4E-4556-BF3D-878D7CF568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'CO2'!C241:V241</xm:f>
              <xm:sqref>Z241</xm:sqref>
            </x14:sparkline>
            <x14:sparkline>
              <xm:f>'CO2'!C242:V242</xm:f>
              <xm:sqref>Z242</xm:sqref>
            </x14:sparkline>
            <x14:sparkline>
              <xm:f>'CO2'!C243:V243</xm:f>
              <xm:sqref>Z243</xm:sqref>
            </x14:sparkline>
            <x14:sparkline>
              <xm:f>'CO2'!C244:V244</xm:f>
              <xm:sqref>Z244</xm:sqref>
            </x14:sparkline>
            <x14:sparkline>
              <xm:f>'CO2'!C245:V245</xm:f>
              <xm:sqref>Z245</xm:sqref>
            </x14:sparkline>
            <x14:sparkline>
              <xm:f>'CO2'!C246:V246</xm:f>
              <xm:sqref>Z246</xm:sqref>
            </x14:sparkline>
            <x14:sparkline>
              <xm:f>'CO2'!C247:V247</xm:f>
              <xm:sqref>Z247</xm:sqref>
            </x14:sparkline>
            <x14:sparkline>
              <xm:f>'CO2'!C248:V248</xm:f>
              <xm:sqref>Z248</xm:sqref>
            </x14:sparkline>
            <x14:sparkline>
              <xm:f>'CO2'!C249:V249</xm:f>
              <xm:sqref>Z249</xm:sqref>
            </x14:sparkline>
            <x14:sparkline>
              <xm:f>'CO2'!C250:V250</xm:f>
              <xm:sqref>Z250</xm:sqref>
            </x14:sparkline>
            <x14:sparkline>
              <xm:f>'CO2'!C251:V251</xm:f>
              <xm:sqref>Z251</xm:sqref>
            </x14:sparkline>
            <x14:sparkline>
              <xm:f>'CO2'!C252:V252</xm:f>
              <xm:sqref>Z252</xm:sqref>
            </x14:sparkline>
            <x14:sparkline>
              <xm:f>'CO2'!C253:V253</xm:f>
              <xm:sqref>Z253</xm:sqref>
            </x14:sparkline>
            <x14:sparkline>
              <xm:f>'CO2'!C254:V254</xm:f>
              <xm:sqref>Z254</xm:sqref>
            </x14:sparkline>
            <x14:sparkline>
              <xm:f>'CO2'!C255:V255</xm:f>
              <xm:sqref>Z255</xm:sqref>
            </x14:sparkline>
            <x14:sparkline>
              <xm:f>'CO2'!C256:V256</xm:f>
              <xm:sqref>Z256</xm:sqref>
            </x14:sparkline>
            <x14:sparkline>
              <xm:f>'CO2'!C257:V257</xm:f>
              <xm:sqref>Z257</xm:sqref>
            </x14:sparkline>
            <x14:sparkline>
              <xm:f>'CO2'!C258:V258</xm:f>
              <xm:sqref>Z258</xm:sqref>
            </x14:sparkline>
            <x14:sparkline>
              <xm:f>'CO2'!C259:V259</xm:f>
              <xm:sqref>Z259</xm:sqref>
            </x14:sparkline>
            <x14:sparkline>
              <xm:f>'CO2'!C260:V260</xm:f>
              <xm:sqref>Z260</xm:sqref>
            </x14:sparkline>
            <x14:sparkline>
              <xm:f>'CO2'!C261:V261</xm:f>
              <xm:sqref>Z261</xm:sqref>
            </x14:sparkline>
            <x14:sparkline>
              <xm:f>'CO2'!C262:V262</xm:f>
              <xm:sqref>Z262</xm:sqref>
            </x14:sparkline>
            <x14:sparkline>
              <xm:f>'CO2'!C263:V263</xm:f>
              <xm:sqref>Z263</xm:sqref>
            </x14:sparkline>
            <x14:sparkline>
              <xm:f>'CO2'!C264:V264</xm:f>
              <xm:sqref>Z264</xm:sqref>
            </x14:sparkline>
            <x14:sparkline>
              <xm:f>'CO2'!C265:V265</xm:f>
              <xm:sqref>Z265</xm:sqref>
            </x14:sparkline>
            <x14:sparkline>
              <xm:f>'CO2'!C266:V266</xm:f>
              <xm:sqref>Z266</xm:sqref>
            </x14:sparkline>
            <x14:sparkline>
              <xm:f>'CO2'!C267:V267</xm:f>
              <xm:sqref>Z267</xm:sqref>
            </x14:sparkline>
            <x14:sparkline>
              <xm:f>'CO2'!C268:V268</xm:f>
              <xm:sqref>Z268</xm:sqref>
            </x14:sparkline>
            <x14:sparkline>
              <xm:f>'CO2'!C269:V269</xm:f>
              <xm:sqref>Z269</xm:sqref>
            </x14:sparkline>
            <x14:sparkline>
              <xm:f>'CO2'!C270:V270</xm:f>
              <xm:sqref>Z270</xm:sqref>
            </x14:sparkline>
            <x14:sparkline>
              <xm:f>'CO2'!C271:V271</xm:f>
              <xm:sqref>Z271</xm:sqref>
            </x14:sparkline>
            <x14:sparkline>
              <xm:f>'CO2'!C272:V272</xm:f>
              <xm:sqref>Z272</xm:sqref>
            </x14:sparkline>
            <x14:sparkline>
              <xm:f>'CO2'!C273:V273</xm:f>
              <xm:sqref>Z273</xm:sqref>
            </x14:sparkline>
            <x14:sparkline>
              <xm:f>'CO2'!C274:V274</xm:f>
              <xm:sqref>Z274</xm:sqref>
            </x14:sparkline>
            <x14:sparkline>
              <xm:f>'CO2'!C275:V275</xm:f>
              <xm:sqref>Z275</xm:sqref>
            </x14:sparkline>
            <x14:sparkline>
              <xm:f>'CO2'!C276:V276</xm:f>
              <xm:sqref>Z276</xm:sqref>
            </x14:sparkline>
            <x14:sparkline>
              <xm:f>'CO2'!C277:V277</xm:f>
              <xm:sqref>Z277</xm:sqref>
            </x14:sparkline>
            <x14:sparkline>
              <xm:f>'CO2'!C278:V278</xm:f>
              <xm:sqref>Z278</xm:sqref>
            </x14:sparkline>
            <x14:sparkline>
              <xm:f>'CO2'!C279:V279</xm:f>
              <xm:sqref>Z279</xm:sqref>
            </x14:sparkline>
            <x14:sparkline>
              <xm:f>'CO2'!C280:V280</xm:f>
              <xm:sqref>Z280</xm:sqref>
            </x14:sparkline>
            <x14:sparkline>
              <xm:f>'CO2'!C281:V281</xm:f>
              <xm:sqref>Z281</xm:sqref>
            </x14:sparkline>
            <x14:sparkline>
              <xm:f>'CO2'!C282:V282</xm:f>
              <xm:sqref>Z282</xm:sqref>
            </x14:sparkline>
            <x14:sparkline>
              <xm:f>'CO2'!C283:V283</xm:f>
              <xm:sqref>Z283</xm:sqref>
            </x14:sparkline>
            <x14:sparkline>
              <xm:f>'CO2'!C284:V284</xm:f>
              <xm:sqref>Z284</xm:sqref>
            </x14:sparkline>
            <x14:sparkline>
              <xm:f>'CO2'!C285:V285</xm:f>
              <xm:sqref>Z285</xm:sqref>
            </x14:sparkline>
            <x14:sparkline>
              <xm:f>'CO2'!C286:V286</xm:f>
              <xm:sqref>Z286</xm:sqref>
            </x14:sparkline>
            <x14:sparkline>
              <xm:f>'CO2'!C287:V287</xm:f>
              <xm:sqref>Z287</xm:sqref>
            </x14:sparkline>
            <x14:sparkline>
              <xm:f>'CO2'!C288:V288</xm:f>
              <xm:sqref>Z288</xm:sqref>
            </x14:sparkline>
            <x14:sparkline>
              <xm:f>'CO2'!C289:V289</xm:f>
              <xm:sqref>Z289</xm:sqref>
            </x14:sparkline>
            <x14:sparkline>
              <xm:f>'CO2'!C290:V290</xm:f>
              <xm:sqref>Z290</xm:sqref>
            </x14:sparkline>
            <x14:sparkline>
              <xm:f>'CO2'!C291:V291</xm:f>
              <xm:sqref>Z291</xm:sqref>
            </x14:sparkline>
            <x14:sparkline>
              <xm:f>'CO2'!C292:V292</xm:f>
              <xm:sqref>Z292</xm:sqref>
            </x14:sparkline>
            <x14:sparkline>
              <xm:f>'CO2'!C293:V293</xm:f>
              <xm:sqref>Z293</xm:sqref>
            </x14:sparkline>
            <x14:sparkline>
              <xm:f>'CO2'!C294:V294</xm:f>
              <xm:sqref>Z294</xm:sqref>
            </x14:sparkline>
            <x14:sparkline>
              <xm:f>'CO2'!C295:V295</xm:f>
              <xm:sqref>Z295</xm:sqref>
            </x14:sparkline>
            <x14:sparkline>
              <xm:f>'CO2'!C296:V296</xm:f>
              <xm:sqref>Z296</xm:sqref>
            </x14:sparkline>
            <x14:sparkline>
              <xm:f>'CO2'!C297:V297</xm:f>
              <xm:sqref>Z297</xm:sqref>
            </x14:sparkline>
            <x14:sparkline>
              <xm:f>'CO2'!C298:V298</xm:f>
              <xm:sqref>Z298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D750E-48FB-405B-B09D-977D1341F0BD}">
  <dimension ref="A2:AA308"/>
  <sheetViews>
    <sheetView showGridLines="0" topLeftCell="R1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8.28515625" style="51" bestFit="1" customWidth="1"/>
    <col min="7" max="7" width="11.42578125" style="51"/>
    <col min="8" max="8" width="8.28515625" style="51" bestFit="1" customWidth="1"/>
    <col min="9" max="22" width="11.42578125" style="51"/>
    <col min="23" max="23" width="0" style="51" hidden="1" customWidth="1"/>
    <col min="24" max="24" width="5.7109375" style="28" customWidth="1"/>
    <col min="25" max="25" width="11.42578125" style="52"/>
    <col min="26" max="26" width="5.7109375" style="28" customWidth="1"/>
    <col min="27" max="16384" width="11.42578125" style="28"/>
  </cols>
  <sheetData>
    <row r="2" spans="1:27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Y2" s="13"/>
      <c r="AA2" s="12" t="s">
        <v>215</v>
      </c>
    </row>
    <row r="3" spans="1:27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W3" s="86">
        <v>2020</v>
      </c>
      <c r="Y3" s="87" t="s">
        <v>217</v>
      </c>
    </row>
    <row r="4" spans="1:27" s="12" customFormat="1">
      <c r="A4" s="18" t="s">
        <v>261</v>
      </c>
      <c r="B4" s="19" t="s">
        <v>262</v>
      </c>
      <c r="C4" s="20">
        <f t="shared" ref="C4:U4" si="0">+C5+C46+C95+C157+C208</f>
        <v>123.72002192105629</v>
      </c>
      <c r="D4" s="20">
        <f t="shared" si="0"/>
        <v>137.44112585998499</v>
      </c>
      <c r="E4" s="20">
        <f t="shared" si="0"/>
        <v>141.67010913328244</v>
      </c>
      <c r="F4" s="20">
        <f t="shared" si="0"/>
        <v>142.26364861608849</v>
      </c>
      <c r="G4" s="20">
        <f t="shared" si="0"/>
        <v>138.00531003345486</v>
      </c>
      <c r="H4" s="20">
        <f t="shared" si="0"/>
        <v>150.32694894028378</v>
      </c>
      <c r="I4" s="20">
        <f t="shared" si="0"/>
        <v>145.74331626306386</v>
      </c>
      <c r="J4" s="20">
        <f t="shared" si="0"/>
        <v>146.701880929038</v>
      </c>
      <c r="K4" s="20">
        <f t="shared" si="0"/>
        <v>152.39879680861631</v>
      </c>
      <c r="L4" s="20">
        <f t="shared" si="0"/>
        <v>152.98864084762735</v>
      </c>
      <c r="M4" s="20">
        <f t="shared" si="0"/>
        <v>157.51221299168938</v>
      </c>
      <c r="N4" s="20">
        <f t="shared" si="0"/>
        <v>164.42227303505959</v>
      </c>
      <c r="O4" s="20">
        <f t="shared" si="0"/>
        <v>165.3405202489798</v>
      </c>
      <c r="P4" s="20">
        <f t="shared" si="0"/>
        <v>167.1470498624189</v>
      </c>
      <c r="Q4" s="20">
        <f t="shared" si="0"/>
        <v>164.39756653503474</v>
      </c>
      <c r="R4" s="20">
        <f t="shared" si="0"/>
        <v>163.6540218472602</v>
      </c>
      <c r="S4" s="20">
        <f t="shared" si="0"/>
        <v>170.91258190102766</v>
      </c>
      <c r="T4" s="20">
        <f t="shared" si="0"/>
        <v>163.3674138814026</v>
      </c>
      <c r="U4" s="20">
        <f t="shared" si="0"/>
        <v>163.28881983117853</v>
      </c>
      <c r="V4" s="20">
        <f t="shared" ref="V4:W4" si="1">+V5+V46+V95+V157+V208</f>
        <v>165.03259781176098</v>
      </c>
      <c r="W4" s="20" t="e">
        <f t="shared" si="1"/>
        <v>#REF!</v>
      </c>
      <c r="X4" s="21"/>
      <c r="Y4" s="22">
        <f>+(V4/C4)-1</f>
        <v>0.33391988822201779</v>
      </c>
    </row>
    <row r="5" spans="1:27" s="12" customFormat="1">
      <c r="A5" s="18" t="s">
        <v>263</v>
      </c>
      <c r="B5" s="19" t="s">
        <v>264</v>
      </c>
      <c r="C5" s="20">
        <f t="shared" ref="C5:U5" si="2">+C6+C32+C42</f>
        <v>3.3482121232942861</v>
      </c>
      <c r="D5" s="20">
        <f t="shared" si="2"/>
        <v>3.3701550865811476</v>
      </c>
      <c r="E5" s="20">
        <f t="shared" si="2"/>
        <v>3.3397331081796713</v>
      </c>
      <c r="F5" s="20">
        <f t="shared" si="2"/>
        <v>3.3656529466853229</v>
      </c>
      <c r="G5" s="20">
        <f t="shared" si="2"/>
        <v>3.3741798467791231</v>
      </c>
      <c r="H5" s="20">
        <f t="shared" si="2"/>
        <v>3.3248422244103968</v>
      </c>
      <c r="I5" s="20">
        <f t="shared" si="2"/>
        <v>3.3667531497818493</v>
      </c>
      <c r="J5" s="20">
        <f t="shared" si="2"/>
        <v>3.432783769241972</v>
      </c>
      <c r="K5" s="20">
        <f t="shared" si="2"/>
        <v>3.4591305430726953</v>
      </c>
      <c r="L5" s="20">
        <f t="shared" si="2"/>
        <v>3.6092872659397854</v>
      </c>
      <c r="M5" s="20">
        <f t="shared" si="2"/>
        <v>3.6969998331722982</v>
      </c>
      <c r="N5" s="20">
        <f t="shared" si="2"/>
        <v>3.7450625592826703</v>
      </c>
      <c r="O5" s="20">
        <f t="shared" si="2"/>
        <v>3.7555250565297231</v>
      </c>
      <c r="P5" s="20">
        <f t="shared" si="2"/>
        <v>3.8150198079666238</v>
      </c>
      <c r="Q5" s="20">
        <f t="shared" si="2"/>
        <v>3.8704595749733759</v>
      </c>
      <c r="R5" s="20">
        <f t="shared" si="2"/>
        <v>4.0493324547268656</v>
      </c>
      <c r="S5" s="20">
        <f t="shared" si="2"/>
        <v>4.1474134649478538</v>
      </c>
      <c r="T5" s="20">
        <f t="shared" si="2"/>
        <v>4.2117585311716006</v>
      </c>
      <c r="U5" s="20">
        <f t="shared" si="2"/>
        <v>4.2331331579694131</v>
      </c>
      <c r="V5" s="20">
        <f t="shared" ref="V5:W5" si="3">+V6+V32+V42</f>
        <v>4.6442589553243465</v>
      </c>
      <c r="W5" s="20" t="e">
        <f t="shared" si="3"/>
        <v>#REF!</v>
      </c>
      <c r="X5" s="21"/>
      <c r="Y5" s="22">
        <f t="shared" ref="Y5:Y68" si="4">+(V5/C5)-1</f>
        <v>0.38708623716316026</v>
      </c>
    </row>
    <row r="6" spans="1:27">
      <c r="A6" s="23" t="s">
        <v>265</v>
      </c>
      <c r="B6" s="24" t="s">
        <v>266</v>
      </c>
      <c r="C6" s="25">
        <f t="shared" ref="C6:U6" si="5">+C7+C11+C19+C25+C29</f>
        <v>3.3482121232942861</v>
      </c>
      <c r="D6" s="25">
        <f t="shared" si="5"/>
        <v>3.3701550865811476</v>
      </c>
      <c r="E6" s="25">
        <f t="shared" si="5"/>
        <v>3.3397331081796713</v>
      </c>
      <c r="F6" s="25">
        <f t="shared" si="5"/>
        <v>3.3656529466853229</v>
      </c>
      <c r="G6" s="25">
        <f t="shared" si="5"/>
        <v>3.3741798467791231</v>
      </c>
      <c r="H6" s="25">
        <f t="shared" si="5"/>
        <v>3.3248422244103968</v>
      </c>
      <c r="I6" s="25">
        <f t="shared" si="5"/>
        <v>3.3667531497818493</v>
      </c>
      <c r="J6" s="25">
        <f t="shared" si="5"/>
        <v>3.432783769241972</v>
      </c>
      <c r="K6" s="25">
        <f t="shared" si="5"/>
        <v>3.4591305430726953</v>
      </c>
      <c r="L6" s="25">
        <f t="shared" si="5"/>
        <v>3.6092872659397854</v>
      </c>
      <c r="M6" s="25">
        <f t="shared" si="5"/>
        <v>3.6969998331722982</v>
      </c>
      <c r="N6" s="25">
        <f t="shared" si="5"/>
        <v>3.7450625592826703</v>
      </c>
      <c r="O6" s="25">
        <f t="shared" si="5"/>
        <v>3.7555250565297231</v>
      </c>
      <c r="P6" s="25">
        <f t="shared" si="5"/>
        <v>3.8150198079666238</v>
      </c>
      <c r="Q6" s="25">
        <f t="shared" si="5"/>
        <v>3.8704595749733759</v>
      </c>
      <c r="R6" s="25">
        <f t="shared" si="5"/>
        <v>4.0493324547268656</v>
      </c>
      <c r="S6" s="25">
        <f t="shared" si="5"/>
        <v>4.1474134649478538</v>
      </c>
      <c r="T6" s="25">
        <f t="shared" si="5"/>
        <v>4.2117585311716006</v>
      </c>
      <c r="U6" s="25">
        <f t="shared" si="5"/>
        <v>4.2331331579694131</v>
      </c>
      <c r="V6" s="25">
        <f t="shared" ref="V6:W6" si="6">+V7+V11+V19+V25+V29</f>
        <v>4.6442589553243465</v>
      </c>
      <c r="W6" s="25" t="e">
        <f t="shared" si="6"/>
        <v>#REF!</v>
      </c>
      <c r="X6" s="26"/>
      <c r="Y6" s="27">
        <f t="shared" si="4"/>
        <v>0.38708623716316026</v>
      </c>
    </row>
    <row r="7" spans="1:27">
      <c r="A7" s="23" t="s">
        <v>267</v>
      </c>
      <c r="B7" s="24" t="s">
        <v>268</v>
      </c>
      <c r="C7" s="25">
        <f t="shared" ref="C7:U7" si="7">+SUM(C8:C10)</f>
        <v>5.4696735491599993E-2</v>
      </c>
      <c r="D7" s="25">
        <f t="shared" si="7"/>
        <v>6.9569957672400012E-2</v>
      </c>
      <c r="E7" s="25">
        <f t="shared" si="7"/>
        <v>5.3081309769551666E-2</v>
      </c>
      <c r="F7" s="25">
        <f t="shared" si="7"/>
        <v>6.9500982568337352E-2</v>
      </c>
      <c r="G7" s="25">
        <f t="shared" si="7"/>
        <v>6.4083186343132245E-2</v>
      </c>
      <c r="H7" s="25">
        <f t="shared" si="7"/>
        <v>5.4600699947399994E-2</v>
      </c>
      <c r="I7" s="25">
        <f t="shared" si="7"/>
        <v>7.62497768868E-2</v>
      </c>
      <c r="J7" s="25">
        <f t="shared" si="7"/>
        <v>8.4856372598768062E-2</v>
      </c>
      <c r="K7" s="25">
        <f t="shared" si="7"/>
        <v>7.2584366090400004E-2</v>
      </c>
      <c r="L7" s="25">
        <f t="shared" si="7"/>
        <v>8.6668563653999997E-2</v>
      </c>
      <c r="M7" s="25">
        <f t="shared" si="7"/>
        <v>9.2462344205232583E-2</v>
      </c>
      <c r="N7" s="25">
        <f t="shared" si="7"/>
        <v>0.10044790852622582</v>
      </c>
      <c r="O7" s="25">
        <f t="shared" si="7"/>
        <v>7.5947777315906392E-2</v>
      </c>
      <c r="P7" s="25">
        <f t="shared" si="7"/>
        <v>6.8941714843464591E-2</v>
      </c>
      <c r="Q7" s="25">
        <f t="shared" si="7"/>
        <v>6.1889074092872393E-2</v>
      </c>
      <c r="R7" s="25">
        <f t="shared" si="7"/>
        <v>8.340734566952579E-2</v>
      </c>
      <c r="S7" s="25">
        <f t="shared" si="7"/>
        <v>8.6610886393346992E-2</v>
      </c>
      <c r="T7" s="25">
        <f t="shared" si="7"/>
        <v>7.874783360786855E-2</v>
      </c>
      <c r="U7" s="25">
        <f t="shared" si="7"/>
        <v>5.187330566974397E-2</v>
      </c>
      <c r="V7" s="25">
        <f t="shared" ref="V7:W7" si="8">+SUM(V8:V10)</f>
        <v>8.0166000922429148E-2</v>
      </c>
      <c r="W7" s="25" t="e">
        <f t="shared" si="8"/>
        <v>#REF!</v>
      </c>
      <c r="X7" s="26"/>
      <c r="Y7" s="27">
        <f t="shared" si="4"/>
        <v>0.46564507373096475</v>
      </c>
    </row>
    <row r="8" spans="1:27">
      <c r="A8" s="23" t="s">
        <v>269</v>
      </c>
      <c r="B8" s="24" t="s">
        <v>270</v>
      </c>
      <c r="C8" s="29">
        <f>+'2000'!$D8</f>
        <v>5.2338393505799996E-2</v>
      </c>
      <c r="D8" s="29">
        <f>+'2001'!$D8</f>
        <v>6.715659850660001E-2</v>
      </c>
      <c r="E8" s="29">
        <f>+'2002'!$D8</f>
        <v>4.7810759044142864E-2</v>
      </c>
      <c r="F8" s="29">
        <f>+'2003'!$D8</f>
        <v>6.9500982568337352E-2</v>
      </c>
      <c r="G8" s="29">
        <f>+'2004'!$D8</f>
        <v>6.4083186343132245E-2</v>
      </c>
      <c r="H8" s="29">
        <f>+'2005'!$D8</f>
        <v>5.4600699947399994E-2</v>
      </c>
      <c r="I8" s="29">
        <f>+'2006'!$D8</f>
        <v>7.62497768868E-2</v>
      </c>
      <c r="J8" s="29">
        <f>+'2007'!$D8</f>
        <v>8.4856372598768062E-2</v>
      </c>
      <c r="K8" s="29">
        <f>+'2008'!$D8</f>
        <v>7.2584366090400004E-2</v>
      </c>
      <c r="L8" s="29">
        <f>+'2009'!$D8</f>
        <v>8.6668563653999997E-2</v>
      </c>
      <c r="M8" s="29">
        <f>+'2010'!$D8</f>
        <v>9.2462344205232583E-2</v>
      </c>
      <c r="N8" s="29">
        <f>+'2011'!$D8</f>
        <v>0.10044790852622582</v>
      </c>
      <c r="O8" s="29">
        <f>+'2012'!$D8</f>
        <v>7.5947777315906392E-2</v>
      </c>
      <c r="P8" s="29">
        <f>+'2013'!$D8</f>
        <v>6.8941714843464591E-2</v>
      </c>
      <c r="Q8" s="29">
        <f>+'2014'!$D8</f>
        <v>6.1889074092872393E-2</v>
      </c>
      <c r="R8" s="29">
        <f>+'2015'!$D8</f>
        <v>8.340734566952579E-2</v>
      </c>
      <c r="S8" s="29">
        <f>+'2016'!$D8</f>
        <v>8.6610886393346992E-2</v>
      </c>
      <c r="T8" s="29">
        <f>+'2017'!$D8</f>
        <v>7.874783360786855E-2</v>
      </c>
      <c r="U8" s="29">
        <f>+'2018'!$D8</f>
        <v>5.187330566974397E-2</v>
      </c>
      <c r="V8" s="29">
        <f>+'2019'!$D8</f>
        <v>8.0166000922429148E-2</v>
      </c>
      <c r="W8" s="29" t="e">
        <f>+#REF!</f>
        <v>#REF!</v>
      </c>
      <c r="X8" s="26"/>
      <c r="Y8" s="30">
        <f t="shared" si="4"/>
        <v>0.53168631195272309</v>
      </c>
    </row>
    <row r="9" spans="1:27">
      <c r="A9" s="23" t="s">
        <v>271</v>
      </c>
      <c r="B9" s="24" t="s">
        <v>272</v>
      </c>
      <c r="C9" s="29">
        <f>+'2000'!$D9</f>
        <v>2.3583419857999997E-3</v>
      </c>
      <c r="D9" s="29">
        <f>+'2001'!$D9</f>
        <v>2.4133591657999999E-3</v>
      </c>
      <c r="E9" s="29">
        <f>+'2002'!$D9</f>
        <v>5.2705507254088005E-3</v>
      </c>
      <c r="F9" s="29">
        <f>+'2003'!$D9</f>
        <v>0</v>
      </c>
      <c r="G9" s="29">
        <f>+'2004'!$D9</f>
        <v>0</v>
      </c>
      <c r="H9" s="29">
        <f>+'2005'!$D9</f>
        <v>0</v>
      </c>
      <c r="I9" s="29">
        <f>+'2006'!$D9</f>
        <v>0</v>
      </c>
      <c r="J9" s="29">
        <f>+'2007'!$D9</f>
        <v>0</v>
      </c>
      <c r="K9" s="29">
        <f>+'2008'!$D9</f>
        <v>0</v>
      </c>
      <c r="L9" s="29">
        <f>+'2009'!$D9</f>
        <v>0</v>
      </c>
      <c r="M9" s="29">
        <f>+'2010'!$D9</f>
        <v>0</v>
      </c>
      <c r="N9" s="29">
        <f>+'2011'!$D9</f>
        <v>0</v>
      </c>
      <c r="O9" s="29">
        <f>+'2012'!$D9</f>
        <v>0</v>
      </c>
      <c r="P9" s="29">
        <f>+'2013'!$D9</f>
        <v>0</v>
      </c>
      <c r="Q9" s="29">
        <f>+'2014'!$D9</f>
        <v>0</v>
      </c>
      <c r="R9" s="29">
        <f>+'2015'!$D9</f>
        <v>0</v>
      </c>
      <c r="S9" s="29">
        <f>+'2016'!$D9</f>
        <v>0</v>
      </c>
      <c r="T9" s="29">
        <f>+'2017'!$D9</f>
        <v>0</v>
      </c>
      <c r="U9" s="29">
        <f>+'2018'!$D9</f>
        <v>0</v>
      </c>
      <c r="V9" s="29">
        <f>+'2019'!$D9</f>
        <v>0</v>
      </c>
      <c r="W9" s="29" t="e">
        <f>+#REF!</f>
        <v>#REF!</v>
      </c>
      <c r="X9" s="26"/>
      <c r="Y9" s="30">
        <f t="shared" si="4"/>
        <v>-1</v>
      </c>
    </row>
    <row r="10" spans="1:27">
      <c r="A10" s="23" t="s">
        <v>273</v>
      </c>
      <c r="B10" s="24" t="s">
        <v>274</v>
      </c>
      <c r="C10" s="29">
        <f>+'2000'!$D10</f>
        <v>0</v>
      </c>
      <c r="D10" s="29">
        <f>+'2001'!$D10</f>
        <v>0</v>
      </c>
      <c r="E10" s="29">
        <f>+'2002'!$D10</f>
        <v>0</v>
      </c>
      <c r="F10" s="29">
        <f>+'2003'!$D10</f>
        <v>0</v>
      </c>
      <c r="G10" s="29">
        <f>+'2004'!$D10</f>
        <v>0</v>
      </c>
      <c r="H10" s="29">
        <f>+'2005'!$D10</f>
        <v>0</v>
      </c>
      <c r="I10" s="29">
        <f>+'2006'!$D10</f>
        <v>0</v>
      </c>
      <c r="J10" s="29">
        <f>+'2007'!$D10</f>
        <v>0</v>
      </c>
      <c r="K10" s="29">
        <f>+'2008'!$D10</f>
        <v>0</v>
      </c>
      <c r="L10" s="29">
        <f>+'2009'!$D10</f>
        <v>0</v>
      </c>
      <c r="M10" s="29">
        <f>+'2010'!$D10</f>
        <v>0</v>
      </c>
      <c r="N10" s="29">
        <f>+'2011'!$D10</f>
        <v>0</v>
      </c>
      <c r="O10" s="29">
        <f>+'2012'!$D10</f>
        <v>0</v>
      </c>
      <c r="P10" s="29">
        <f>+'2013'!$D10</f>
        <v>0</v>
      </c>
      <c r="Q10" s="29">
        <f>+'2014'!$D10</f>
        <v>0</v>
      </c>
      <c r="R10" s="29">
        <f>+'2015'!$D10</f>
        <v>0</v>
      </c>
      <c r="S10" s="29">
        <f>+'2016'!$D10</f>
        <v>0</v>
      </c>
      <c r="T10" s="29">
        <f>+'2017'!$D10</f>
        <v>0</v>
      </c>
      <c r="U10" s="29">
        <f>+'2018'!$D10</f>
        <v>0</v>
      </c>
      <c r="V10" s="29">
        <f>+'2019'!$D10</f>
        <v>0</v>
      </c>
      <c r="W10" s="29" t="e">
        <f>+#REF!</f>
        <v>#REF!</v>
      </c>
      <c r="X10" s="26"/>
      <c r="Y10" s="30" t="e">
        <f t="shared" si="4"/>
        <v>#DIV/0!</v>
      </c>
    </row>
    <row r="11" spans="1:27">
      <c r="A11" s="23" t="s">
        <v>275</v>
      </c>
      <c r="B11" s="24" t="s">
        <v>276</v>
      </c>
      <c r="C11" s="25">
        <f>+'2000'!$D11</f>
        <v>0.25196336700578603</v>
      </c>
      <c r="D11" s="25">
        <f>+'2001'!$D11</f>
        <v>0.25325008432461449</v>
      </c>
      <c r="E11" s="25">
        <f>+'2002'!$D11</f>
        <v>0.21705050185082314</v>
      </c>
      <c r="F11" s="25">
        <f>+'2003'!$D11</f>
        <v>0.23015350010836597</v>
      </c>
      <c r="G11" s="25">
        <f>+'2004'!$D11</f>
        <v>0.23020175994109926</v>
      </c>
      <c r="H11" s="25">
        <f>+'2005'!$D11</f>
        <v>0.23284468727919999</v>
      </c>
      <c r="I11" s="25">
        <f>+'2006'!$D11</f>
        <v>0.22924399623879999</v>
      </c>
      <c r="J11" s="25">
        <f>+'2007'!$D11</f>
        <v>0.23618751124861687</v>
      </c>
      <c r="K11" s="25">
        <f>+'2008'!$D11</f>
        <v>0.23330489621276029</v>
      </c>
      <c r="L11" s="25">
        <f>+'2009'!$D11</f>
        <v>0.23719819132777337</v>
      </c>
      <c r="M11" s="25">
        <f>+'2010'!$D11</f>
        <v>0.24524832198433849</v>
      </c>
      <c r="N11" s="25">
        <f>+'2011'!$D11</f>
        <v>0.27301331370156834</v>
      </c>
      <c r="O11" s="25">
        <f>+'2012'!$D11</f>
        <v>0.29243572452724553</v>
      </c>
      <c r="P11" s="25">
        <f>+'2013'!$D11</f>
        <v>0.31982646638068157</v>
      </c>
      <c r="Q11" s="25">
        <f>+'2014'!$D11</f>
        <v>0.30364329831977921</v>
      </c>
      <c r="R11" s="25">
        <f>+'2015'!$D11</f>
        <v>0.28821054039049121</v>
      </c>
      <c r="S11" s="25">
        <f>+'2016'!$D11</f>
        <v>0.27776266236324365</v>
      </c>
      <c r="T11" s="25">
        <f>+'2017'!$D11</f>
        <v>0.26945432449462597</v>
      </c>
      <c r="U11" s="25">
        <f>+'2018'!$D11</f>
        <v>0.28759452857682172</v>
      </c>
      <c r="V11" s="25">
        <f>+'2019'!$D11</f>
        <v>0.49394059638586352</v>
      </c>
      <c r="W11" s="25" t="e">
        <f>+#REF!</f>
        <v>#REF!</v>
      </c>
      <c r="X11" s="26"/>
      <c r="Y11" s="27">
        <f t="shared" si="4"/>
        <v>0.96036670828629145</v>
      </c>
    </row>
    <row r="12" spans="1:27">
      <c r="A12" s="23" t="s">
        <v>277</v>
      </c>
      <c r="B12" s="24" t="s">
        <v>278</v>
      </c>
      <c r="C12" s="29">
        <f>+'2000'!$D12</f>
        <v>0</v>
      </c>
      <c r="D12" s="29">
        <f>+'2001'!$D12</f>
        <v>0</v>
      </c>
      <c r="E12" s="29">
        <f>+'2002'!$D12</f>
        <v>0</v>
      </c>
      <c r="F12" s="29">
        <f>+'2003'!$D12</f>
        <v>0</v>
      </c>
      <c r="G12" s="29">
        <f>+'2004'!$D12</f>
        <v>0</v>
      </c>
      <c r="H12" s="29">
        <f>+'2005'!$D12</f>
        <v>0</v>
      </c>
      <c r="I12" s="29">
        <f>+'2006'!$D12</f>
        <v>0</v>
      </c>
      <c r="J12" s="29">
        <f>+'2007'!$D12</f>
        <v>0</v>
      </c>
      <c r="K12" s="29">
        <f>+'2008'!$D12</f>
        <v>0</v>
      </c>
      <c r="L12" s="29">
        <f>+'2009'!$D12</f>
        <v>0</v>
      </c>
      <c r="M12" s="29">
        <f>+'2010'!$D12</f>
        <v>0</v>
      </c>
      <c r="N12" s="29">
        <f>+'2011'!$D12</f>
        <v>0</v>
      </c>
      <c r="O12" s="29">
        <f>+'2012'!$D12</f>
        <v>0</v>
      </c>
      <c r="P12" s="29">
        <f>+'2013'!$D12</f>
        <v>0</v>
      </c>
      <c r="Q12" s="29">
        <f>+'2014'!$D12</f>
        <v>0</v>
      </c>
      <c r="R12" s="29">
        <f>+'2015'!$D12</f>
        <v>0</v>
      </c>
      <c r="S12" s="29">
        <f>+'2016'!$D12</f>
        <v>0</v>
      </c>
      <c r="T12" s="29">
        <f>+'2017'!$D12</f>
        <v>0</v>
      </c>
      <c r="U12" s="29">
        <f>+'2018'!$D12</f>
        <v>0</v>
      </c>
      <c r="V12" s="29">
        <f>+'2019'!$D12</f>
        <v>0</v>
      </c>
      <c r="W12" s="29" t="e">
        <f>+#REF!</f>
        <v>#REF!</v>
      </c>
      <c r="X12" s="26"/>
      <c r="Y12" s="30" t="e">
        <f t="shared" si="4"/>
        <v>#DIV/0!</v>
      </c>
    </row>
    <row r="13" spans="1:27">
      <c r="A13" s="23" t="s">
        <v>279</v>
      </c>
      <c r="B13" s="24" t="s">
        <v>280</v>
      </c>
      <c r="C13" s="29">
        <f>+'2000'!$D13</f>
        <v>0</v>
      </c>
      <c r="D13" s="29">
        <f>+'2001'!$D13</f>
        <v>0</v>
      </c>
      <c r="E13" s="29">
        <f>+'2002'!$D13</f>
        <v>0</v>
      </c>
      <c r="F13" s="29">
        <f>+'2003'!$D13</f>
        <v>0</v>
      </c>
      <c r="G13" s="29">
        <f>+'2004'!$D13</f>
        <v>0</v>
      </c>
      <c r="H13" s="29">
        <f>+'2005'!$D13</f>
        <v>0</v>
      </c>
      <c r="I13" s="29">
        <f>+'2006'!$D13</f>
        <v>0</v>
      </c>
      <c r="J13" s="29">
        <f>+'2007'!$D13</f>
        <v>0</v>
      </c>
      <c r="K13" s="29">
        <f>+'2008'!$D13</f>
        <v>0</v>
      </c>
      <c r="L13" s="29">
        <f>+'2009'!$D13</f>
        <v>0</v>
      </c>
      <c r="M13" s="29">
        <f>+'2010'!$D13</f>
        <v>0</v>
      </c>
      <c r="N13" s="29">
        <f>+'2011'!$D13</f>
        <v>0</v>
      </c>
      <c r="O13" s="29">
        <f>+'2012'!$D13</f>
        <v>0</v>
      </c>
      <c r="P13" s="29">
        <f>+'2013'!$D13</f>
        <v>0</v>
      </c>
      <c r="Q13" s="29">
        <f>+'2014'!$D13</f>
        <v>0</v>
      </c>
      <c r="R13" s="29">
        <f>+'2015'!$D13</f>
        <v>0</v>
      </c>
      <c r="S13" s="29">
        <f>+'2016'!$D13</f>
        <v>0</v>
      </c>
      <c r="T13" s="29">
        <f>+'2017'!$D13</f>
        <v>0</v>
      </c>
      <c r="U13" s="29">
        <f>+'2018'!$D13</f>
        <v>0</v>
      </c>
      <c r="V13" s="29">
        <f>+'2019'!$D13</f>
        <v>0</v>
      </c>
      <c r="W13" s="29" t="e">
        <f>+#REF!</f>
        <v>#REF!</v>
      </c>
      <c r="X13" s="26"/>
      <c r="Y13" s="30" t="e">
        <f t="shared" si="4"/>
        <v>#DIV/0!</v>
      </c>
    </row>
    <row r="14" spans="1:27">
      <c r="A14" s="23" t="s">
        <v>281</v>
      </c>
      <c r="B14" s="24" t="s">
        <v>282</v>
      </c>
      <c r="C14" s="29">
        <f>+'2000'!$D14</f>
        <v>0</v>
      </c>
      <c r="D14" s="29">
        <f>+'2001'!$D14</f>
        <v>0</v>
      </c>
      <c r="E14" s="29">
        <f>+'2002'!$D14</f>
        <v>0</v>
      </c>
      <c r="F14" s="29">
        <f>+'2003'!$D14</f>
        <v>0</v>
      </c>
      <c r="G14" s="29">
        <f>+'2004'!$D14</f>
        <v>0</v>
      </c>
      <c r="H14" s="29">
        <f>+'2005'!$D14</f>
        <v>0</v>
      </c>
      <c r="I14" s="29">
        <f>+'2006'!$D14</f>
        <v>0</v>
      </c>
      <c r="J14" s="29">
        <f>+'2007'!$D14</f>
        <v>0</v>
      </c>
      <c r="K14" s="29">
        <f>+'2008'!$D14</f>
        <v>0</v>
      </c>
      <c r="L14" s="29">
        <f>+'2009'!$D14</f>
        <v>0</v>
      </c>
      <c r="M14" s="29">
        <f>+'2010'!$D14</f>
        <v>0</v>
      </c>
      <c r="N14" s="29">
        <f>+'2011'!$D14</f>
        <v>0</v>
      </c>
      <c r="O14" s="29">
        <f>+'2012'!$D14</f>
        <v>0</v>
      </c>
      <c r="P14" s="29">
        <f>+'2013'!$D14</f>
        <v>0</v>
      </c>
      <c r="Q14" s="29">
        <f>+'2014'!$D14</f>
        <v>0</v>
      </c>
      <c r="R14" s="29">
        <f>+'2015'!$D14</f>
        <v>0</v>
      </c>
      <c r="S14" s="29">
        <f>+'2016'!$D14</f>
        <v>0</v>
      </c>
      <c r="T14" s="29">
        <f>+'2017'!$D14</f>
        <v>0</v>
      </c>
      <c r="U14" s="29">
        <f>+'2018'!$D14</f>
        <v>0</v>
      </c>
      <c r="V14" s="29">
        <f>+'2019'!$D14</f>
        <v>0</v>
      </c>
      <c r="W14" s="29" t="e">
        <f>+#REF!</f>
        <v>#REF!</v>
      </c>
      <c r="X14" s="26"/>
      <c r="Y14" s="30" t="e">
        <f t="shared" si="4"/>
        <v>#DIV/0!</v>
      </c>
    </row>
    <row r="15" spans="1:27">
      <c r="A15" s="23" t="s">
        <v>283</v>
      </c>
      <c r="B15" s="24" t="s">
        <v>284</v>
      </c>
      <c r="C15" s="29">
        <f>+'2000'!$D15</f>
        <v>0</v>
      </c>
      <c r="D15" s="29">
        <f>+'2001'!$D15</f>
        <v>0</v>
      </c>
      <c r="E15" s="29">
        <f>+'2002'!$D15</f>
        <v>0</v>
      </c>
      <c r="F15" s="29">
        <f>+'2003'!$D15</f>
        <v>0</v>
      </c>
      <c r="G15" s="29">
        <f>+'2004'!$D15</f>
        <v>0</v>
      </c>
      <c r="H15" s="29">
        <f>+'2005'!$D15</f>
        <v>0</v>
      </c>
      <c r="I15" s="29">
        <f>+'2006'!$D15</f>
        <v>0</v>
      </c>
      <c r="J15" s="29">
        <f>+'2007'!$D15</f>
        <v>0</v>
      </c>
      <c r="K15" s="29">
        <f>+'2008'!$D15</f>
        <v>0</v>
      </c>
      <c r="L15" s="29">
        <f>+'2009'!$D15</f>
        <v>0</v>
      </c>
      <c r="M15" s="29">
        <f>+'2010'!$D15</f>
        <v>0</v>
      </c>
      <c r="N15" s="29">
        <f>+'2011'!$D15</f>
        <v>0</v>
      </c>
      <c r="O15" s="29">
        <f>+'2012'!$D15</f>
        <v>0</v>
      </c>
      <c r="P15" s="29">
        <f>+'2013'!$D15</f>
        <v>0</v>
      </c>
      <c r="Q15" s="29">
        <f>+'2014'!$D15</f>
        <v>0</v>
      </c>
      <c r="R15" s="29">
        <f>+'2015'!$D15</f>
        <v>0</v>
      </c>
      <c r="S15" s="29">
        <f>+'2016'!$D15</f>
        <v>0</v>
      </c>
      <c r="T15" s="29">
        <f>+'2017'!$D15</f>
        <v>0</v>
      </c>
      <c r="U15" s="29">
        <f>+'2018'!$D15</f>
        <v>0</v>
      </c>
      <c r="V15" s="29">
        <f>+'2019'!$D15</f>
        <v>0</v>
      </c>
      <c r="W15" s="29" t="e">
        <f>+#REF!</f>
        <v>#REF!</v>
      </c>
      <c r="X15" s="26"/>
      <c r="Y15" s="30" t="e">
        <f t="shared" si="4"/>
        <v>#DIV/0!</v>
      </c>
    </row>
    <row r="16" spans="1:27">
      <c r="A16" s="23" t="s">
        <v>285</v>
      </c>
      <c r="B16" s="24" t="s">
        <v>286</v>
      </c>
      <c r="C16" s="29">
        <f>+'2000'!$D16</f>
        <v>0</v>
      </c>
      <c r="D16" s="29">
        <f>+'2001'!$D16</f>
        <v>0</v>
      </c>
      <c r="E16" s="29">
        <f>+'2002'!$D16</f>
        <v>0</v>
      </c>
      <c r="F16" s="29">
        <f>+'2003'!$D16</f>
        <v>0</v>
      </c>
      <c r="G16" s="29">
        <f>+'2004'!$D16</f>
        <v>0</v>
      </c>
      <c r="H16" s="29">
        <f>+'2005'!$D16</f>
        <v>0</v>
      </c>
      <c r="I16" s="29">
        <f>+'2006'!$D16</f>
        <v>0</v>
      </c>
      <c r="J16" s="29">
        <f>+'2007'!$D16</f>
        <v>0</v>
      </c>
      <c r="K16" s="29">
        <f>+'2008'!$D16</f>
        <v>0</v>
      </c>
      <c r="L16" s="29">
        <f>+'2009'!$D16</f>
        <v>0</v>
      </c>
      <c r="M16" s="29">
        <f>+'2010'!$D16</f>
        <v>0</v>
      </c>
      <c r="N16" s="29">
        <f>+'2011'!$D16</f>
        <v>0</v>
      </c>
      <c r="O16" s="29">
        <f>+'2012'!$D16</f>
        <v>0</v>
      </c>
      <c r="P16" s="29">
        <f>+'2013'!$D16</f>
        <v>0</v>
      </c>
      <c r="Q16" s="29">
        <f>+'2014'!$D16</f>
        <v>0</v>
      </c>
      <c r="R16" s="29">
        <f>+'2015'!$D16</f>
        <v>0</v>
      </c>
      <c r="S16" s="29">
        <f>+'2016'!$D16</f>
        <v>0</v>
      </c>
      <c r="T16" s="29">
        <f>+'2017'!$D16</f>
        <v>0</v>
      </c>
      <c r="U16" s="29">
        <f>+'2018'!$D16</f>
        <v>0</v>
      </c>
      <c r="V16" s="29">
        <f>+'2019'!$D16</f>
        <v>0</v>
      </c>
      <c r="W16" s="29" t="e">
        <f>+#REF!</f>
        <v>#REF!</v>
      </c>
      <c r="X16" s="26"/>
      <c r="Y16" s="30" t="e">
        <f t="shared" si="4"/>
        <v>#DIV/0!</v>
      </c>
    </row>
    <row r="17" spans="1:25">
      <c r="A17" s="23" t="s">
        <v>287</v>
      </c>
      <c r="B17" s="24" t="s">
        <v>288</v>
      </c>
      <c r="C17" s="29">
        <f>+'2000'!$D17</f>
        <v>0</v>
      </c>
      <c r="D17" s="29">
        <f>+'2001'!$D17</f>
        <v>0</v>
      </c>
      <c r="E17" s="29">
        <f>+'2002'!$D17</f>
        <v>0</v>
      </c>
      <c r="F17" s="29">
        <f>+'2003'!$D17</f>
        <v>0</v>
      </c>
      <c r="G17" s="29">
        <f>+'2004'!$D17</f>
        <v>0</v>
      </c>
      <c r="H17" s="29">
        <f>+'2005'!$D17</f>
        <v>0</v>
      </c>
      <c r="I17" s="29">
        <f>+'2006'!$D17</f>
        <v>0</v>
      </c>
      <c r="J17" s="29">
        <f>+'2007'!$D17</f>
        <v>0</v>
      </c>
      <c r="K17" s="29">
        <f>+'2008'!$D17</f>
        <v>0</v>
      </c>
      <c r="L17" s="29">
        <f>+'2009'!$D17</f>
        <v>0</v>
      </c>
      <c r="M17" s="29">
        <f>+'2010'!$D17</f>
        <v>0</v>
      </c>
      <c r="N17" s="29">
        <f>+'2011'!$D17</f>
        <v>0</v>
      </c>
      <c r="O17" s="29">
        <f>+'2012'!$D17</f>
        <v>0</v>
      </c>
      <c r="P17" s="29">
        <f>+'2013'!$D17</f>
        <v>0</v>
      </c>
      <c r="Q17" s="29">
        <f>+'2014'!$D17</f>
        <v>0</v>
      </c>
      <c r="R17" s="29">
        <f>+'2015'!$D17</f>
        <v>0</v>
      </c>
      <c r="S17" s="29">
        <f>+'2016'!$D17</f>
        <v>0</v>
      </c>
      <c r="T17" s="29">
        <f>+'2017'!$D17</f>
        <v>0</v>
      </c>
      <c r="U17" s="29">
        <f>+'2018'!$D17</f>
        <v>0</v>
      </c>
      <c r="V17" s="29">
        <f>+'2019'!$D17</f>
        <v>0</v>
      </c>
      <c r="W17" s="29" t="e">
        <f>+#REF!</f>
        <v>#REF!</v>
      </c>
      <c r="X17" s="26"/>
      <c r="Y17" s="30" t="e">
        <f t="shared" si="4"/>
        <v>#DIV/0!</v>
      </c>
    </row>
    <row r="18" spans="1:25">
      <c r="A18" s="23" t="s">
        <v>289</v>
      </c>
      <c r="B18" s="24" t="s">
        <v>290</v>
      </c>
      <c r="C18" s="29">
        <f>+'2000'!$D18</f>
        <v>0</v>
      </c>
      <c r="D18" s="29">
        <f>+'2001'!$D18</f>
        <v>0</v>
      </c>
      <c r="E18" s="29">
        <f>+'2002'!$D18</f>
        <v>0</v>
      </c>
      <c r="F18" s="29">
        <f>+'2003'!$D18</f>
        <v>0</v>
      </c>
      <c r="G18" s="29">
        <f>+'2004'!$D18</f>
        <v>0</v>
      </c>
      <c r="H18" s="29">
        <f>+'2005'!$D18</f>
        <v>0</v>
      </c>
      <c r="I18" s="29">
        <f>+'2006'!$D18</f>
        <v>0</v>
      </c>
      <c r="J18" s="29">
        <f>+'2007'!$D18</f>
        <v>0</v>
      </c>
      <c r="K18" s="29">
        <f>+'2008'!$D18</f>
        <v>0</v>
      </c>
      <c r="L18" s="29">
        <f>+'2009'!$D18</f>
        <v>0</v>
      </c>
      <c r="M18" s="29">
        <f>+'2010'!$D18</f>
        <v>0</v>
      </c>
      <c r="N18" s="29">
        <f>+'2011'!$D18</f>
        <v>0</v>
      </c>
      <c r="O18" s="29">
        <f>+'2012'!$D18</f>
        <v>0</v>
      </c>
      <c r="P18" s="29">
        <f>+'2013'!$D18</f>
        <v>0</v>
      </c>
      <c r="Q18" s="29">
        <f>+'2014'!$D18</f>
        <v>0</v>
      </c>
      <c r="R18" s="29">
        <f>+'2015'!$D18</f>
        <v>0</v>
      </c>
      <c r="S18" s="29">
        <f>+'2016'!$D18</f>
        <v>0</v>
      </c>
      <c r="T18" s="29">
        <f>+'2017'!$D18</f>
        <v>0</v>
      </c>
      <c r="U18" s="29">
        <f>+'2018'!$D18</f>
        <v>0</v>
      </c>
      <c r="V18" s="29">
        <f>+'2019'!$D18</f>
        <v>0</v>
      </c>
      <c r="W18" s="29" t="e">
        <f>+#REF!</f>
        <v>#REF!</v>
      </c>
      <c r="X18" s="26"/>
      <c r="Y18" s="30" t="e">
        <f t="shared" si="4"/>
        <v>#DIV/0!</v>
      </c>
    </row>
    <row r="19" spans="1:25">
      <c r="A19" s="23" t="s">
        <v>291</v>
      </c>
      <c r="B19" s="24" t="s">
        <v>292</v>
      </c>
      <c r="C19" s="25">
        <f t="shared" ref="C19:U19" si="9">+SUM(C20:C24)</f>
        <v>0.64007503762189999</v>
      </c>
      <c r="D19" s="25">
        <f t="shared" si="9"/>
        <v>0.65723452818235639</v>
      </c>
      <c r="E19" s="25">
        <f t="shared" si="9"/>
        <v>0.66841271520955603</v>
      </c>
      <c r="F19" s="25">
        <f t="shared" si="9"/>
        <v>0.67561010393748855</v>
      </c>
      <c r="G19" s="25">
        <f t="shared" si="9"/>
        <v>0.70993012189307692</v>
      </c>
      <c r="H19" s="25">
        <f t="shared" si="9"/>
        <v>0.67627984595479695</v>
      </c>
      <c r="I19" s="25">
        <f t="shared" si="9"/>
        <v>0.71133593634925019</v>
      </c>
      <c r="J19" s="25">
        <f t="shared" si="9"/>
        <v>0.75594728694567503</v>
      </c>
      <c r="K19" s="25">
        <f t="shared" si="9"/>
        <v>0.81659598821753532</v>
      </c>
      <c r="L19" s="25">
        <f t="shared" si="9"/>
        <v>0.95120416989001244</v>
      </c>
      <c r="M19" s="25">
        <f t="shared" si="9"/>
        <v>1.0218992750557239</v>
      </c>
      <c r="N19" s="25">
        <f t="shared" si="9"/>
        <v>1.0475638635298816</v>
      </c>
      <c r="O19" s="25">
        <f t="shared" si="9"/>
        <v>1.0714866383888839</v>
      </c>
      <c r="P19" s="25">
        <f t="shared" si="9"/>
        <v>1.1104824718481534</v>
      </c>
      <c r="Q19" s="25">
        <f t="shared" si="9"/>
        <v>1.1828237930783569</v>
      </c>
      <c r="R19" s="25">
        <f t="shared" si="9"/>
        <v>1.3798899264481248</v>
      </c>
      <c r="S19" s="25">
        <f t="shared" si="9"/>
        <v>1.4929745353323445</v>
      </c>
      <c r="T19" s="25">
        <f t="shared" si="9"/>
        <v>1.5810011818099949</v>
      </c>
      <c r="U19" s="25">
        <f t="shared" si="9"/>
        <v>1.6108109476103183</v>
      </c>
      <c r="V19" s="25">
        <f t="shared" ref="V19:W19" si="10">+SUM(V20:V24)</f>
        <v>1.7821647579698596</v>
      </c>
      <c r="W19" s="25" t="e">
        <f t="shared" si="10"/>
        <v>#REF!</v>
      </c>
      <c r="X19" s="26"/>
      <c r="Y19" s="27">
        <f t="shared" si="4"/>
        <v>1.7843059847970602</v>
      </c>
    </row>
    <row r="20" spans="1:25">
      <c r="A20" s="23" t="s">
        <v>293</v>
      </c>
      <c r="B20" s="24" t="s">
        <v>294</v>
      </c>
      <c r="C20" s="29">
        <f>+'2000'!$D20</f>
        <v>1.877308442E-3</v>
      </c>
      <c r="D20" s="29">
        <f>+'2001'!$D20</f>
        <v>2.226361884E-3</v>
      </c>
      <c r="E20" s="29">
        <f>+'2002'!$D20</f>
        <v>7.6002234508342848E-4</v>
      </c>
      <c r="F20" s="29">
        <f>+'2003'!$D20</f>
        <v>3.461191924E-3</v>
      </c>
      <c r="G20" s="29">
        <f>+'2004'!$D20</f>
        <v>8.2256797119999985E-3</v>
      </c>
      <c r="H20" s="29">
        <f>+'2005'!$D20</f>
        <v>5.2963929825695477E-4</v>
      </c>
      <c r="I20" s="29">
        <f>+'2006'!$D20</f>
        <v>8.0770747327032989E-4</v>
      </c>
      <c r="J20" s="29">
        <f>+'2007'!$D20</f>
        <v>7.7266519285509991E-4</v>
      </c>
      <c r="K20" s="29">
        <f>+'2008'!$D20</f>
        <v>9.4211033729531973E-4</v>
      </c>
      <c r="L20" s="29">
        <f>+'2009'!$D20</f>
        <v>1.2686661256123518E-3</v>
      </c>
      <c r="M20" s="29">
        <f>+'2010'!$D20</f>
        <v>1.5161929614759893E-3</v>
      </c>
      <c r="N20" s="29">
        <f>+'2011'!$D20</f>
        <v>1.7553570465008888E-3</v>
      </c>
      <c r="O20" s="29">
        <f>+'2012'!$D20</f>
        <v>2.2549055478666229E-3</v>
      </c>
      <c r="P20" s="29">
        <f>+'2013'!$D20</f>
        <v>9.5563255708279622E-4</v>
      </c>
      <c r="Q20" s="29">
        <f>+'2014'!$D20</f>
        <v>3.7422871142013081E-4</v>
      </c>
      <c r="R20" s="29">
        <f>+'2015'!$D20</f>
        <v>5.4111411681948766E-4</v>
      </c>
      <c r="S20" s="29">
        <f>+'2016'!$D20</f>
        <v>5.8484070170498946E-4</v>
      </c>
      <c r="T20" s="29">
        <f>+'2017'!$D20</f>
        <v>5.8092936914788305E-4</v>
      </c>
      <c r="U20" s="29">
        <f>+'2018'!$D20</f>
        <v>5.0124116675690921E-4</v>
      </c>
      <c r="V20" s="29">
        <f>+'2019'!$D20</f>
        <v>4.7498898982776725E-4</v>
      </c>
      <c r="W20" s="29" t="e">
        <f>+#REF!</f>
        <v>#REF!</v>
      </c>
      <c r="X20" s="26"/>
      <c r="Y20" s="30">
        <f t="shared" si="4"/>
        <v>-0.74698404417670683</v>
      </c>
    </row>
    <row r="21" spans="1:25">
      <c r="A21" s="23" t="s">
        <v>295</v>
      </c>
      <c r="B21" s="24" t="s">
        <v>296</v>
      </c>
      <c r="C21" s="29">
        <f>+'2000'!$D21</f>
        <v>0.63819772917990003</v>
      </c>
      <c r="D21" s="29">
        <f>+'2001'!$D21</f>
        <v>0.65500816629835634</v>
      </c>
      <c r="E21" s="29">
        <f>+'2002'!$D21</f>
        <v>0.6676526928644726</v>
      </c>
      <c r="F21" s="29">
        <f>+'2003'!$D21</f>
        <v>0.67214891201348859</v>
      </c>
      <c r="G21" s="29">
        <f>+'2004'!$D21</f>
        <v>0.70170444218107697</v>
      </c>
      <c r="H21" s="29">
        <f>+'2005'!$D21</f>
        <v>0.67575020665653995</v>
      </c>
      <c r="I21" s="29">
        <f>+'2006'!$D21</f>
        <v>0.71052822887597988</v>
      </c>
      <c r="J21" s="29">
        <f>+'2007'!$D21</f>
        <v>0.75517462175281991</v>
      </c>
      <c r="K21" s="29">
        <f>+'2008'!$D21</f>
        <v>0.81565387788024002</v>
      </c>
      <c r="L21" s="29">
        <f>+'2009'!$D21</f>
        <v>0.90286383376440005</v>
      </c>
      <c r="M21" s="29">
        <f>+'2010'!$D21</f>
        <v>0.96146233209424792</v>
      </c>
      <c r="N21" s="29">
        <f>+'2011'!$D21</f>
        <v>0.99475030648338081</v>
      </c>
      <c r="O21" s="29">
        <f>+'2012'!$D21</f>
        <v>1.0283477628410171</v>
      </c>
      <c r="P21" s="29">
        <f>+'2013'!$D21</f>
        <v>1.0525677492910706</v>
      </c>
      <c r="Q21" s="29">
        <f>+'2014'!$D21</f>
        <v>1.1470420743669367</v>
      </c>
      <c r="R21" s="29">
        <f>+'2015'!$D21</f>
        <v>1.2707643523313055</v>
      </c>
      <c r="S21" s="29">
        <f>+'2016'!$D21</f>
        <v>1.3752052346306394</v>
      </c>
      <c r="T21" s="29">
        <f>+'2017'!$D21</f>
        <v>1.4252311024408471</v>
      </c>
      <c r="U21" s="29">
        <f>+'2018'!$D21</f>
        <v>1.4291962864435614</v>
      </c>
      <c r="V21" s="29">
        <f>+'2019'!$D21</f>
        <v>1.5204217689800319</v>
      </c>
      <c r="W21" s="29" t="e">
        <f>+#REF!</f>
        <v>#REF!</v>
      </c>
      <c r="X21" s="26"/>
      <c r="Y21" s="30">
        <f t="shared" si="4"/>
        <v>1.3823678766983578</v>
      </c>
    </row>
    <row r="22" spans="1:25">
      <c r="A22" s="23" t="s">
        <v>297</v>
      </c>
      <c r="B22" s="24" t="s">
        <v>298</v>
      </c>
      <c r="C22" s="29">
        <f>+'2000'!$D22</f>
        <v>0</v>
      </c>
      <c r="D22" s="29">
        <f>+'2001'!$D22</f>
        <v>0</v>
      </c>
      <c r="E22" s="29">
        <f>+'2002'!$D22</f>
        <v>0</v>
      </c>
      <c r="F22" s="29">
        <f>+'2003'!$D22</f>
        <v>0</v>
      </c>
      <c r="G22" s="29">
        <f>+'2004'!$D22</f>
        <v>0</v>
      </c>
      <c r="H22" s="29">
        <f>+'2005'!$D22</f>
        <v>0</v>
      </c>
      <c r="I22" s="29">
        <f>+'2006'!$D22</f>
        <v>0</v>
      </c>
      <c r="J22" s="29">
        <f>+'2007'!$D22</f>
        <v>0</v>
      </c>
      <c r="K22" s="29">
        <f>+'2008'!$D22</f>
        <v>0</v>
      </c>
      <c r="L22" s="29">
        <f>+'2009'!$D22</f>
        <v>0</v>
      </c>
      <c r="M22" s="29">
        <f>+'2010'!$D22</f>
        <v>0</v>
      </c>
      <c r="N22" s="29">
        <f>+'2011'!$D22</f>
        <v>0</v>
      </c>
      <c r="O22" s="29">
        <f>+'2012'!$D22</f>
        <v>0</v>
      </c>
      <c r="P22" s="29">
        <f>+'2013'!$D22</f>
        <v>0</v>
      </c>
      <c r="Q22" s="29">
        <f>+'2014'!$D22</f>
        <v>0</v>
      </c>
      <c r="R22" s="29">
        <f>+'2015'!$D22</f>
        <v>0</v>
      </c>
      <c r="S22" s="29">
        <f>+'2016'!$D22</f>
        <v>0</v>
      </c>
      <c r="T22" s="29">
        <f>+'2017'!$D22</f>
        <v>0</v>
      </c>
      <c r="U22" s="29">
        <f>+'2018'!$D22</f>
        <v>0</v>
      </c>
      <c r="V22" s="29">
        <f>+'2019'!$D22</f>
        <v>0</v>
      </c>
      <c r="W22" s="29" t="e">
        <f>+#REF!</f>
        <v>#REF!</v>
      </c>
      <c r="X22" s="26"/>
      <c r="Y22" s="30" t="e">
        <f t="shared" si="4"/>
        <v>#DIV/0!</v>
      </c>
    </row>
    <row r="23" spans="1:25">
      <c r="A23" s="23" t="s">
        <v>299</v>
      </c>
      <c r="B23" s="24" t="s">
        <v>300</v>
      </c>
      <c r="C23" s="29">
        <f>+'2000'!$D23</f>
        <v>0</v>
      </c>
      <c r="D23" s="29">
        <f>+'2001'!$D23</f>
        <v>0</v>
      </c>
      <c r="E23" s="29">
        <f>+'2002'!$D23</f>
        <v>0</v>
      </c>
      <c r="F23" s="29">
        <f>+'2003'!$D23</f>
        <v>0</v>
      </c>
      <c r="G23" s="29">
        <f>+'2004'!$D23</f>
        <v>0</v>
      </c>
      <c r="H23" s="29">
        <f>+'2005'!$D23</f>
        <v>0</v>
      </c>
      <c r="I23" s="29">
        <f>+'2006'!$D23</f>
        <v>0</v>
      </c>
      <c r="J23" s="29">
        <f>+'2007'!$D23</f>
        <v>0</v>
      </c>
      <c r="K23" s="29">
        <f>+'2008'!$D23</f>
        <v>0</v>
      </c>
      <c r="L23" s="29">
        <f>+'2009'!$D23</f>
        <v>4.7071670000000003E-2</v>
      </c>
      <c r="M23" s="29">
        <f>+'2010'!$D23</f>
        <v>5.8920750000000001E-2</v>
      </c>
      <c r="N23" s="29">
        <f>+'2011'!$D23</f>
        <v>5.1058199999999998E-2</v>
      </c>
      <c r="O23" s="29">
        <f>+'2012'!$D23</f>
        <v>4.0883969999999999E-2</v>
      </c>
      <c r="P23" s="29">
        <f>+'2013'!$D23</f>
        <v>5.6959090000000004E-2</v>
      </c>
      <c r="Q23" s="29">
        <f>+'2014'!$D23</f>
        <v>3.5407490000000007E-2</v>
      </c>
      <c r="R23" s="29">
        <f>+'2015'!$D23</f>
        <v>0.10858445999999999</v>
      </c>
      <c r="S23" s="29">
        <f>+'2016'!$D23</f>
        <v>0.11718445999999999</v>
      </c>
      <c r="T23" s="29">
        <f>+'2017'!$D23</f>
        <v>0.15518915000000003</v>
      </c>
      <c r="U23" s="29">
        <f>+'2018'!$D23</f>
        <v>0.18111342000000002</v>
      </c>
      <c r="V23" s="29">
        <f>+'2019'!$D23</f>
        <v>0.261268</v>
      </c>
      <c r="W23" s="29" t="e">
        <f>+#REF!</f>
        <v>#REF!</v>
      </c>
      <c r="X23" s="26"/>
      <c r="Y23" s="30" t="e">
        <f t="shared" si="4"/>
        <v>#DIV/0!</v>
      </c>
    </row>
    <row r="24" spans="1:25">
      <c r="A24" s="23" t="s">
        <v>301</v>
      </c>
      <c r="B24" s="24" t="s">
        <v>302</v>
      </c>
      <c r="C24" s="29">
        <f>+'2000'!$D24</f>
        <v>0</v>
      </c>
      <c r="D24" s="29">
        <f>+'2001'!$D24</f>
        <v>0</v>
      </c>
      <c r="E24" s="29">
        <f>+'2002'!$D24</f>
        <v>0</v>
      </c>
      <c r="F24" s="29">
        <f>+'2003'!$D24</f>
        <v>0</v>
      </c>
      <c r="G24" s="29">
        <f>+'2004'!$D24</f>
        <v>0</v>
      </c>
      <c r="H24" s="29">
        <f>+'2005'!$D24</f>
        <v>0</v>
      </c>
      <c r="I24" s="29">
        <f>+'2006'!$D24</f>
        <v>0</v>
      </c>
      <c r="J24" s="29">
        <f>+'2007'!$D24</f>
        <v>0</v>
      </c>
      <c r="K24" s="29">
        <f>+'2008'!$D24</f>
        <v>0</v>
      </c>
      <c r="L24" s="29">
        <f>+'2009'!$D24</f>
        <v>0</v>
      </c>
      <c r="M24" s="29">
        <f>+'2010'!$D24</f>
        <v>0</v>
      </c>
      <c r="N24" s="29">
        <f>+'2011'!$D24</f>
        <v>0</v>
      </c>
      <c r="O24" s="29">
        <f>+'2012'!$D24</f>
        <v>0</v>
      </c>
      <c r="P24" s="29">
        <f>+'2013'!$D24</f>
        <v>0</v>
      </c>
      <c r="Q24" s="29">
        <f>+'2014'!$D24</f>
        <v>0</v>
      </c>
      <c r="R24" s="29">
        <f>+'2015'!$D24</f>
        <v>0</v>
      </c>
      <c r="S24" s="29">
        <f>+'2016'!$D24</f>
        <v>0</v>
      </c>
      <c r="T24" s="29">
        <f>+'2017'!$D24</f>
        <v>0</v>
      </c>
      <c r="U24" s="29">
        <f>+'2018'!$D24</f>
        <v>0</v>
      </c>
      <c r="V24" s="29">
        <f>+'2019'!$D24</f>
        <v>0</v>
      </c>
      <c r="W24" s="29" t="e">
        <f>+#REF!</f>
        <v>#REF!</v>
      </c>
      <c r="X24" s="26"/>
      <c r="Y24" s="30" t="e">
        <f t="shared" si="4"/>
        <v>#DIV/0!</v>
      </c>
    </row>
    <row r="25" spans="1:25">
      <c r="A25" s="23" t="s">
        <v>303</v>
      </c>
      <c r="B25" s="24" t="s">
        <v>304</v>
      </c>
      <c r="C25" s="25">
        <f t="shared" ref="C25:U25" si="11">+SUM(C26:C28)</f>
        <v>2.4014769831750002</v>
      </c>
      <c r="D25" s="25">
        <f t="shared" si="11"/>
        <v>2.3901005164017768</v>
      </c>
      <c r="E25" s="25">
        <f t="shared" si="11"/>
        <v>2.4011885813497402</v>
      </c>
      <c r="F25" s="25">
        <f t="shared" si="11"/>
        <v>2.3903883600711309</v>
      </c>
      <c r="G25" s="25">
        <f t="shared" si="11"/>
        <v>2.3699647786018145</v>
      </c>
      <c r="H25" s="25">
        <f t="shared" si="11"/>
        <v>2.3611169912289998</v>
      </c>
      <c r="I25" s="25">
        <f t="shared" si="11"/>
        <v>2.3499234403069993</v>
      </c>
      <c r="J25" s="25">
        <f t="shared" si="11"/>
        <v>2.3557925984489123</v>
      </c>
      <c r="K25" s="25">
        <f t="shared" si="11"/>
        <v>2.3366452925519998</v>
      </c>
      <c r="L25" s="25">
        <f t="shared" si="11"/>
        <v>2.3342163410679997</v>
      </c>
      <c r="M25" s="25">
        <f t="shared" si="11"/>
        <v>2.3373898919270033</v>
      </c>
      <c r="N25" s="25">
        <f t="shared" si="11"/>
        <v>2.3240374735249945</v>
      </c>
      <c r="O25" s="25">
        <f t="shared" si="11"/>
        <v>2.3156549162976874</v>
      </c>
      <c r="P25" s="25">
        <f t="shared" si="11"/>
        <v>2.315769154894324</v>
      </c>
      <c r="Q25" s="25">
        <f t="shared" si="11"/>
        <v>2.3221034094823674</v>
      </c>
      <c r="R25" s="25">
        <f t="shared" si="11"/>
        <v>2.2978246422187243</v>
      </c>
      <c r="S25" s="25">
        <f t="shared" si="11"/>
        <v>2.2900653808589189</v>
      </c>
      <c r="T25" s="25">
        <f t="shared" si="11"/>
        <v>2.2825551912591111</v>
      </c>
      <c r="U25" s="25">
        <f t="shared" si="11"/>
        <v>2.2828543761125291</v>
      </c>
      <c r="V25" s="25">
        <f t="shared" ref="V25:W25" si="12">+SUM(V26:V28)</f>
        <v>2.2879876000461938</v>
      </c>
      <c r="W25" s="25" t="e">
        <f t="shared" si="12"/>
        <v>#REF!</v>
      </c>
      <c r="X25" s="26"/>
      <c r="Y25" s="27">
        <f t="shared" si="4"/>
        <v>-4.7258159842432312E-2</v>
      </c>
    </row>
    <row r="26" spans="1:25">
      <c r="A26" s="23" t="s">
        <v>305</v>
      </c>
      <c r="B26" s="24" t="s">
        <v>306</v>
      </c>
      <c r="C26" s="29">
        <f>+'2000'!$D26</f>
        <v>1.6680597674E-2</v>
      </c>
      <c r="D26" s="29">
        <f>+'2001'!$D26</f>
        <v>1.6692212411999998E-2</v>
      </c>
      <c r="E26" s="29">
        <f>+'2002'!$D26</f>
        <v>2.5479427457588348E-2</v>
      </c>
      <c r="F26" s="29">
        <f>+'2003'!$D26</f>
        <v>1.3858301959800394E-2</v>
      </c>
      <c r="G26" s="29">
        <f>+'2004'!$D26</f>
        <v>1.1454893537780028E-2</v>
      </c>
      <c r="H26" s="29">
        <f>+'2005'!$D26</f>
        <v>1.3559900963999999E-2</v>
      </c>
      <c r="I26" s="29">
        <f>+'2006'!$D26</f>
        <v>1.4133913541999998E-2</v>
      </c>
      <c r="J26" s="29">
        <f>+'2007'!$D26</f>
        <v>3.1096022235832549E-2</v>
      </c>
      <c r="K26" s="29">
        <f>+'2008'!$D26</f>
        <v>1.8738567683999997E-2</v>
      </c>
      <c r="L26" s="29">
        <f>+'2009'!$D26</f>
        <v>2.5925317819999995E-2</v>
      </c>
      <c r="M26" s="29">
        <f>+'2010'!$D26</f>
        <v>2.6409016029217997E-2</v>
      </c>
      <c r="N26" s="29">
        <f>+'2011'!$D26</f>
        <v>2.3834690043382005E-2</v>
      </c>
      <c r="O26" s="29">
        <f>+'2012'!$D26</f>
        <v>2.3562546034257E-2</v>
      </c>
      <c r="P26" s="29">
        <f>+'2013'!$D26</f>
        <v>3.0794832678189457E-2</v>
      </c>
      <c r="Q26" s="29">
        <f>+'2014'!$D26</f>
        <v>4.2963480949568797E-2</v>
      </c>
      <c r="R26" s="29">
        <f>+'2015'!$D26</f>
        <v>2.5578344516445601E-2</v>
      </c>
      <c r="S26" s="29">
        <f>+'2016'!$D26</f>
        <v>2.6775681387489002E-2</v>
      </c>
      <c r="T26" s="29">
        <f>+'2017'!$D26</f>
        <v>2.7838505593676597E-2</v>
      </c>
      <c r="U26" s="29">
        <f>+'2018'!$D26</f>
        <v>3.6192850603927199E-2</v>
      </c>
      <c r="V26" s="29">
        <f>+'2019'!$D26</f>
        <v>4.7626451189858282E-2</v>
      </c>
      <c r="W26" s="29" t="e">
        <f>+#REF!</f>
        <v>#REF!</v>
      </c>
      <c r="X26" s="26"/>
      <c r="Y26" s="30">
        <f t="shared" si="4"/>
        <v>1.8552005222267001</v>
      </c>
    </row>
    <row r="27" spans="1:25">
      <c r="A27" s="23" t="s">
        <v>307</v>
      </c>
      <c r="B27" s="24" t="s">
        <v>308</v>
      </c>
      <c r="C27" s="29">
        <f>+'2000'!$D27</f>
        <v>2.3847963855010001</v>
      </c>
      <c r="D27" s="29">
        <f>+'2001'!$D27</f>
        <v>2.3734083039897769</v>
      </c>
      <c r="E27" s="29">
        <f>+'2002'!$D27</f>
        <v>2.3663205210734479</v>
      </c>
      <c r="F27" s="29">
        <f>+'2003'!$D27</f>
        <v>2.3614392840944181</v>
      </c>
      <c r="G27" s="29">
        <f>+'2004'!$D27</f>
        <v>2.3461277563320748</v>
      </c>
      <c r="H27" s="29">
        <f>+'2005'!$D27</f>
        <v>2.3373128913489998</v>
      </c>
      <c r="I27" s="29">
        <f>+'2006'!$D27</f>
        <v>2.3286788619009995</v>
      </c>
      <c r="J27" s="29">
        <f>+'2007'!$D27</f>
        <v>2.3193247821400087</v>
      </c>
      <c r="K27" s="29">
        <f>+'2008'!$D27</f>
        <v>2.3105836767239998</v>
      </c>
      <c r="L27" s="29">
        <f>+'2009'!$D27</f>
        <v>2.3027098359879998</v>
      </c>
      <c r="M27" s="29">
        <f>+'2010'!$D27</f>
        <v>2.3046979364988291</v>
      </c>
      <c r="N27" s="29">
        <f>+'2011'!$D27</f>
        <v>2.2944413244844166</v>
      </c>
      <c r="O27" s="29">
        <f>+'2012'!$D27</f>
        <v>2.2856938538903702</v>
      </c>
      <c r="P27" s="29">
        <f>+'2013'!$D27</f>
        <v>2.2780089956863687</v>
      </c>
      <c r="Q27" s="29">
        <f>+'2014'!$D27</f>
        <v>2.2704992762389304</v>
      </c>
      <c r="R27" s="29">
        <f>+'2015'!$D27</f>
        <v>2.2625808183896789</v>
      </c>
      <c r="S27" s="29">
        <f>+'2016'!$D27</f>
        <v>2.2556533974131998</v>
      </c>
      <c r="T27" s="29">
        <f>+'2017'!$D27</f>
        <v>2.2485435600075863</v>
      </c>
      <c r="U27" s="29">
        <f>+'2018'!$D27</f>
        <v>2.2409193762032742</v>
      </c>
      <c r="V27" s="29">
        <f>+'2019'!$D27</f>
        <v>2.2329129466853233</v>
      </c>
      <c r="W27" s="29" t="e">
        <f>+#REF!</f>
        <v>#REF!</v>
      </c>
      <c r="X27" s="26"/>
      <c r="Y27" s="30">
        <f t="shared" si="4"/>
        <v>-6.368822082216008E-2</v>
      </c>
    </row>
    <row r="28" spans="1:25">
      <c r="A28" s="23" t="s">
        <v>309</v>
      </c>
      <c r="B28" s="24" t="s">
        <v>310</v>
      </c>
      <c r="C28" s="29">
        <f>+'2000'!$D28</f>
        <v>0</v>
      </c>
      <c r="D28" s="29">
        <f>+'2001'!$D28</f>
        <v>0</v>
      </c>
      <c r="E28" s="29">
        <f>+'2002'!$D28</f>
        <v>9.3886328187038869E-3</v>
      </c>
      <c r="F28" s="29">
        <f>+'2003'!$D28</f>
        <v>1.5090774016912761E-2</v>
      </c>
      <c r="G28" s="29">
        <f>+'2004'!$D28</f>
        <v>1.2382128731959667E-2</v>
      </c>
      <c r="H28" s="29">
        <f>+'2005'!$D28</f>
        <v>1.0244198916000001E-2</v>
      </c>
      <c r="I28" s="29">
        <f>+'2006'!$D28</f>
        <v>7.1106648640000001E-3</v>
      </c>
      <c r="J28" s="29">
        <f>+'2007'!$D28</f>
        <v>5.3717940730711707E-3</v>
      </c>
      <c r="K28" s="29">
        <f>+'2008'!$D28</f>
        <v>7.3230481439999998E-3</v>
      </c>
      <c r="L28" s="29">
        <f>+'2009'!$D28</f>
        <v>5.5811872599999986E-3</v>
      </c>
      <c r="M28" s="29">
        <f>+'2010'!$D28</f>
        <v>6.2829393989562001E-3</v>
      </c>
      <c r="N28" s="29">
        <f>+'2011'!$D28</f>
        <v>5.7614589971959999E-3</v>
      </c>
      <c r="O28" s="29">
        <f>+'2012'!$D28</f>
        <v>6.3985163730599995E-3</v>
      </c>
      <c r="P28" s="29">
        <f>+'2013'!$D28</f>
        <v>6.9653265297657998E-3</v>
      </c>
      <c r="Q28" s="29">
        <f>+'2014'!$D28</f>
        <v>8.6406522938679998E-3</v>
      </c>
      <c r="R28" s="29">
        <f>+'2015'!$D28</f>
        <v>9.6654793125999991E-3</v>
      </c>
      <c r="S28" s="29">
        <f>+'2016'!$D28</f>
        <v>7.6363020582299991E-3</v>
      </c>
      <c r="T28" s="29">
        <f>+'2017'!$D28</f>
        <v>6.1731256578479998E-3</v>
      </c>
      <c r="U28" s="29">
        <f>+'2018'!$D28</f>
        <v>5.7421493053279194E-3</v>
      </c>
      <c r="V28" s="29">
        <f>+'2019'!$D28</f>
        <v>7.4482021710126E-3</v>
      </c>
      <c r="W28" s="29" t="e">
        <f>+#REF!</f>
        <v>#REF!</v>
      </c>
      <c r="X28" s="26"/>
      <c r="Y28" s="30" t="e">
        <f t="shared" si="4"/>
        <v>#DIV/0!</v>
      </c>
    </row>
    <row r="29" spans="1:25">
      <c r="A29" s="23" t="s">
        <v>311</v>
      </c>
      <c r="B29" s="24" t="s">
        <v>290</v>
      </c>
      <c r="C29" s="25">
        <f t="shared" ref="C29:U29" si="13">+SUM(C30:C31)</f>
        <v>0</v>
      </c>
      <c r="D29" s="25">
        <f t="shared" si="13"/>
        <v>0</v>
      </c>
      <c r="E29" s="25">
        <f t="shared" si="13"/>
        <v>0</v>
      </c>
      <c r="F29" s="25">
        <f t="shared" si="13"/>
        <v>0</v>
      </c>
      <c r="G29" s="25">
        <f t="shared" si="13"/>
        <v>0</v>
      </c>
      <c r="H29" s="25">
        <f t="shared" si="13"/>
        <v>0</v>
      </c>
      <c r="I29" s="25">
        <f t="shared" si="13"/>
        <v>0</v>
      </c>
      <c r="J29" s="25">
        <f t="shared" si="13"/>
        <v>0</v>
      </c>
      <c r="K29" s="25">
        <f t="shared" si="13"/>
        <v>0</v>
      </c>
      <c r="L29" s="25">
        <f t="shared" si="13"/>
        <v>0</v>
      </c>
      <c r="M29" s="25">
        <f t="shared" si="13"/>
        <v>0</v>
      </c>
      <c r="N29" s="25">
        <f t="shared" si="13"/>
        <v>0</v>
      </c>
      <c r="O29" s="25">
        <f t="shared" si="13"/>
        <v>0</v>
      </c>
      <c r="P29" s="25">
        <f t="shared" si="13"/>
        <v>0</v>
      </c>
      <c r="Q29" s="25">
        <f t="shared" si="13"/>
        <v>0</v>
      </c>
      <c r="R29" s="25">
        <f t="shared" si="13"/>
        <v>0</v>
      </c>
      <c r="S29" s="25">
        <f t="shared" si="13"/>
        <v>0</v>
      </c>
      <c r="T29" s="25">
        <f t="shared" si="13"/>
        <v>0</v>
      </c>
      <c r="U29" s="25">
        <f t="shared" si="13"/>
        <v>0</v>
      </c>
      <c r="V29" s="25">
        <f t="shared" ref="V29:W29" si="14">+SUM(V30:V31)</f>
        <v>0</v>
      </c>
      <c r="W29" s="25" t="e">
        <f t="shared" si="14"/>
        <v>#REF!</v>
      </c>
      <c r="X29" s="26"/>
      <c r="Y29" s="27" t="e">
        <f t="shared" si="4"/>
        <v>#DIV/0!</v>
      </c>
    </row>
    <row r="30" spans="1:25">
      <c r="A30" s="23" t="s">
        <v>312</v>
      </c>
      <c r="B30" s="24" t="s">
        <v>313</v>
      </c>
      <c r="C30" s="29">
        <f>+'2000'!$D30</f>
        <v>0</v>
      </c>
      <c r="D30" s="29">
        <f>+'2001'!$D30</f>
        <v>0</v>
      </c>
      <c r="E30" s="29">
        <f>+'2002'!$D30</f>
        <v>0</v>
      </c>
      <c r="F30" s="29">
        <f>+'2003'!$D30</f>
        <v>0</v>
      </c>
      <c r="G30" s="29">
        <f>+'2004'!$D30</f>
        <v>0</v>
      </c>
      <c r="H30" s="29">
        <f>+'2005'!$D30</f>
        <v>0</v>
      </c>
      <c r="I30" s="29">
        <f>+'2006'!$D30</f>
        <v>0</v>
      </c>
      <c r="J30" s="29">
        <f>+'2007'!$D30</f>
        <v>0</v>
      </c>
      <c r="K30" s="29">
        <f>+'2008'!$D30</f>
        <v>0</v>
      </c>
      <c r="L30" s="29">
        <f>+'2009'!$D30</f>
        <v>0</v>
      </c>
      <c r="M30" s="29">
        <f>+'2010'!$D30</f>
        <v>0</v>
      </c>
      <c r="N30" s="29">
        <f>+'2011'!$D30</f>
        <v>0</v>
      </c>
      <c r="O30" s="29">
        <f>+'2012'!$D30</f>
        <v>0</v>
      </c>
      <c r="P30" s="29">
        <f>+'2013'!$D30</f>
        <v>0</v>
      </c>
      <c r="Q30" s="29">
        <f>+'2014'!$D30</f>
        <v>0</v>
      </c>
      <c r="R30" s="29">
        <f>+'2015'!$D30</f>
        <v>0</v>
      </c>
      <c r="S30" s="29">
        <f>+'2016'!$D30</f>
        <v>0</v>
      </c>
      <c r="T30" s="29">
        <f>+'2017'!$D30</f>
        <v>0</v>
      </c>
      <c r="U30" s="29">
        <f>+'2018'!$D30</f>
        <v>0</v>
      </c>
      <c r="V30" s="29">
        <f>+'2019'!$D30</f>
        <v>0</v>
      </c>
      <c r="W30" s="29" t="e">
        <f>+#REF!</f>
        <v>#REF!</v>
      </c>
      <c r="X30" s="26"/>
      <c r="Y30" s="30" t="e">
        <f t="shared" si="4"/>
        <v>#DIV/0!</v>
      </c>
    </row>
    <row r="31" spans="1:25">
      <c r="A31" s="23" t="s">
        <v>314</v>
      </c>
      <c r="B31" s="24" t="s">
        <v>315</v>
      </c>
      <c r="C31" s="29">
        <f>+'2000'!$D31</f>
        <v>0</v>
      </c>
      <c r="D31" s="29">
        <f>+'2001'!$D31</f>
        <v>0</v>
      </c>
      <c r="E31" s="29">
        <f>+'2002'!$D31</f>
        <v>0</v>
      </c>
      <c r="F31" s="29">
        <f>+'2003'!$D31</f>
        <v>0</v>
      </c>
      <c r="G31" s="29">
        <f>+'2004'!$D31</f>
        <v>0</v>
      </c>
      <c r="H31" s="29">
        <f>+'2005'!$D31</f>
        <v>0</v>
      </c>
      <c r="I31" s="29">
        <f>+'2006'!$D31</f>
        <v>0</v>
      </c>
      <c r="J31" s="29">
        <f>+'2007'!$D31</f>
        <v>0</v>
      </c>
      <c r="K31" s="29">
        <f>+'2008'!$D31</f>
        <v>0</v>
      </c>
      <c r="L31" s="29">
        <f>+'2009'!$D31</f>
        <v>0</v>
      </c>
      <c r="M31" s="29">
        <f>+'2010'!$D31</f>
        <v>0</v>
      </c>
      <c r="N31" s="29">
        <f>+'2011'!$D31</f>
        <v>0</v>
      </c>
      <c r="O31" s="29">
        <f>+'2012'!$D31</f>
        <v>0</v>
      </c>
      <c r="P31" s="29">
        <f>+'2013'!$D31</f>
        <v>0</v>
      </c>
      <c r="Q31" s="29">
        <f>+'2014'!$D31</f>
        <v>0</v>
      </c>
      <c r="R31" s="29">
        <f>+'2015'!$D31</f>
        <v>0</v>
      </c>
      <c r="S31" s="29">
        <f>+'2016'!$D31</f>
        <v>0</v>
      </c>
      <c r="T31" s="29">
        <f>+'2017'!$D31</f>
        <v>0</v>
      </c>
      <c r="U31" s="29">
        <f>+'2018'!$D31</f>
        <v>0</v>
      </c>
      <c r="V31" s="29">
        <f>+'2019'!$D31</f>
        <v>0</v>
      </c>
      <c r="W31" s="29" t="e">
        <f>+#REF!</f>
        <v>#REF!</v>
      </c>
      <c r="X31" s="26"/>
      <c r="Y31" s="30" t="e">
        <f t="shared" si="4"/>
        <v>#DIV/0!</v>
      </c>
    </row>
    <row r="32" spans="1:25">
      <c r="A32" s="23" t="s">
        <v>316</v>
      </c>
      <c r="B32" s="24" t="s">
        <v>317</v>
      </c>
      <c r="C32" s="25">
        <f t="shared" ref="C32:U32" si="15">+C33+C37</f>
        <v>0</v>
      </c>
      <c r="D32" s="25">
        <f t="shared" si="15"/>
        <v>0</v>
      </c>
      <c r="E32" s="25">
        <f t="shared" si="15"/>
        <v>0</v>
      </c>
      <c r="F32" s="25">
        <f t="shared" si="15"/>
        <v>0</v>
      </c>
      <c r="G32" s="25">
        <f t="shared" si="15"/>
        <v>0</v>
      </c>
      <c r="H32" s="25">
        <f t="shared" si="15"/>
        <v>0</v>
      </c>
      <c r="I32" s="25">
        <f t="shared" si="15"/>
        <v>0</v>
      </c>
      <c r="J32" s="25">
        <f t="shared" si="15"/>
        <v>0</v>
      </c>
      <c r="K32" s="25">
        <f t="shared" si="15"/>
        <v>0</v>
      </c>
      <c r="L32" s="25">
        <f t="shared" si="15"/>
        <v>0</v>
      </c>
      <c r="M32" s="25">
        <f t="shared" si="15"/>
        <v>0</v>
      </c>
      <c r="N32" s="25">
        <f t="shared" si="15"/>
        <v>0</v>
      </c>
      <c r="O32" s="25">
        <f t="shared" si="15"/>
        <v>0</v>
      </c>
      <c r="P32" s="25">
        <f t="shared" si="15"/>
        <v>0</v>
      </c>
      <c r="Q32" s="25">
        <f t="shared" si="15"/>
        <v>0</v>
      </c>
      <c r="R32" s="25">
        <f t="shared" si="15"/>
        <v>0</v>
      </c>
      <c r="S32" s="25">
        <f t="shared" si="15"/>
        <v>0</v>
      </c>
      <c r="T32" s="25">
        <f t="shared" si="15"/>
        <v>0</v>
      </c>
      <c r="U32" s="25">
        <f t="shared" si="15"/>
        <v>0</v>
      </c>
      <c r="V32" s="25">
        <f t="shared" ref="V32:W32" si="16">+V33+V37</f>
        <v>0</v>
      </c>
      <c r="W32" s="25" t="e">
        <f t="shared" si="16"/>
        <v>#REF!</v>
      </c>
      <c r="X32" s="26"/>
      <c r="Y32" s="27" t="e">
        <f t="shared" si="4"/>
        <v>#DIV/0!</v>
      </c>
    </row>
    <row r="33" spans="1:25">
      <c r="A33" s="23" t="s">
        <v>318</v>
      </c>
      <c r="B33" s="24" t="s">
        <v>319</v>
      </c>
      <c r="C33" s="25">
        <f t="shared" ref="C33:U33" si="17">+SUM(C34:C36)</f>
        <v>0</v>
      </c>
      <c r="D33" s="25">
        <f t="shared" si="17"/>
        <v>0</v>
      </c>
      <c r="E33" s="25">
        <f t="shared" si="17"/>
        <v>0</v>
      </c>
      <c r="F33" s="25">
        <f t="shared" si="17"/>
        <v>0</v>
      </c>
      <c r="G33" s="25">
        <f t="shared" si="17"/>
        <v>0</v>
      </c>
      <c r="H33" s="25">
        <f t="shared" si="17"/>
        <v>0</v>
      </c>
      <c r="I33" s="25">
        <f t="shared" si="17"/>
        <v>0</v>
      </c>
      <c r="J33" s="25">
        <f t="shared" si="17"/>
        <v>0</v>
      </c>
      <c r="K33" s="25">
        <f t="shared" si="17"/>
        <v>0</v>
      </c>
      <c r="L33" s="25">
        <f t="shared" si="17"/>
        <v>0</v>
      </c>
      <c r="M33" s="25">
        <f t="shared" si="17"/>
        <v>0</v>
      </c>
      <c r="N33" s="25">
        <f t="shared" si="17"/>
        <v>0</v>
      </c>
      <c r="O33" s="25">
        <f t="shared" si="17"/>
        <v>0</v>
      </c>
      <c r="P33" s="25">
        <f t="shared" si="17"/>
        <v>0</v>
      </c>
      <c r="Q33" s="25">
        <f t="shared" si="17"/>
        <v>0</v>
      </c>
      <c r="R33" s="25">
        <f t="shared" si="17"/>
        <v>0</v>
      </c>
      <c r="S33" s="25">
        <f t="shared" si="17"/>
        <v>0</v>
      </c>
      <c r="T33" s="25">
        <f t="shared" si="17"/>
        <v>0</v>
      </c>
      <c r="U33" s="25">
        <f t="shared" si="17"/>
        <v>0</v>
      </c>
      <c r="V33" s="25">
        <f t="shared" ref="V33:W33" si="18">+SUM(V34:V36)</f>
        <v>0</v>
      </c>
      <c r="W33" s="25" t="e">
        <f t="shared" si="18"/>
        <v>#REF!</v>
      </c>
      <c r="X33" s="26"/>
      <c r="Y33" s="27" t="e">
        <f t="shared" si="4"/>
        <v>#DIV/0!</v>
      </c>
    </row>
    <row r="34" spans="1:25">
      <c r="A34" s="23" t="s">
        <v>320</v>
      </c>
      <c r="B34" s="24" t="s">
        <v>321</v>
      </c>
      <c r="C34" s="29">
        <f>+'2000'!$D34</f>
        <v>0</v>
      </c>
      <c r="D34" s="29">
        <f>+'2001'!$D34</f>
        <v>0</v>
      </c>
      <c r="E34" s="29">
        <f>+'2002'!$D34</f>
        <v>0</v>
      </c>
      <c r="F34" s="29">
        <f>+'2003'!$D34</f>
        <v>0</v>
      </c>
      <c r="G34" s="29">
        <f>+'2004'!$D34</f>
        <v>0</v>
      </c>
      <c r="H34" s="29">
        <f>+'2005'!$D34</f>
        <v>0</v>
      </c>
      <c r="I34" s="29">
        <f>+'2006'!$D34</f>
        <v>0</v>
      </c>
      <c r="J34" s="29">
        <f>+'2007'!$D34</f>
        <v>0</v>
      </c>
      <c r="K34" s="29">
        <f>+'2008'!$D34</f>
        <v>0</v>
      </c>
      <c r="L34" s="29">
        <f>+'2009'!$D34</f>
        <v>0</v>
      </c>
      <c r="M34" s="29">
        <f>+'2010'!$D34</f>
        <v>0</v>
      </c>
      <c r="N34" s="29">
        <f>+'2011'!$D34</f>
        <v>0</v>
      </c>
      <c r="O34" s="29">
        <f>+'2012'!$D34</f>
        <v>0</v>
      </c>
      <c r="P34" s="29">
        <f>+'2013'!$D34</f>
        <v>0</v>
      </c>
      <c r="Q34" s="29">
        <f>+'2014'!$D34</f>
        <v>0</v>
      </c>
      <c r="R34" s="29">
        <f>+'2015'!$D34</f>
        <v>0</v>
      </c>
      <c r="S34" s="29">
        <f>+'2016'!$D34</f>
        <v>0</v>
      </c>
      <c r="T34" s="29">
        <f>+'2017'!$D34</f>
        <v>0</v>
      </c>
      <c r="U34" s="29">
        <f>+'2018'!$D34</f>
        <v>0</v>
      </c>
      <c r="V34" s="29">
        <f>+'2019'!$D34</f>
        <v>0</v>
      </c>
      <c r="W34" s="29" t="e">
        <f>+#REF!</f>
        <v>#REF!</v>
      </c>
      <c r="X34" s="26"/>
      <c r="Y34" s="30" t="e">
        <f t="shared" si="4"/>
        <v>#DIV/0!</v>
      </c>
    </row>
    <row r="35" spans="1:25">
      <c r="A35" s="23" t="s">
        <v>322</v>
      </c>
      <c r="B35" s="33" t="s">
        <v>323</v>
      </c>
      <c r="C35" s="29">
        <f>+'2000'!$D35</f>
        <v>0</v>
      </c>
      <c r="D35" s="29">
        <f>+'2001'!$D35</f>
        <v>0</v>
      </c>
      <c r="E35" s="29">
        <f>+'2002'!$D35</f>
        <v>0</v>
      </c>
      <c r="F35" s="29">
        <f>+'2003'!$D35</f>
        <v>0</v>
      </c>
      <c r="G35" s="29">
        <f>+'2004'!$D35</f>
        <v>0</v>
      </c>
      <c r="H35" s="29">
        <f>+'2005'!$D35</f>
        <v>0</v>
      </c>
      <c r="I35" s="29">
        <f>+'2006'!$D35</f>
        <v>0</v>
      </c>
      <c r="J35" s="29">
        <f>+'2007'!$D35</f>
        <v>0</v>
      </c>
      <c r="K35" s="29">
        <f>+'2008'!$D35</f>
        <v>0</v>
      </c>
      <c r="L35" s="29">
        <f>+'2009'!$D35</f>
        <v>0</v>
      </c>
      <c r="M35" s="29">
        <f>+'2010'!$D35</f>
        <v>0</v>
      </c>
      <c r="N35" s="29">
        <f>+'2011'!$D35</f>
        <v>0</v>
      </c>
      <c r="O35" s="29">
        <f>+'2012'!$D35</f>
        <v>0</v>
      </c>
      <c r="P35" s="29">
        <f>+'2013'!$D35</f>
        <v>0</v>
      </c>
      <c r="Q35" s="29">
        <f>+'2014'!$D35</f>
        <v>0</v>
      </c>
      <c r="R35" s="29">
        <f>+'2015'!$D35</f>
        <v>0</v>
      </c>
      <c r="S35" s="29">
        <f>+'2016'!$D35</f>
        <v>0</v>
      </c>
      <c r="T35" s="29">
        <f>+'2017'!$D35</f>
        <v>0</v>
      </c>
      <c r="U35" s="29">
        <f>+'2018'!$D35</f>
        <v>0</v>
      </c>
      <c r="V35" s="29">
        <f>+'2019'!$D35</f>
        <v>0</v>
      </c>
      <c r="W35" s="29" t="e">
        <f>+#REF!</f>
        <v>#REF!</v>
      </c>
      <c r="X35" s="26"/>
      <c r="Y35" s="30" t="e">
        <f t="shared" si="4"/>
        <v>#DIV/0!</v>
      </c>
    </row>
    <row r="36" spans="1:25">
      <c r="A36" s="23" t="s">
        <v>324</v>
      </c>
      <c r="B36" s="33" t="s">
        <v>290</v>
      </c>
      <c r="C36" s="29">
        <f>+'2000'!$D36</f>
        <v>0</v>
      </c>
      <c r="D36" s="29">
        <f>+'2001'!$D36</f>
        <v>0</v>
      </c>
      <c r="E36" s="29">
        <f>+'2002'!$D36</f>
        <v>0</v>
      </c>
      <c r="F36" s="29">
        <f>+'2003'!$D36</f>
        <v>0</v>
      </c>
      <c r="G36" s="29">
        <f>+'2004'!$D36</f>
        <v>0</v>
      </c>
      <c r="H36" s="29">
        <f>+'2005'!$D36</f>
        <v>0</v>
      </c>
      <c r="I36" s="29">
        <f>+'2006'!$D36</f>
        <v>0</v>
      </c>
      <c r="J36" s="29">
        <f>+'2007'!$D36</f>
        <v>0</v>
      </c>
      <c r="K36" s="29">
        <f>+'2008'!$D36</f>
        <v>0</v>
      </c>
      <c r="L36" s="29">
        <f>+'2009'!$D36</f>
        <v>0</v>
      </c>
      <c r="M36" s="29">
        <f>+'2010'!$D36</f>
        <v>0</v>
      </c>
      <c r="N36" s="29">
        <f>+'2011'!$D36</f>
        <v>0</v>
      </c>
      <c r="O36" s="29">
        <f>+'2012'!$D36</f>
        <v>0</v>
      </c>
      <c r="P36" s="29">
        <f>+'2013'!$D36</f>
        <v>0</v>
      </c>
      <c r="Q36" s="29">
        <f>+'2014'!$D36</f>
        <v>0</v>
      </c>
      <c r="R36" s="29">
        <f>+'2015'!$D36</f>
        <v>0</v>
      </c>
      <c r="S36" s="29">
        <f>+'2016'!$D36</f>
        <v>0</v>
      </c>
      <c r="T36" s="29">
        <f>+'2017'!$D36</f>
        <v>0</v>
      </c>
      <c r="U36" s="29">
        <f>+'2018'!$D36</f>
        <v>0</v>
      </c>
      <c r="V36" s="29">
        <f>+'2019'!$D36</f>
        <v>0</v>
      </c>
      <c r="W36" s="29" t="e">
        <f>+#REF!</f>
        <v>#REF!</v>
      </c>
      <c r="X36" s="26"/>
      <c r="Y36" s="30" t="e">
        <f t="shared" si="4"/>
        <v>#DIV/0!</v>
      </c>
    </row>
    <row r="37" spans="1:25">
      <c r="A37" s="23" t="s">
        <v>325</v>
      </c>
      <c r="B37" s="33" t="s">
        <v>326</v>
      </c>
      <c r="C37" s="25">
        <f t="shared" ref="C37:U37" si="19">+SUM(C38:C41)</f>
        <v>0</v>
      </c>
      <c r="D37" s="25">
        <f t="shared" si="19"/>
        <v>0</v>
      </c>
      <c r="E37" s="25">
        <f t="shared" si="19"/>
        <v>0</v>
      </c>
      <c r="F37" s="25">
        <f t="shared" si="19"/>
        <v>0</v>
      </c>
      <c r="G37" s="25">
        <f t="shared" si="19"/>
        <v>0</v>
      </c>
      <c r="H37" s="25">
        <f t="shared" si="19"/>
        <v>0</v>
      </c>
      <c r="I37" s="25">
        <f t="shared" si="19"/>
        <v>0</v>
      </c>
      <c r="J37" s="25">
        <f t="shared" si="19"/>
        <v>0</v>
      </c>
      <c r="K37" s="25">
        <f t="shared" si="19"/>
        <v>0</v>
      </c>
      <c r="L37" s="25">
        <f t="shared" si="19"/>
        <v>0</v>
      </c>
      <c r="M37" s="25">
        <f t="shared" si="19"/>
        <v>0</v>
      </c>
      <c r="N37" s="25">
        <f t="shared" si="19"/>
        <v>0</v>
      </c>
      <c r="O37" s="25">
        <f t="shared" si="19"/>
        <v>0</v>
      </c>
      <c r="P37" s="25">
        <f t="shared" si="19"/>
        <v>0</v>
      </c>
      <c r="Q37" s="25">
        <f t="shared" si="19"/>
        <v>0</v>
      </c>
      <c r="R37" s="25">
        <f t="shared" si="19"/>
        <v>0</v>
      </c>
      <c r="S37" s="25">
        <f t="shared" si="19"/>
        <v>0</v>
      </c>
      <c r="T37" s="25">
        <f t="shared" si="19"/>
        <v>0</v>
      </c>
      <c r="U37" s="25">
        <f t="shared" si="19"/>
        <v>0</v>
      </c>
      <c r="V37" s="25">
        <f t="shared" ref="V37:W37" si="20">+SUM(V38:V41)</f>
        <v>0</v>
      </c>
      <c r="W37" s="25" t="e">
        <f t="shared" si="20"/>
        <v>#REF!</v>
      </c>
      <c r="X37" s="26"/>
      <c r="Y37" s="27" t="e">
        <f t="shared" si="4"/>
        <v>#DIV/0!</v>
      </c>
    </row>
    <row r="38" spans="1:25">
      <c r="A38" s="23" t="s">
        <v>327</v>
      </c>
      <c r="B38" s="24" t="s">
        <v>328</v>
      </c>
      <c r="C38" s="29">
        <f>+'2000'!$D38</f>
        <v>0</v>
      </c>
      <c r="D38" s="29">
        <f>+'2001'!$D38</f>
        <v>0</v>
      </c>
      <c r="E38" s="29">
        <f>+'2002'!$D38</f>
        <v>0</v>
      </c>
      <c r="F38" s="29">
        <f>+'2003'!$D38</f>
        <v>0</v>
      </c>
      <c r="G38" s="29">
        <f>+'2004'!$D38</f>
        <v>0</v>
      </c>
      <c r="H38" s="29">
        <f>+'2005'!$D38</f>
        <v>0</v>
      </c>
      <c r="I38" s="29">
        <f>+'2006'!$D38</f>
        <v>0</v>
      </c>
      <c r="J38" s="29">
        <f>+'2007'!$D38</f>
        <v>0</v>
      </c>
      <c r="K38" s="29">
        <f>+'2008'!$D38</f>
        <v>0</v>
      </c>
      <c r="L38" s="29">
        <f>+'2009'!$D38</f>
        <v>0</v>
      </c>
      <c r="M38" s="29">
        <f>+'2010'!$D38</f>
        <v>0</v>
      </c>
      <c r="N38" s="29">
        <f>+'2011'!$D38</f>
        <v>0</v>
      </c>
      <c r="O38" s="29">
        <f>+'2012'!$D38</f>
        <v>0</v>
      </c>
      <c r="P38" s="29">
        <f>+'2013'!$D38</f>
        <v>0</v>
      </c>
      <c r="Q38" s="29">
        <f>+'2014'!$D38</f>
        <v>0</v>
      </c>
      <c r="R38" s="29">
        <f>+'2015'!$D38</f>
        <v>0</v>
      </c>
      <c r="S38" s="29">
        <f>+'2016'!$D38</f>
        <v>0</v>
      </c>
      <c r="T38" s="29">
        <f>+'2017'!$D38</f>
        <v>0</v>
      </c>
      <c r="U38" s="29">
        <f>+'2018'!$D38</f>
        <v>0</v>
      </c>
      <c r="V38" s="29">
        <f>+'2019'!$D38</f>
        <v>0</v>
      </c>
      <c r="W38" s="29" t="e">
        <f>+#REF!</f>
        <v>#REF!</v>
      </c>
      <c r="X38" s="26"/>
      <c r="Y38" s="30" t="e">
        <f t="shared" si="4"/>
        <v>#DIV/0!</v>
      </c>
    </row>
    <row r="39" spans="1:25">
      <c r="A39" s="23" t="s">
        <v>329</v>
      </c>
      <c r="B39" s="24" t="s">
        <v>330</v>
      </c>
      <c r="C39" s="29">
        <f>+'2000'!$D39</f>
        <v>0</v>
      </c>
      <c r="D39" s="29">
        <f>+'2001'!$D39</f>
        <v>0</v>
      </c>
      <c r="E39" s="29">
        <f>+'2002'!$D39</f>
        <v>0</v>
      </c>
      <c r="F39" s="29">
        <f>+'2003'!$D39</f>
        <v>0</v>
      </c>
      <c r="G39" s="29">
        <f>+'2004'!$D39</f>
        <v>0</v>
      </c>
      <c r="H39" s="29">
        <f>+'2005'!$D39</f>
        <v>0</v>
      </c>
      <c r="I39" s="29">
        <f>+'2006'!$D39</f>
        <v>0</v>
      </c>
      <c r="J39" s="29">
        <f>+'2007'!$D39</f>
        <v>0</v>
      </c>
      <c r="K39" s="29">
        <f>+'2008'!$D39</f>
        <v>0</v>
      </c>
      <c r="L39" s="29">
        <f>+'2009'!$D39</f>
        <v>0</v>
      </c>
      <c r="M39" s="29">
        <f>+'2010'!$D39</f>
        <v>0</v>
      </c>
      <c r="N39" s="29">
        <f>+'2011'!$D39</f>
        <v>0</v>
      </c>
      <c r="O39" s="29">
        <f>+'2012'!$D39</f>
        <v>0</v>
      </c>
      <c r="P39" s="29">
        <f>+'2013'!$D39</f>
        <v>0</v>
      </c>
      <c r="Q39" s="29">
        <f>+'2014'!$D39</f>
        <v>0</v>
      </c>
      <c r="R39" s="29">
        <f>+'2015'!$D39</f>
        <v>0</v>
      </c>
      <c r="S39" s="29">
        <f>+'2016'!$D39</f>
        <v>0</v>
      </c>
      <c r="T39" s="29">
        <f>+'2017'!$D39</f>
        <v>0</v>
      </c>
      <c r="U39" s="29">
        <f>+'2018'!$D39</f>
        <v>0</v>
      </c>
      <c r="V39" s="29">
        <f>+'2019'!$D39</f>
        <v>0</v>
      </c>
      <c r="W39" s="29" t="e">
        <f>+#REF!</f>
        <v>#REF!</v>
      </c>
      <c r="X39" s="26"/>
      <c r="Y39" s="30" t="e">
        <f t="shared" si="4"/>
        <v>#DIV/0!</v>
      </c>
    </row>
    <row r="40" spans="1:25">
      <c r="A40" s="23" t="s">
        <v>331</v>
      </c>
      <c r="B40" s="24" t="s">
        <v>332</v>
      </c>
      <c r="C40" s="29">
        <f>+'2000'!$D40</f>
        <v>0</v>
      </c>
      <c r="D40" s="29">
        <f>+'2001'!$D40</f>
        <v>0</v>
      </c>
      <c r="E40" s="29">
        <f>+'2002'!$D40</f>
        <v>0</v>
      </c>
      <c r="F40" s="29">
        <f>+'2003'!$D40</f>
        <v>0</v>
      </c>
      <c r="G40" s="29">
        <f>+'2004'!$D40</f>
        <v>0</v>
      </c>
      <c r="H40" s="29">
        <f>+'2005'!$D40</f>
        <v>0</v>
      </c>
      <c r="I40" s="29">
        <f>+'2006'!$D40</f>
        <v>0</v>
      </c>
      <c r="J40" s="29">
        <f>+'2007'!$D40</f>
        <v>0</v>
      </c>
      <c r="K40" s="29">
        <f>+'2008'!$D40</f>
        <v>0</v>
      </c>
      <c r="L40" s="29">
        <f>+'2009'!$D40</f>
        <v>0</v>
      </c>
      <c r="M40" s="29">
        <f>+'2010'!$D40</f>
        <v>0</v>
      </c>
      <c r="N40" s="29">
        <f>+'2011'!$D40</f>
        <v>0</v>
      </c>
      <c r="O40" s="29">
        <f>+'2012'!$D40</f>
        <v>0</v>
      </c>
      <c r="P40" s="29">
        <f>+'2013'!$D40</f>
        <v>0</v>
      </c>
      <c r="Q40" s="29">
        <f>+'2014'!$D40</f>
        <v>0</v>
      </c>
      <c r="R40" s="29">
        <f>+'2015'!$D40</f>
        <v>0</v>
      </c>
      <c r="S40" s="29">
        <f>+'2016'!$D40</f>
        <v>0</v>
      </c>
      <c r="T40" s="29">
        <f>+'2017'!$D40</f>
        <v>0</v>
      </c>
      <c r="U40" s="29">
        <f>+'2018'!$D40</f>
        <v>0</v>
      </c>
      <c r="V40" s="29">
        <f>+'2019'!$D40</f>
        <v>0</v>
      </c>
      <c r="W40" s="29" t="e">
        <f>+#REF!</f>
        <v>#REF!</v>
      </c>
      <c r="X40" s="26"/>
      <c r="Y40" s="30" t="e">
        <f t="shared" si="4"/>
        <v>#DIV/0!</v>
      </c>
    </row>
    <row r="41" spans="1:25">
      <c r="A41" s="23" t="s">
        <v>333</v>
      </c>
      <c r="B41" s="24" t="s">
        <v>290</v>
      </c>
      <c r="C41" s="29">
        <f>+'2000'!$D41</f>
        <v>0</v>
      </c>
      <c r="D41" s="29">
        <f>+'2001'!$D41</f>
        <v>0</v>
      </c>
      <c r="E41" s="29">
        <f>+'2002'!$D41</f>
        <v>0</v>
      </c>
      <c r="F41" s="29">
        <f>+'2003'!$D41</f>
        <v>0</v>
      </c>
      <c r="G41" s="29">
        <f>+'2004'!$D41</f>
        <v>0</v>
      </c>
      <c r="H41" s="29">
        <f>+'2005'!$D41</f>
        <v>0</v>
      </c>
      <c r="I41" s="29">
        <f>+'2006'!$D41</f>
        <v>0</v>
      </c>
      <c r="J41" s="29">
        <f>+'2007'!$D41</f>
        <v>0</v>
      </c>
      <c r="K41" s="29">
        <f>+'2008'!$D41</f>
        <v>0</v>
      </c>
      <c r="L41" s="29">
        <f>+'2009'!$D41</f>
        <v>0</v>
      </c>
      <c r="M41" s="29">
        <f>+'2010'!$D41</f>
        <v>0</v>
      </c>
      <c r="N41" s="29">
        <f>+'2011'!$D41</f>
        <v>0</v>
      </c>
      <c r="O41" s="29">
        <f>+'2012'!$D41</f>
        <v>0</v>
      </c>
      <c r="P41" s="29">
        <f>+'2013'!$D41</f>
        <v>0</v>
      </c>
      <c r="Q41" s="29">
        <f>+'2014'!$D41</f>
        <v>0</v>
      </c>
      <c r="R41" s="29">
        <f>+'2015'!$D41</f>
        <v>0</v>
      </c>
      <c r="S41" s="29">
        <f>+'2016'!$D41</f>
        <v>0</v>
      </c>
      <c r="T41" s="29">
        <f>+'2017'!$D41</f>
        <v>0</v>
      </c>
      <c r="U41" s="29">
        <f>+'2018'!$D41</f>
        <v>0</v>
      </c>
      <c r="V41" s="29">
        <f>+'2019'!$D41</f>
        <v>0</v>
      </c>
      <c r="W41" s="29" t="e">
        <f>+#REF!</f>
        <v>#REF!</v>
      </c>
      <c r="X41" s="26"/>
      <c r="Y41" s="30" t="e">
        <f t="shared" si="4"/>
        <v>#DIV/0!</v>
      </c>
    </row>
    <row r="42" spans="1:25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26"/>
      <c r="Y42" s="32" t="e">
        <f t="shared" si="4"/>
        <v>#DIV/0!</v>
      </c>
    </row>
    <row r="43" spans="1:25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26"/>
      <c r="Y43" s="32" t="e">
        <f t="shared" si="4"/>
        <v>#DIV/0!</v>
      </c>
    </row>
    <row r="44" spans="1:25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26"/>
      <c r="Y44" s="32" t="e">
        <f t="shared" si="4"/>
        <v>#DIV/0!</v>
      </c>
    </row>
    <row r="45" spans="1:25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26"/>
      <c r="Y45" s="32" t="e">
        <f t="shared" si="4"/>
        <v>#DIV/0!</v>
      </c>
    </row>
    <row r="46" spans="1:25" s="12" customFormat="1">
      <c r="A46" s="18" t="s">
        <v>342</v>
      </c>
      <c r="B46" s="19" t="s">
        <v>343</v>
      </c>
      <c r="C46" s="20">
        <f t="shared" ref="C46:U46" si="21">+C47+C53+C64+C72+C76+C82+C89+C94</f>
        <v>0</v>
      </c>
      <c r="D46" s="20">
        <f t="shared" si="21"/>
        <v>0</v>
      </c>
      <c r="E46" s="20">
        <f t="shared" si="21"/>
        <v>0</v>
      </c>
      <c r="F46" s="20">
        <f t="shared" si="21"/>
        <v>0</v>
      </c>
      <c r="G46" s="20">
        <f t="shared" si="21"/>
        <v>0</v>
      </c>
      <c r="H46" s="20">
        <f t="shared" si="21"/>
        <v>0</v>
      </c>
      <c r="I46" s="20">
        <f t="shared" si="21"/>
        <v>0</v>
      </c>
      <c r="J46" s="20">
        <f t="shared" si="21"/>
        <v>0</v>
      </c>
      <c r="K46" s="20">
        <f t="shared" si="21"/>
        <v>0</v>
      </c>
      <c r="L46" s="20">
        <f t="shared" si="21"/>
        <v>0</v>
      </c>
      <c r="M46" s="20">
        <f t="shared" si="21"/>
        <v>0</v>
      </c>
      <c r="N46" s="20">
        <f t="shared" si="21"/>
        <v>0</v>
      </c>
      <c r="O46" s="20">
        <f t="shared" si="21"/>
        <v>0</v>
      </c>
      <c r="P46" s="20">
        <f t="shared" si="21"/>
        <v>0</v>
      </c>
      <c r="Q46" s="20">
        <f t="shared" si="21"/>
        <v>0</v>
      </c>
      <c r="R46" s="20">
        <f t="shared" si="21"/>
        <v>0</v>
      </c>
      <c r="S46" s="20">
        <f t="shared" si="21"/>
        <v>0</v>
      </c>
      <c r="T46" s="20">
        <f t="shared" si="21"/>
        <v>0</v>
      </c>
      <c r="U46" s="20">
        <f t="shared" si="21"/>
        <v>0</v>
      </c>
      <c r="V46" s="20">
        <f t="shared" ref="V46:W46" si="22">+V47+V53+V64+V72+V76+V82+V89+V94</f>
        <v>0</v>
      </c>
      <c r="W46" s="20" t="e">
        <f t="shared" si="22"/>
        <v>#REF!</v>
      </c>
      <c r="X46" s="21"/>
      <c r="Y46" s="22" t="e">
        <f t="shared" si="4"/>
        <v>#DIV/0!</v>
      </c>
    </row>
    <row r="47" spans="1:25">
      <c r="A47" s="23" t="s">
        <v>344</v>
      </c>
      <c r="B47" s="24" t="s">
        <v>345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26"/>
      <c r="Y47" s="32" t="e">
        <f t="shared" si="4"/>
        <v>#DIV/0!</v>
      </c>
    </row>
    <row r="48" spans="1:25">
      <c r="A48" s="23" t="s">
        <v>346</v>
      </c>
      <c r="B48" s="24" t="s">
        <v>347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26"/>
      <c r="Y48" s="32" t="e">
        <f t="shared" si="4"/>
        <v>#DIV/0!</v>
      </c>
    </row>
    <row r="49" spans="1:25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26"/>
      <c r="Y49" s="32" t="e">
        <f t="shared" si="4"/>
        <v>#DIV/0!</v>
      </c>
    </row>
    <row r="50" spans="1:25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26"/>
      <c r="Y50" s="32" t="e">
        <f t="shared" si="4"/>
        <v>#DIV/0!</v>
      </c>
    </row>
    <row r="51" spans="1:25">
      <c r="A51" s="23" t="s">
        <v>352</v>
      </c>
      <c r="B51" s="24" t="s">
        <v>353</v>
      </c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26"/>
      <c r="Y51" s="32" t="e">
        <f t="shared" si="4"/>
        <v>#DIV/0!</v>
      </c>
    </row>
    <row r="52" spans="1:25">
      <c r="A52" s="23" t="s">
        <v>354</v>
      </c>
      <c r="B52" s="24" t="s">
        <v>290</v>
      </c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26"/>
      <c r="Y52" s="32" t="e">
        <f t="shared" si="4"/>
        <v>#DIV/0!</v>
      </c>
    </row>
    <row r="53" spans="1:25">
      <c r="A53" s="23" t="s">
        <v>355</v>
      </c>
      <c r="B53" s="24" t="s">
        <v>356</v>
      </c>
      <c r="C53" s="25">
        <f t="shared" ref="C53:U53" si="23">+SUM(C54:C63)</f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25">
        <f t="shared" si="23"/>
        <v>0</v>
      </c>
      <c r="M53" s="25">
        <f t="shared" si="23"/>
        <v>0</v>
      </c>
      <c r="N53" s="25">
        <f t="shared" si="23"/>
        <v>0</v>
      </c>
      <c r="O53" s="25">
        <f t="shared" si="23"/>
        <v>0</v>
      </c>
      <c r="P53" s="25">
        <f t="shared" si="23"/>
        <v>0</v>
      </c>
      <c r="Q53" s="25">
        <f t="shared" si="23"/>
        <v>0</v>
      </c>
      <c r="R53" s="25">
        <f t="shared" si="23"/>
        <v>0</v>
      </c>
      <c r="S53" s="25">
        <f t="shared" si="23"/>
        <v>0</v>
      </c>
      <c r="T53" s="25">
        <f t="shared" si="23"/>
        <v>0</v>
      </c>
      <c r="U53" s="25">
        <f t="shared" si="23"/>
        <v>0</v>
      </c>
      <c r="V53" s="25">
        <f t="shared" ref="V53:W53" si="24">+SUM(V54:V63)</f>
        <v>0</v>
      </c>
      <c r="W53" s="25" t="e">
        <f t="shared" si="24"/>
        <v>#REF!</v>
      </c>
      <c r="X53" s="26"/>
      <c r="Y53" s="27" t="e">
        <f t="shared" si="4"/>
        <v>#DIV/0!</v>
      </c>
    </row>
    <row r="54" spans="1:25">
      <c r="A54" s="23" t="s">
        <v>357</v>
      </c>
      <c r="B54" s="24" t="s">
        <v>358</v>
      </c>
      <c r="C54" s="29">
        <f>+'2000'!$D54</f>
        <v>0</v>
      </c>
      <c r="D54" s="29">
        <f>+'2001'!$D54</f>
        <v>0</v>
      </c>
      <c r="E54" s="29">
        <f>+'2002'!$D54</f>
        <v>0</v>
      </c>
      <c r="F54" s="29">
        <f>+'2003'!$D54</f>
        <v>0</v>
      </c>
      <c r="G54" s="29">
        <f>+'2004'!$D54</f>
        <v>0</v>
      </c>
      <c r="H54" s="29">
        <f>+'2005'!$D54</f>
        <v>0</v>
      </c>
      <c r="I54" s="29">
        <f>+'2006'!$D54</f>
        <v>0</v>
      </c>
      <c r="J54" s="29">
        <f>+'2007'!$D54</f>
        <v>0</v>
      </c>
      <c r="K54" s="29">
        <f>+'2008'!$D54</f>
        <v>0</v>
      </c>
      <c r="L54" s="29">
        <f>+'2009'!$D54</f>
        <v>0</v>
      </c>
      <c r="M54" s="29">
        <f>+'2010'!$D54</f>
        <v>0</v>
      </c>
      <c r="N54" s="29">
        <f>+'2011'!$D54</f>
        <v>0</v>
      </c>
      <c r="O54" s="29">
        <f>+'2012'!$D54</f>
        <v>0</v>
      </c>
      <c r="P54" s="29">
        <f>+'2013'!$D54</f>
        <v>0</v>
      </c>
      <c r="Q54" s="29">
        <f>+'2014'!$D54</f>
        <v>0</v>
      </c>
      <c r="R54" s="29">
        <f>+'2015'!$D54</f>
        <v>0</v>
      </c>
      <c r="S54" s="29">
        <f>+'2016'!$D54</f>
        <v>0</v>
      </c>
      <c r="T54" s="29">
        <f>+'2017'!$D54</f>
        <v>0</v>
      </c>
      <c r="U54" s="29">
        <f>+'2018'!$D54</f>
        <v>0</v>
      </c>
      <c r="V54" s="29">
        <f>+'2019'!$D54</f>
        <v>0</v>
      </c>
      <c r="W54" s="29" t="e">
        <f>+#REF!</f>
        <v>#REF!</v>
      </c>
      <c r="X54" s="26"/>
      <c r="Y54" s="30" t="e">
        <f t="shared" si="4"/>
        <v>#DIV/0!</v>
      </c>
    </row>
    <row r="55" spans="1:25">
      <c r="A55" s="23" t="s">
        <v>359</v>
      </c>
      <c r="B55" s="24" t="s">
        <v>360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26"/>
      <c r="Y55" s="32" t="e">
        <f t="shared" si="4"/>
        <v>#DIV/0!</v>
      </c>
    </row>
    <row r="56" spans="1:25">
      <c r="A56" s="23" t="s">
        <v>361</v>
      </c>
      <c r="B56" s="24" t="s">
        <v>362</v>
      </c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26"/>
      <c r="Y56" s="32" t="e">
        <f t="shared" si="4"/>
        <v>#DIV/0!</v>
      </c>
    </row>
    <row r="57" spans="1:25">
      <c r="A57" s="23" t="s">
        <v>363</v>
      </c>
      <c r="B57" s="24" t="s">
        <v>364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26"/>
      <c r="Y57" s="32" t="e">
        <f t="shared" si="4"/>
        <v>#DIV/0!</v>
      </c>
    </row>
    <row r="58" spans="1:25">
      <c r="A58" s="23" t="s">
        <v>365</v>
      </c>
      <c r="B58" s="24" t="s">
        <v>366</v>
      </c>
      <c r="C58" s="29">
        <f>+'2000'!$D58</f>
        <v>0</v>
      </c>
      <c r="D58" s="29">
        <f>+'2001'!$D58</f>
        <v>0</v>
      </c>
      <c r="E58" s="29">
        <f>+'2002'!$D58</f>
        <v>0</v>
      </c>
      <c r="F58" s="29">
        <f>+'2003'!$D58</f>
        <v>0</v>
      </c>
      <c r="G58" s="29">
        <f>+'2004'!$D58</f>
        <v>0</v>
      </c>
      <c r="H58" s="29">
        <f>+'2005'!$D58</f>
        <v>0</v>
      </c>
      <c r="I58" s="29">
        <f>+'2006'!$D58</f>
        <v>0</v>
      </c>
      <c r="J58" s="29">
        <f>+'2007'!$D58</f>
        <v>0</v>
      </c>
      <c r="K58" s="29">
        <f>+'2008'!$D58</f>
        <v>0</v>
      </c>
      <c r="L58" s="29">
        <f>+'2009'!$D58</f>
        <v>0</v>
      </c>
      <c r="M58" s="29">
        <f>+'2010'!$D58</f>
        <v>0</v>
      </c>
      <c r="N58" s="29">
        <f>+'2011'!$D58</f>
        <v>0</v>
      </c>
      <c r="O58" s="29">
        <f>+'2012'!$D58</f>
        <v>0</v>
      </c>
      <c r="P58" s="29">
        <f>+'2013'!$D58</f>
        <v>0</v>
      </c>
      <c r="Q58" s="29">
        <f>+'2014'!$D58</f>
        <v>0</v>
      </c>
      <c r="R58" s="29">
        <f>+'2015'!$D58</f>
        <v>0</v>
      </c>
      <c r="S58" s="29">
        <f>+'2016'!$D58</f>
        <v>0</v>
      </c>
      <c r="T58" s="29">
        <f>+'2017'!$D58</f>
        <v>0</v>
      </c>
      <c r="U58" s="29">
        <f>+'2018'!$D58</f>
        <v>0</v>
      </c>
      <c r="V58" s="29">
        <f>+'2019'!$D58</f>
        <v>0</v>
      </c>
      <c r="W58" s="29" t="e">
        <f>+#REF!</f>
        <v>#REF!</v>
      </c>
      <c r="X58" s="26"/>
      <c r="Y58" s="30" t="e">
        <f t="shared" si="4"/>
        <v>#DIV/0!</v>
      </c>
    </row>
    <row r="59" spans="1:25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26"/>
      <c r="Y59" s="32" t="e">
        <f t="shared" si="4"/>
        <v>#DIV/0!</v>
      </c>
    </row>
    <row r="60" spans="1:25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26"/>
      <c r="Y60" s="32" t="e">
        <f t="shared" si="4"/>
        <v>#DIV/0!</v>
      </c>
    </row>
    <row r="61" spans="1:25">
      <c r="A61" s="23" t="s">
        <v>371</v>
      </c>
      <c r="B61" s="24" t="s">
        <v>372</v>
      </c>
      <c r="C61" s="29">
        <f>+'2000'!$D61</f>
        <v>0</v>
      </c>
      <c r="D61" s="29">
        <f>+'2001'!$D61</f>
        <v>0</v>
      </c>
      <c r="E61" s="29">
        <f>+'2002'!$D61</f>
        <v>0</v>
      </c>
      <c r="F61" s="29">
        <f>+'2003'!$D61</f>
        <v>0</v>
      </c>
      <c r="G61" s="29">
        <f>+'2004'!$D61</f>
        <v>0</v>
      </c>
      <c r="H61" s="29">
        <f>+'2005'!$D61</f>
        <v>0</v>
      </c>
      <c r="I61" s="29">
        <f>+'2006'!$D61</f>
        <v>0</v>
      </c>
      <c r="J61" s="29">
        <f>+'2007'!$D61</f>
        <v>0</v>
      </c>
      <c r="K61" s="29">
        <f>+'2008'!$D61</f>
        <v>0</v>
      </c>
      <c r="L61" s="29">
        <f>+'2009'!$D61</f>
        <v>0</v>
      </c>
      <c r="M61" s="29">
        <f>+'2010'!$D61</f>
        <v>0</v>
      </c>
      <c r="N61" s="29">
        <f>+'2011'!$D61</f>
        <v>0</v>
      </c>
      <c r="O61" s="29">
        <f>+'2012'!$D61</f>
        <v>0</v>
      </c>
      <c r="P61" s="29">
        <f>+'2013'!$D61</f>
        <v>0</v>
      </c>
      <c r="Q61" s="29">
        <f>+'2014'!$D61</f>
        <v>0</v>
      </c>
      <c r="R61" s="29">
        <f>+'2015'!$D61</f>
        <v>0</v>
      </c>
      <c r="S61" s="29">
        <f>+'2016'!$D61</f>
        <v>0</v>
      </c>
      <c r="T61" s="29">
        <f>+'2017'!$D61</f>
        <v>0</v>
      </c>
      <c r="U61" s="29">
        <f>+'2018'!$D61</f>
        <v>0</v>
      </c>
      <c r="V61" s="29">
        <f>+'2019'!$D61</f>
        <v>0</v>
      </c>
      <c r="W61" s="29" t="e">
        <f>+#REF!</f>
        <v>#REF!</v>
      </c>
      <c r="X61" s="26"/>
      <c r="Y61" s="30" t="e">
        <f t="shared" si="4"/>
        <v>#DIV/0!</v>
      </c>
    </row>
    <row r="62" spans="1:25">
      <c r="A62" s="23" t="s">
        <v>373</v>
      </c>
      <c r="B62" s="24" t="s">
        <v>374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26"/>
      <c r="Y62" s="32" t="e">
        <f t="shared" si="4"/>
        <v>#DIV/0!</v>
      </c>
    </row>
    <row r="63" spans="1:25">
      <c r="A63" s="23" t="s">
        <v>375</v>
      </c>
      <c r="B63" s="24" t="s">
        <v>290</v>
      </c>
      <c r="C63" s="29">
        <f>+'2000'!$D63</f>
        <v>0</v>
      </c>
      <c r="D63" s="29">
        <f>+'2001'!$D63</f>
        <v>0</v>
      </c>
      <c r="E63" s="29">
        <f>+'2002'!$D63</f>
        <v>0</v>
      </c>
      <c r="F63" s="29">
        <f>+'2003'!$D63</f>
        <v>0</v>
      </c>
      <c r="G63" s="29">
        <f>+'2004'!$D63</f>
        <v>0</v>
      </c>
      <c r="H63" s="29">
        <f>+'2005'!$D63</f>
        <v>0</v>
      </c>
      <c r="I63" s="29">
        <f>+'2006'!$D63</f>
        <v>0</v>
      </c>
      <c r="J63" s="29">
        <f>+'2007'!$D63</f>
        <v>0</v>
      </c>
      <c r="K63" s="29">
        <f>+'2008'!$D63</f>
        <v>0</v>
      </c>
      <c r="L63" s="29">
        <f>+'2009'!$D63</f>
        <v>0</v>
      </c>
      <c r="M63" s="29">
        <f>+'2010'!$D63</f>
        <v>0</v>
      </c>
      <c r="N63" s="29">
        <f>+'2011'!$D63</f>
        <v>0</v>
      </c>
      <c r="O63" s="29">
        <f>+'2012'!$D63</f>
        <v>0</v>
      </c>
      <c r="P63" s="29">
        <f>+'2013'!$D63</f>
        <v>0</v>
      </c>
      <c r="Q63" s="29">
        <f>+'2014'!$D63</f>
        <v>0</v>
      </c>
      <c r="R63" s="29">
        <f>+'2015'!$D63</f>
        <v>0</v>
      </c>
      <c r="S63" s="29">
        <f>+'2016'!$D63</f>
        <v>0</v>
      </c>
      <c r="T63" s="29">
        <f>+'2017'!$D63</f>
        <v>0</v>
      </c>
      <c r="U63" s="29">
        <f>+'2018'!$D63</f>
        <v>0</v>
      </c>
      <c r="V63" s="29">
        <f>+'2019'!$D63</f>
        <v>0</v>
      </c>
      <c r="W63" s="29" t="e">
        <f>+#REF!</f>
        <v>#REF!</v>
      </c>
      <c r="X63" s="26"/>
      <c r="Y63" s="30" t="e">
        <f t="shared" si="4"/>
        <v>#DIV/0!</v>
      </c>
    </row>
    <row r="64" spans="1:25">
      <c r="A64" s="23" t="s">
        <v>376</v>
      </c>
      <c r="B64" s="24" t="s">
        <v>377</v>
      </c>
      <c r="C64" s="25">
        <f t="shared" ref="C64:U64" si="25">+SUM(C65:C71)</f>
        <v>0</v>
      </c>
      <c r="D64" s="25">
        <f t="shared" si="25"/>
        <v>0</v>
      </c>
      <c r="E64" s="25">
        <f t="shared" si="25"/>
        <v>0</v>
      </c>
      <c r="F64" s="25">
        <f t="shared" si="25"/>
        <v>0</v>
      </c>
      <c r="G64" s="25">
        <f t="shared" si="25"/>
        <v>0</v>
      </c>
      <c r="H64" s="25">
        <f t="shared" si="25"/>
        <v>0</v>
      </c>
      <c r="I64" s="25">
        <f t="shared" si="25"/>
        <v>0</v>
      </c>
      <c r="J64" s="25">
        <f t="shared" si="25"/>
        <v>0</v>
      </c>
      <c r="K64" s="25">
        <f t="shared" si="25"/>
        <v>0</v>
      </c>
      <c r="L64" s="25">
        <f t="shared" si="25"/>
        <v>0</v>
      </c>
      <c r="M64" s="25">
        <f t="shared" si="25"/>
        <v>0</v>
      </c>
      <c r="N64" s="25">
        <f t="shared" si="25"/>
        <v>0</v>
      </c>
      <c r="O64" s="25">
        <f t="shared" si="25"/>
        <v>0</v>
      </c>
      <c r="P64" s="25">
        <f t="shared" si="25"/>
        <v>0</v>
      </c>
      <c r="Q64" s="25">
        <f t="shared" si="25"/>
        <v>0</v>
      </c>
      <c r="R64" s="25">
        <f t="shared" si="25"/>
        <v>0</v>
      </c>
      <c r="S64" s="25">
        <f t="shared" si="25"/>
        <v>0</v>
      </c>
      <c r="T64" s="25">
        <f t="shared" si="25"/>
        <v>0</v>
      </c>
      <c r="U64" s="25">
        <f t="shared" si="25"/>
        <v>0</v>
      </c>
      <c r="V64" s="25">
        <f t="shared" ref="V64:W64" si="26">+SUM(V65:V71)</f>
        <v>0</v>
      </c>
      <c r="W64" s="25" t="e">
        <f t="shared" si="26"/>
        <v>#REF!</v>
      </c>
      <c r="X64" s="26"/>
      <c r="Y64" s="27" t="e">
        <f t="shared" si="4"/>
        <v>#DIV/0!</v>
      </c>
    </row>
    <row r="65" spans="1:25">
      <c r="A65" s="23" t="s">
        <v>378</v>
      </c>
      <c r="B65" s="24" t="s">
        <v>379</v>
      </c>
      <c r="C65" s="29">
        <f>+'2000'!$D65</f>
        <v>0</v>
      </c>
      <c r="D65" s="29">
        <f>+'2001'!$D65</f>
        <v>0</v>
      </c>
      <c r="E65" s="29">
        <f>+'2002'!$D65</f>
        <v>0</v>
      </c>
      <c r="F65" s="29">
        <f>+'2003'!$D65</f>
        <v>0</v>
      </c>
      <c r="G65" s="29">
        <f>+'2004'!$D65</f>
        <v>0</v>
      </c>
      <c r="H65" s="29">
        <f>+'2005'!$D65</f>
        <v>0</v>
      </c>
      <c r="I65" s="29">
        <f>+'2006'!$D65</f>
        <v>0</v>
      </c>
      <c r="J65" s="29">
        <f>+'2007'!$D65</f>
        <v>0</v>
      </c>
      <c r="K65" s="29">
        <f>+'2008'!$D65</f>
        <v>0</v>
      </c>
      <c r="L65" s="29">
        <f>+'2009'!$D65</f>
        <v>0</v>
      </c>
      <c r="M65" s="29">
        <f>+'2010'!$D65</f>
        <v>0</v>
      </c>
      <c r="N65" s="29">
        <f>+'2011'!$D65</f>
        <v>0</v>
      </c>
      <c r="O65" s="29">
        <f>+'2012'!$D65</f>
        <v>0</v>
      </c>
      <c r="P65" s="29">
        <f>+'2013'!$D65</f>
        <v>0</v>
      </c>
      <c r="Q65" s="29">
        <f>+'2014'!$D65</f>
        <v>0</v>
      </c>
      <c r="R65" s="29">
        <f>+'2015'!$D65</f>
        <v>0</v>
      </c>
      <c r="S65" s="29">
        <f>+'2016'!$D65</f>
        <v>0</v>
      </c>
      <c r="T65" s="29">
        <f>+'2017'!$D65</f>
        <v>0</v>
      </c>
      <c r="U65" s="29">
        <f>+'2018'!$D65</f>
        <v>0</v>
      </c>
      <c r="V65" s="29">
        <f>+'2019'!$D65</f>
        <v>0</v>
      </c>
      <c r="W65" s="29" t="e">
        <f>+#REF!</f>
        <v>#REF!</v>
      </c>
      <c r="X65" s="26"/>
      <c r="Y65" s="30" t="e">
        <f t="shared" si="4"/>
        <v>#DIV/0!</v>
      </c>
    </row>
    <row r="66" spans="1:25">
      <c r="A66" s="23" t="s">
        <v>380</v>
      </c>
      <c r="B66" s="24" t="s">
        <v>381</v>
      </c>
      <c r="C66" s="29">
        <f>+'2000'!$D66</f>
        <v>0</v>
      </c>
      <c r="D66" s="29">
        <f>+'2001'!$D66</f>
        <v>0</v>
      </c>
      <c r="E66" s="29">
        <f>+'2002'!$D66</f>
        <v>0</v>
      </c>
      <c r="F66" s="29">
        <f>+'2003'!$D66</f>
        <v>0</v>
      </c>
      <c r="G66" s="29">
        <f>+'2004'!$D66</f>
        <v>0</v>
      </c>
      <c r="H66" s="29">
        <f>+'2005'!$D66</f>
        <v>0</v>
      </c>
      <c r="I66" s="29">
        <f>+'2006'!$D66</f>
        <v>0</v>
      </c>
      <c r="J66" s="29">
        <f>+'2007'!$D66</f>
        <v>0</v>
      </c>
      <c r="K66" s="29">
        <f>+'2008'!$D66</f>
        <v>0</v>
      </c>
      <c r="L66" s="29">
        <f>+'2009'!$D66</f>
        <v>0</v>
      </c>
      <c r="M66" s="29">
        <f>+'2010'!$D66</f>
        <v>0</v>
      </c>
      <c r="N66" s="29">
        <f>+'2011'!$D66</f>
        <v>0</v>
      </c>
      <c r="O66" s="29">
        <f>+'2012'!$D66</f>
        <v>0</v>
      </c>
      <c r="P66" s="29">
        <f>+'2013'!$D66</f>
        <v>0</v>
      </c>
      <c r="Q66" s="29">
        <f>+'2014'!$D66</f>
        <v>0</v>
      </c>
      <c r="R66" s="29">
        <f>+'2015'!$D66</f>
        <v>0</v>
      </c>
      <c r="S66" s="29">
        <f>+'2016'!$D66</f>
        <v>0</v>
      </c>
      <c r="T66" s="29">
        <f>+'2017'!$D66</f>
        <v>0</v>
      </c>
      <c r="U66" s="29">
        <f>+'2018'!$D66</f>
        <v>0</v>
      </c>
      <c r="V66" s="29">
        <f>+'2019'!$D66</f>
        <v>0</v>
      </c>
      <c r="W66" s="29" t="e">
        <f>+#REF!</f>
        <v>#REF!</v>
      </c>
      <c r="X66" s="26"/>
      <c r="Y66" s="30" t="e">
        <f t="shared" si="4"/>
        <v>#DIV/0!</v>
      </c>
    </row>
    <row r="67" spans="1:25">
      <c r="A67" s="23" t="s">
        <v>382</v>
      </c>
      <c r="B67" s="24" t="s">
        <v>383</v>
      </c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26"/>
      <c r="Y67" s="32" t="e">
        <f t="shared" si="4"/>
        <v>#DIV/0!</v>
      </c>
    </row>
    <row r="68" spans="1:25">
      <c r="A68" s="23" t="s">
        <v>384</v>
      </c>
      <c r="B68" s="24" t="s">
        <v>385</v>
      </c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26"/>
      <c r="Y68" s="32" t="e">
        <f t="shared" si="4"/>
        <v>#DIV/0!</v>
      </c>
    </row>
    <row r="69" spans="1:25">
      <c r="A69" s="23" t="s">
        <v>386</v>
      </c>
      <c r="B69" s="24" t="s">
        <v>387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26"/>
      <c r="Y69" s="32" t="e">
        <f t="shared" ref="Y69:Y132" si="27">+(V69/C69)-1</f>
        <v>#DIV/0!</v>
      </c>
    </row>
    <row r="70" spans="1:25">
      <c r="A70" s="23" t="s">
        <v>388</v>
      </c>
      <c r="B70" s="24" t="s">
        <v>389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26"/>
      <c r="Y70" s="32" t="e">
        <f t="shared" si="27"/>
        <v>#DIV/0!</v>
      </c>
    </row>
    <row r="71" spans="1:25">
      <c r="A71" s="23" t="s">
        <v>390</v>
      </c>
      <c r="B71" s="24" t="s">
        <v>290</v>
      </c>
      <c r="C71" s="29">
        <f>+'2000'!$D71</f>
        <v>0</v>
      </c>
      <c r="D71" s="29">
        <f>+'2001'!$D71</f>
        <v>0</v>
      </c>
      <c r="E71" s="29">
        <f>+'2002'!$D71</f>
        <v>0</v>
      </c>
      <c r="F71" s="29">
        <f>+'2003'!$D71</f>
        <v>0</v>
      </c>
      <c r="G71" s="29">
        <f>+'2004'!$D71</f>
        <v>0</v>
      </c>
      <c r="H71" s="29">
        <f>+'2005'!$D71</f>
        <v>0</v>
      </c>
      <c r="I71" s="29">
        <f>+'2006'!$D71</f>
        <v>0</v>
      </c>
      <c r="J71" s="29">
        <f>+'2007'!$D71</f>
        <v>0</v>
      </c>
      <c r="K71" s="29">
        <f>+'2008'!$D71</f>
        <v>0</v>
      </c>
      <c r="L71" s="29">
        <f>+'2009'!$D71</f>
        <v>0</v>
      </c>
      <c r="M71" s="29">
        <f>+'2010'!$D71</f>
        <v>0</v>
      </c>
      <c r="N71" s="29">
        <f>+'2011'!$D71</f>
        <v>0</v>
      </c>
      <c r="O71" s="29">
        <f>+'2012'!$D71</f>
        <v>0</v>
      </c>
      <c r="P71" s="29">
        <f>+'2013'!$D71</f>
        <v>0</v>
      </c>
      <c r="Q71" s="29">
        <f>+'2014'!$D71</f>
        <v>0</v>
      </c>
      <c r="R71" s="29">
        <f>+'2015'!$D71</f>
        <v>0</v>
      </c>
      <c r="S71" s="29">
        <f>+'2016'!$D71</f>
        <v>0</v>
      </c>
      <c r="T71" s="29">
        <f>+'2017'!$D71</f>
        <v>0</v>
      </c>
      <c r="U71" s="29">
        <f>+'2018'!$D71</f>
        <v>0</v>
      </c>
      <c r="V71" s="29">
        <f>+'2019'!$D71</f>
        <v>0</v>
      </c>
      <c r="W71" s="29" t="e">
        <f>+#REF!</f>
        <v>#REF!</v>
      </c>
      <c r="X71" s="26"/>
      <c r="Y71" s="30" t="e">
        <f t="shared" si="27"/>
        <v>#DIV/0!</v>
      </c>
    </row>
    <row r="72" spans="1:25">
      <c r="A72" s="23" t="s">
        <v>391</v>
      </c>
      <c r="B72" s="24" t="s">
        <v>392</v>
      </c>
      <c r="C72" s="25">
        <f t="shared" ref="C72:U72" si="28">+SUM(C73:C75)</f>
        <v>0</v>
      </c>
      <c r="D72" s="25">
        <f t="shared" si="28"/>
        <v>0</v>
      </c>
      <c r="E72" s="25">
        <f t="shared" si="28"/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25">
        <f t="shared" si="28"/>
        <v>0</v>
      </c>
      <c r="M72" s="25">
        <f t="shared" si="28"/>
        <v>0</v>
      </c>
      <c r="N72" s="25">
        <f t="shared" si="28"/>
        <v>0</v>
      </c>
      <c r="O72" s="25">
        <f t="shared" si="28"/>
        <v>0</v>
      </c>
      <c r="P72" s="25">
        <f t="shared" si="28"/>
        <v>0</v>
      </c>
      <c r="Q72" s="25">
        <f t="shared" si="28"/>
        <v>0</v>
      </c>
      <c r="R72" s="25">
        <f t="shared" si="28"/>
        <v>0</v>
      </c>
      <c r="S72" s="25">
        <f t="shared" si="28"/>
        <v>0</v>
      </c>
      <c r="T72" s="25">
        <f t="shared" si="28"/>
        <v>0</v>
      </c>
      <c r="U72" s="25">
        <f t="shared" si="28"/>
        <v>0</v>
      </c>
      <c r="V72" s="25">
        <f t="shared" ref="V72:W72" si="29">+SUM(V73:V75)</f>
        <v>0</v>
      </c>
      <c r="W72" s="25" t="e">
        <f t="shared" si="29"/>
        <v>#REF!</v>
      </c>
      <c r="X72" s="26"/>
      <c r="Y72" s="27" t="e">
        <f t="shared" si="27"/>
        <v>#DIV/0!</v>
      </c>
    </row>
    <row r="73" spans="1:25">
      <c r="A73" s="23" t="s">
        <v>393</v>
      </c>
      <c r="B73" s="24" t="s">
        <v>394</v>
      </c>
      <c r="C73" s="29">
        <f>+'2000'!$D73</f>
        <v>0</v>
      </c>
      <c r="D73" s="29">
        <f>+'2001'!$D73</f>
        <v>0</v>
      </c>
      <c r="E73" s="29">
        <f>+'2002'!$D73</f>
        <v>0</v>
      </c>
      <c r="F73" s="29">
        <f>+'2003'!$D73</f>
        <v>0</v>
      </c>
      <c r="G73" s="29">
        <f>+'2004'!$D73</f>
        <v>0</v>
      </c>
      <c r="H73" s="29">
        <f>+'2005'!$D73</f>
        <v>0</v>
      </c>
      <c r="I73" s="29">
        <f>+'2006'!$D73</f>
        <v>0</v>
      </c>
      <c r="J73" s="29">
        <f>+'2007'!$D73</f>
        <v>0</v>
      </c>
      <c r="K73" s="29">
        <f>+'2008'!$D73</f>
        <v>0</v>
      </c>
      <c r="L73" s="29">
        <f>+'2009'!$D73</f>
        <v>0</v>
      </c>
      <c r="M73" s="29">
        <f>+'2010'!$D73</f>
        <v>0</v>
      </c>
      <c r="N73" s="29">
        <f>+'2011'!$D73</f>
        <v>0</v>
      </c>
      <c r="O73" s="29">
        <f>+'2012'!$D73</f>
        <v>0</v>
      </c>
      <c r="P73" s="29">
        <f>+'2013'!$D73</f>
        <v>0</v>
      </c>
      <c r="Q73" s="29">
        <f>+'2014'!$D73</f>
        <v>0</v>
      </c>
      <c r="R73" s="29">
        <f>+'2015'!$D73</f>
        <v>0</v>
      </c>
      <c r="S73" s="29">
        <f>+'2016'!$D73</f>
        <v>0</v>
      </c>
      <c r="T73" s="29">
        <f>+'2017'!$D73</f>
        <v>0</v>
      </c>
      <c r="U73" s="29">
        <f>+'2018'!$D73</f>
        <v>0</v>
      </c>
      <c r="V73" s="29">
        <f>+'2019'!$D73</f>
        <v>0</v>
      </c>
      <c r="W73" s="29" t="e">
        <f>+#REF!</f>
        <v>#REF!</v>
      </c>
      <c r="X73" s="26"/>
      <c r="Y73" s="30" t="e">
        <f t="shared" si="27"/>
        <v>#DIV/0!</v>
      </c>
    </row>
    <row r="74" spans="1:25">
      <c r="A74" s="23" t="s">
        <v>395</v>
      </c>
      <c r="B74" s="24" t="s">
        <v>396</v>
      </c>
      <c r="C74" s="29">
        <f>+'2000'!$D74</f>
        <v>0</v>
      </c>
      <c r="D74" s="29">
        <f>+'2001'!$D74</f>
        <v>0</v>
      </c>
      <c r="E74" s="29">
        <f>+'2002'!$D74</f>
        <v>0</v>
      </c>
      <c r="F74" s="29">
        <f>+'2003'!$D74</f>
        <v>0</v>
      </c>
      <c r="G74" s="29">
        <f>+'2004'!$D74</f>
        <v>0</v>
      </c>
      <c r="H74" s="29">
        <f>+'2005'!$D74</f>
        <v>0</v>
      </c>
      <c r="I74" s="29">
        <f>+'2006'!$D74</f>
        <v>0</v>
      </c>
      <c r="J74" s="29">
        <f>+'2007'!$D74</f>
        <v>0</v>
      </c>
      <c r="K74" s="29">
        <f>+'2008'!$D74</f>
        <v>0</v>
      </c>
      <c r="L74" s="29">
        <f>+'2009'!$D74</f>
        <v>0</v>
      </c>
      <c r="M74" s="29">
        <f>+'2010'!$D74</f>
        <v>0</v>
      </c>
      <c r="N74" s="29">
        <f>+'2011'!$D74</f>
        <v>0</v>
      </c>
      <c r="O74" s="29">
        <f>+'2012'!$D74</f>
        <v>0</v>
      </c>
      <c r="P74" s="29">
        <f>+'2013'!$D74</f>
        <v>0</v>
      </c>
      <c r="Q74" s="29">
        <f>+'2014'!$D74</f>
        <v>0</v>
      </c>
      <c r="R74" s="29">
        <f>+'2015'!$D74</f>
        <v>0</v>
      </c>
      <c r="S74" s="29">
        <f>+'2016'!$D74</f>
        <v>0</v>
      </c>
      <c r="T74" s="29">
        <f>+'2017'!$D74</f>
        <v>0</v>
      </c>
      <c r="U74" s="29">
        <f>+'2018'!$D74</f>
        <v>0</v>
      </c>
      <c r="V74" s="29">
        <f>+'2019'!$D74</f>
        <v>0</v>
      </c>
      <c r="W74" s="29" t="e">
        <f>+#REF!</f>
        <v>#REF!</v>
      </c>
      <c r="X74" s="26"/>
      <c r="Y74" s="30" t="e">
        <f t="shared" si="27"/>
        <v>#DIV/0!</v>
      </c>
    </row>
    <row r="75" spans="1:25">
      <c r="A75" s="23" t="s">
        <v>397</v>
      </c>
      <c r="B75" s="24" t="s">
        <v>290</v>
      </c>
      <c r="C75" s="29">
        <f>+'2000'!$D75</f>
        <v>0</v>
      </c>
      <c r="D75" s="29">
        <f>+'2001'!$D75</f>
        <v>0</v>
      </c>
      <c r="E75" s="29">
        <f>+'2002'!$D75</f>
        <v>0</v>
      </c>
      <c r="F75" s="29">
        <f>+'2003'!$D75</f>
        <v>0</v>
      </c>
      <c r="G75" s="29">
        <f>+'2004'!$D75</f>
        <v>0</v>
      </c>
      <c r="H75" s="29">
        <f>+'2005'!$D75</f>
        <v>0</v>
      </c>
      <c r="I75" s="29">
        <f>+'2006'!$D75</f>
        <v>0</v>
      </c>
      <c r="J75" s="29">
        <f>+'2007'!$D75</f>
        <v>0</v>
      </c>
      <c r="K75" s="29">
        <f>+'2008'!$D75</f>
        <v>0</v>
      </c>
      <c r="L75" s="29">
        <f>+'2009'!$D75</f>
        <v>0</v>
      </c>
      <c r="M75" s="29">
        <f>+'2010'!$D75</f>
        <v>0</v>
      </c>
      <c r="N75" s="29">
        <f>+'2011'!$D75</f>
        <v>0</v>
      </c>
      <c r="O75" s="29">
        <f>+'2012'!$D75</f>
        <v>0</v>
      </c>
      <c r="P75" s="29">
        <f>+'2013'!$D75</f>
        <v>0</v>
      </c>
      <c r="Q75" s="29">
        <f>+'2014'!$D75</f>
        <v>0</v>
      </c>
      <c r="R75" s="29">
        <f>+'2015'!$D75</f>
        <v>0</v>
      </c>
      <c r="S75" s="29">
        <f>+'2016'!$D75</f>
        <v>0</v>
      </c>
      <c r="T75" s="29">
        <f>+'2017'!$D75</f>
        <v>0</v>
      </c>
      <c r="U75" s="29">
        <f>+'2018'!$D75</f>
        <v>0</v>
      </c>
      <c r="V75" s="29">
        <f>+'2019'!$D75</f>
        <v>0</v>
      </c>
      <c r="W75" s="29" t="e">
        <f>+#REF!</f>
        <v>#REF!</v>
      </c>
      <c r="X75" s="26"/>
      <c r="Y75" s="30" t="e">
        <f t="shared" si="27"/>
        <v>#DIV/0!</v>
      </c>
    </row>
    <row r="76" spans="1:25">
      <c r="A76" s="23" t="s">
        <v>398</v>
      </c>
      <c r="B76" s="24" t="s">
        <v>399</v>
      </c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26"/>
      <c r="Y76" s="32" t="e">
        <f t="shared" si="27"/>
        <v>#DIV/0!</v>
      </c>
    </row>
    <row r="77" spans="1:25">
      <c r="A77" s="23" t="s">
        <v>400</v>
      </c>
      <c r="B77" s="24" t="s">
        <v>401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26"/>
      <c r="Y77" s="32" t="e">
        <f t="shared" si="27"/>
        <v>#DIV/0!</v>
      </c>
    </row>
    <row r="78" spans="1:25">
      <c r="A78" s="23" t="s">
        <v>402</v>
      </c>
      <c r="B78" s="24" t="s">
        <v>403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26"/>
      <c r="Y78" s="32" t="e">
        <f t="shared" si="27"/>
        <v>#DIV/0!</v>
      </c>
    </row>
    <row r="79" spans="1:25">
      <c r="A79" s="23" t="s">
        <v>404</v>
      </c>
      <c r="B79" s="24" t="s">
        <v>405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26"/>
      <c r="Y79" s="32" t="e">
        <f t="shared" si="27"/>
        <v>#DIV/0!</v>
      </c>
    </row>
    <row r="80" spans="1:25">
      <c r="A80" s="23" t="s">
        <v>406</v>
      </c>
      <c r="B80" s="24" t="s">
        <v>407</v>
      </c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26"/>
      <c r="Y80" s="32" t="e">
        <f t="shared" si="27"/>
        <v>#DIV/0!</v>
      </c>
    </row>
    <row r="81" spans="1:25">
      <c r="A81" s="23" t="s">
        <v>408</v>
      </c>
      <c r="B81" s="24" t="s">
        <v>290</v>
      </c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26"/>
      <c r="Y81" s="32" t="e">
        <f t="shared" si="27"/>
        <v>#DIV/0!</v>
      </c>
    </row>
    <row r="82" spans="1:25">
      <c r="A82" s="23" t="s">
        <v>409</v>
      </c>
      <c r="B82" s="24" t="s">
        <v>410</v>
      </c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26"/>
      <c r="Y82" s="32" t="e">
        <f t="shared" si="27"/>
        <v>#DIV/0!</v>
      </c>
    </row>
    <row r="83" spans="1:25">
      <c r="A83" s="23" t="s">
        <v>411</v>
      </c>
      <c r="B83" s="24" t="s">
        <v>412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26"/>
      <c r="Y83" s="32" t="e">
        <f t="shared" si="27"/>
        <v>#DIV/0!</v>
      </c>
    </row>
    <row r="84" spans="1:25">
      <c r="A84" s="23" t="s">
        <v>413</v>
      </c>
      <c r="B84" s="24" t="s">
        <v>414</v>
      </c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26"/>
      <c r="Y84" s="32" t="e">
        <f t="shared" si="27"/>
        <v>#DIV/0!</v>
      </c>
    </row>
    <row r="85" spans="1:25">
      <c r="A85" s="23" t="s">
        <v>415</v>
      </c>
      <c r="B85" s="24" t="s">
        <v>416</v>
      </c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26"/>
      <c r="Y85" s="32" t="e">
        <f t="shared" si="27"/>
        <v>#DIV/0!</v>
      </c>
    </row>
    <row r="86" spans="1:25">
      <c r="A86" s="23" t="s">
        <v>417</v>
      </c>
      <c r="B86" s="24" t="s">
        <v>418</v>
      </c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26"/>
      <c r="Y86" s="32" t="e">
        <f t="shared" si="27"/>
        <v>#DIV/0!</v>
      </c>
    </row>
    <row r="87" spans="1:25">
      <c r="A87" s="23" t="s">
        <v>419</v>
      </c>
      <c r="B87" s="24" t="s">
        <v>420</v>
      </c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26"/>
      <c r="Y87" s="32" t="e">
        <f t="shared" si="27"/>
        <v>#DIV/0!</v>
      </c>
    </row>
    <row r="88" spans="1:25">
      <c r="A88" s="23" t="s">
        <v>421</v>
      </c>
      <c r="B88" s="24" t="s">
        <v>422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26"/>
      <c r="Y88" s="32" t="e">
        <f t="shared" si="27"/>
        <v>#DIV/0!</v>
      </c>
    </row>
    <row r="89" spans="1:25">
      <c r="A89" s="23" t="s">
        <v>423</v>
      </c>
      <c r="B89" s="24" t="s">
        <v>424</v>
      </c>
      <c r="C89" s="25">
        <f t="shared" ref="C89:U89" si="30">+SUM(C90:C93)</f>
        <v>0</v>
      </c>
      <c r="D89" s="25">
        <f t="shared" si="30"/>
        <v>0</v>
      </c>
      <c r="E89" s="25">
        <f t="shared" si="30"/>
        <v>0</v>
      </c>
      <c r="F89" s="25">
        <f t="shared" si="30"/>
        <v>0</v>
      </c>
      <c r="G89" s="25">
        <f t="shared" si="30"/>
        <v>0</v>
      </c>
      <c r="H89" s="25">
        <f t="shared" si="30"/>
        <v>0</v>
      </c>
      <c r="I89" s="25">
        <f t="shared" si="30"/>
        <v>0</v>
      </c>
      <c r="J89" s="25">
        <f t="shared" si="30"/>
        <v>0</v>
      </c>
      <c r="K89" s="25">
        <f t="shared" si="30"/>
        <v>0</v>
      </c>
      <c r="L89" s="25">
        <f t="shared" si="30"/>
        <v>0</v>
      </c>
      <c r="M89" s="25">
        <f t="shared" si="30"/>
        <v>0</v>
      </c>
      <c r="N89" s="25">
        <f t="shared" si="30"/>
        <v>0</v>
      </c>
      <c r="O89" s="25">
        <f t="shared" si="30"/>
        <v>0</v>
      </c>
      <c r="P89" s="25">
        <f t="shared" si="30"/>
        <v>0</v>
      </c>
      <c r="Q89" s="25">
        <f t="shared" si="30"/>
        <v>0</v>
      </c>
      <c r="R89" s="25">
        <f t="shared" si="30"/>
        <v>0</v>
      </c>
      <c r="S89" s="25">
        <f t="shared" si="30"/>
        <v>0</v>
      </c>
      <c r="T89" s="25">
        <f t="shared" si="30"/>
        <v>0</v>
      </c>
      <c r="U89" s="25">
        <f t="shared" si="30"/>
        <v>0</v>
      </c>
      <c r="V89" s="25">
        <f t="shared" ref="V89:W89" si="31">+SUM(V90:V93)</f>
        <v>0</v>
      </c>
      <c r="W89" s="25" t="e">
        <f t="shared" si="31"/>
        <v>#REF!</v>
      </c>
      <c r="X89" s="26"/>
      <c r="Y89" s="27" t="e">
        <f t="shared" si="27"/>
        <v>#DIV/0!</v>
      </c>
    </row>
    <row r="90" spans="1:25">
      <c r="A90" s="23" t="s">
        <v>425</v>
      </c>
      <c r="B90" s="24" t="s">
        <v>426</v>
      </c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26"/>
      <c r="Y90" s="32" t="e">
        <f t="shared" si="27"/>
        <v>#DIV/0!</v>
      </c>
    </row>
    <row r="91" spans="1:25" ht="12.95">
      <c r="A91" s="23" t="s">
        <v>427</v>
      </c>
      <c r="B91" s="24" t="s">
        <v>428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26"/>
      <c r="Y91" s="32" t="e">
        <f t="shared" si="27"/>
        <v>#DIV/0!</v>
      </c>
    </row>
    <row r="92" spans="1:25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26"/>
      <c r="Y92" s="32" t="e">
        <f t="shared" si="27"/>
        <v>#DIV/0!</v>
      </c>
    </row>
    <row r="93" spans="1:25">
      <c r="A93" s="23" t="s">
        <v>431</v>
      </c>
      <c r="B93" s="24" t="s">
        <v>341</v>
      </c>
      <c r="C93" s="29">
        <f>+'2000'!$D93</f>
        <v>0</v>
      </c>
      <c r="D93" s="29">
        <f>+'2001'!$D93</f>
        <v>0</v>
      </c>
      <c r="E93" s="29">
        <f>+'2002'!$D93</f>
        <v>0</v>
      </c>
      <c r="F93" s="29">
        <f>+'2003'!$D93</f>
        <v>0</v>
      </c>
      <c r="G93" s="29">
        <f>+'2004'!$D93</f>
        <v>0</v>
      </c>
      <c r="H93" s="29">
        <f>+'2005'!$D93</f>
        <v>0</v>
      </c>
      <c r="I93" s="29">
        <f>+'2006'!$D93</f>
        <v>0</v>
      </c>
      <c r="J93" s="29">
        <f>+'2007'!$D93</f>
        <v>0</v>
      </c>
      <c r="K93" s="29">
        <f>+'2008'!$D93</f>
        <v>0</v>
      </c>
      <c r="L93" s="29">
        <f>+'2009'!$D93</f>
        <v>0</v>
      </c>
      <c r="M93" s="29">
        <f>+'2010'!$D93</f>
        <v>0</v>
      </c>
      <c r="N93" s="29">
        <f>+'2011'!$D93</f>
        <v>0</v>
      </c>
      <c r="O93" s="29">
        <f>+'2012'!$D93</f>
        <v>0</v>
      </c>
      <c r="P93" s="29">
        <f>+'2013'!$D93</f>
        <v>0</v>
      </c>
      <c r="Q93" s="29">
        <f>+'2014'!$D93</f>
        <v>0</v>
      </c>
      <c r="R93" s="29">
        <f>+'2015'!$D93</f>
        <v>0</v>
      </c>
      <c r="S93" s="29">
        <f>+'2016'!$D93</f>
        <v>0</v>
      </c>
      <c r="T93" s="29">
        <f>+'2017'!$D93</f>
        <v>0</v>
      </c>
      <c r="U93" s="29">
        <f>+'2018'!$D93</f>
        <v>0</v>
      </c>
      <c r="V93" s="29">
        <f>+'2019'!$D93</f>
        <v>0</v>
      </c>
      <c r="W93" s="29" t="e">
        <f>+#REF!</f>
        <v>#REF!</v>
      </c>
      <c r="X93" s="26"/>
      <c r="Y93" s="30" t="e">
        <f t="shared" si="27"/>
        <v>#DIV/0!</v>
      </c>
    </row>
    <row r="94" spans="1:25">
      <c r="A94" s="23" t="s">
        <v>432</v>
      </c>
      <c r="B94" s="24" t="s">
        <v>290</v>
      </c>
      <c r="C94" s="29">
        <f>+'2000'!$D94</f>
        <v>0</v>
      </c>
      <c r="D94" s="29">
        <f>+'2001'!$D94</f>
        <v>0</v>
      </c>
      <c r="E94" s="29">
        <f>+'2002'!$D94</f>
        <v>0</v>
      </c>
      <c r="F94" s="29">
        <f>+'2003'!$D94</f>
        <v>0</v>
      </c>
      <c r="G94" s="29">
        <f>+'2004'!$D94</f>
        <v>0</v>
      </c>
      <c r="H94" s="29">
        <f>+'2005'!$D94</f>
        <v>0</v>
      </c>
      <c r="I94" s="29">
        <f>+'2006'!$D94</f>
        <v>0</v>
      </c>
      <c r="J94" s="29">
        <f>+'2007'!$D94</f>
        <v>0</v>
      </c>
      <c r="K94" s="29">
        <f>+'2008'!$D94</f>
        <v>0</v>
      </c>
      <c r="L94" s="29">
        <f>+'2009'!$D94</f>
        <v>0</v>
      </c>
      <c r="M94" s="29">
        <f>+'2010'!$D94</f>
        <v>0</v>
      </c>
      <c r="N94" s="29">
        <f>+'2011'!$D94</f>
        <v>0</v>
      </c>
      <c r="O94" s="29">
        <f>+'2012'!$D94</f>
        <v>0</v>
      </c>
      <c r="P94" s="29">
        <f>+'2013'!$D94</f>
        <v>0</v>
      </c>
      <c r="Q94" s="29">
        <f>+'2014'!$D94</f>
        <v>0</v>
      </c>
      <c r="R94" s="29">
        <f>+'2015'!$D94</f>
        <v>0</v>
      </c>
      <c r="S94" s="29">
        <f>+'2016'!$D94</f>
        <v>0</v>
      </c>
      <c r="T94" s="29">
        <f>+'2017'!$D94</f>
        <v>0</v>
      </c>
      <c r="U94" s="29">
        <f>+'2018'!$D94</f>
        <v>0</v>
      </c>
      <c r="V94" s="29">
        <f>+'2019'!$D94</f>
        <v>0</v>
      </c>
      <c r="W94" s="29" t="e">
        <f>+#REF!</f>
        <v>#REF!</v>
      </c>
      <c r="X94" s="26"/>
      <c r="Y94" s="30" t="e">
        <f t="shared" si="27"/>
        <v>#DIV/0!</v>
      </c>
    </row>
    <row r="95" spans="1:25" s="12" customFormat="1">
      <c r="A95" s="18" t="s">
        <v>433</v>
      </c>
      <c r="B95" s="19" t="s">
        <v>434</v>
      </c>
      <c r="C95" s="20">
        <f t="shared" ref="C95:U95" si="32">+C96+C111+C127+C132+C144+C145+C151+C154+C155+C156</f>
        <v>87.937469386840334</v>
      </c>
      <c r="D95" s="20">
        <f t="shared" si="32"/>
        <v>98.374315250886085</v>
      </c>
      <c r="E95" s="20">
        <f t="shared" si="32"/>
        <v>99.706198777652574</v>
      </c>
      <c r="F95" s="20">
        <f t="shared" si="32"/>
        <v>97.791981632794418</v>
      </c>
      <c r="G95" s="20">
        <f t="shared" si="32"/>
        <v>96.980637657032759</v>
      </c>
      <c r="H95" s="20">
        <f t="shared" si="32"/>
        <v>101.48481947938734</v>
      </c>
      <c r="I95" s="20">
        <f t="shared" si="32"/>
        <v>100.46379365830106</v>
      </c>
      <c r="J95" s="20">
        <f t="shared" si="32"/>
        <v>98.725810772822214</v>
      </c>
      <c r="K95" s="20">
        <f t="shared" si="32"/>
        <v>103.12902500671247</v>
      </c>
      <c r="L95" s="20">
        <f t="shared" si="32"/>
        <v>104.14030216061316</v>
      </c>
      <c r="M95" s="20">
        <f t="shared" si="32"/>
        <v>105.39263321741822</v>
      </c>
      <c r="N95" s="20">
        <f t="shared" si="32"/>
        <v>110.55083659001329</v>
      </c>
      <c r="O95" s="20">
        <f t="shared" si="32"/>
        <v>110.0684463480207</v>
      </c>
      <c r="P95" s="20">
        <f t="shared" si="32"/>
        <v>109.71268875521643</v>
      </c>
      <c r="Q95" s="20">
        <f t="shared" si="32"/>
        <v>103.77028303333681</v>
      </c>
      <c r="R95" s="20">
        <f t="shared" si="32"/>
        <v>98.569806270588728</v>
      </c>
      <c r="S95" s="20">
        <f t="shared" si="32"/>
        <v>99.523010973159771</v>
      </c>
      <c r="T95" s="20">
        <f t="shared" si="32"/>
        <v>97.637935702834909</v>
      </c>
      <c r="U95" s="20">
        <f t="shared" si="32"/>
        <v>99.718393144767703</v>
      </c>
      <c r="V95" s="20">
        <f t="shared" ref="V95:W95" si="33">+V96+V111+V127+V132+V144+V145+V151+V154+V155+V156</f>
        <v>96.317782569689413</v>
      </c>
      <c r="W95" s="20" t="e">
        <f t="shared" si="33"/>
        <v>#REF!</v>
      </c>
      <c r="X95" s="21"/>
      <c r="Y95" s="22">
        <f t="shared" si="27"/>
        <v>9.5298548403567995E-2</v>
      </c>
    </row>
    <row r="96" spans="1:25">
      <c r="A96" s="23" t="s">
        <v>435</v>
      </c>
      <c r="B96" s="24" t="s">
        <v>436</v>
      </c>
      <c r="C96" s="25">
        <f t="shared" ref="C96:U96" si="34">+C97+C100+C101+C102</f>
        <v>80.73977428571429</v>
      </c>
      <c r="D96" s="25">
        <f t="shared" si="34"/>
        <v>90.821544000000003</v>
      </c>
      <c r="E96" s="25">
        <f t="shared" si="34"/>
        <v>91.39349949999999</v>
      </c>
      <c r="F96" s="25">
        <f t="shared" si="34"/>
        <v>89.455249000000009</v>
      </c>
      <c r="G96" s="25">
        <f t="shared" si="34"/>
        <v>88.3628985</v>
      </c>
      <c r="H96" s="25">
        <f t="shared" si="34"/>
        <v>93.039747999999989</v>
      </c>
      <c r="I96" s="25">
        <f t="shared" si="34"/>
        <v>92.791797499999987</v>
      </c>
      <c r="J96" s="25">
        <f t="shared" si="34"/>
        <v>91.02944699999999</v>
      </c>
      <c r="K96" s="25">
        <f t="shared" si="34"/>
        <v>95.428596500000012</v>
      </c>
      <c r="L96" s="25">
        <f t="shared" si="34"/>
        <v>96.439946000000006</v>
      </c>
      <c r="M96" s="25">
        <f t="shared" si="34"/>
        <v>97.607995500000001</v>
      </c>
      <c r="N96" s="25">
        <f t="shared" si="34"/>
        <v>102.426469</v>
      </c>
      <c r="O96" s="25">
        <f t="shared" si="34"/>
        <v>102.19360083333333</v>
      </c>
      <c r="P96" s="25">
        <f t="shared" si="34"/>
        <v>102.01801166666668</v>
      </c>
      <c r="Q96" s="25">
        <f t="shared" si="34"/>
        <v>96.223030500000007</v>
      </c>
      <c r="R96" s="25">
        <f t="shared" si="34"/>
        <v>91.331411333333321</v>
      </c>
      <c r="S96" s="25">
        <f t="shared" si="34"/>
        <v>92.145554166666656</v>
      </c>
      <c r="T96" s="25">
        <f t="shared" si="34"/>
        <v>90.26556699999999</v>
      </c>
      <c r="U96" s="25">
        <f t="shared" si="34"/>
        <v>92.096878809938573</v>
      </c>
      <c r="V96" s="25">
        <f t="shared" ref="V96:W96" si="35">+V97+V100+V101+V102</f>
        <v>88.698749996479833</v>
      </c>
      <c r="W96" s="25" t="e">
        <f t="shared" si="35"/>
        <v>#REF!</v>
      </c>
      <c r="X96" s="26"/>
      <c r="Y96" s="27">
        <f t="shared" si="27"/>
        <v>9.8575649748549932E-2</v>
      </c>
    </row>
    <row r="97" spans="1:25">
      <c r="A97" s="23" t="s">
        <v>437</v>
      </c>
      <c r="B97" s="24" t="s">
        <v>438</v>
      </c>
      <c r="C97" s="25">
        <f t="shared" ref="C97:U97" si="36">+SUM(C98:C99)</f>
        <v>77.414400000000001</v>
      </c>
      <c r="D97" s="25">
        <f t="shared" si="36"/>
        <v>88.000095999999999</v>
      </c>
      <c r="E97" s="25">
        <f t="shared" si="36"/>
        <v>88.159199999999998</v>
      </c>
      <c r="F97" s="25">
        <f t="shared" si="36"/>
        <v>86.268799999999999</v>
      </c>
      <c r="G97" s="25">
        <f t="shared" si="36"/>
        <v>85.254400000000004</v>
      </c>
      <c r="H97" s="25">
        <f t="shared" si="36"/>
        <v>89.993600000000001</v>
      </c>
      <c r="I97" s="25">
        <f t="shared" si="36"/>
        <v>89.793599999999998</v>
      </c>
      <c r="J97" s="25">
        <f t="shared" si="36"/>
        <v>88.059200000000004</v>
      </c>
      <c r="K97" s="25">
        <f t="shared" si="36"/>
        <v>92.509600000000006</v>
      </c>
      <c r="L97" s="25">
        <f t="shared" si="36"/>
        <v>93.645600000000002</v>
      </c>
      <c r="M97" s="25">
        <f t="shared" si="36"/>
        <v>94.8904</v>
      </c>
      <c r="N97" s="25">
        <f t="shared" si="36"/>
        <v>99.753888000000003</v>
      </c>
      <c r="O97" s="25">
        <f t="shared" si="36"/>
        <v>99.5</v>
      </c>
      <c r="P97" s="25">
        <f t="shared" si="36"/>
        <v>99.291600000000003</v>
      </c>
      <c r="Q97" s="25">
        <f t="shared" si="36"/>
        <v>93.462608000000003</v>
      </c>
      <c r="R97" s="25">
        <f t="shared" si="36"/>
        <v>88.611943999999994</v>
      </c>
      <c r="S97" s="25">
        <f t="shared" si="36"/>
        <v>89.396296000000007</v>
      </c>
      <c r="T97" s="25">
        <f t="shared" si="36"/>
        <v>87.61348799999999</v>
      </c>
      <c r="U97" s="25">
        <f t="shared" si="36"/>
        <v>89.552800000000005</v>
      </c>
      <c r="V97" s="25">
        <f t="shared" ref="V97:W97" si="37">+SUM(V98:V99)</f>
        <v>86.221695999999994</v>
      </c>
      <c r="W97" s="25" t="e">
        <f t="shared" si="37"/>
        <v>#REF!</v>
      </c>
      <c r="X97" s="26"/>
      <c r="Y97" s="27">
        <f t="shared" si="27"/>
        <v>0.11376818783068776</v>
      </c>
    </row>
    <row r="98" spans="1:25">
      <c r="A98" s="23" t="s">
        <v>439</v>
      </c>
      <c r="B98" s="24" t="s">
        <v>440</v>
      </c>
      <c r="C98" s="29">
        <f>+'2000'!$D98</f>
        <v>10.080000000000004</v>
      </c>
      <c r="D98" s="29">
        <f>+'2001'!$D98</f>
        <v>10.008000000000004</v>
      </c>
      <c r="E98" s="29">
        <f>+'2002'!$D98</f>
        <v>10.526400000000002</v>
      </c>
      <c r="F98" s="29">
        <f>+'2003'!$D98</f>
        <v>10.612800000000005</v>
      </c>
      <c r="G98" s="29">
        <f>+'2004'!$D98</f>
        <v>10.584000000000003</v>
      </c>
      <c r="H98" s="29">
        <f>+'2005'!$D98</f>
        <v>10.692000000000004</v>
      </c>
      <c r="I98" s="29">
        <f>+'2006'!$D98</f>
        <v>10.548000000000004</v>
      </c>
      <c r="J98" s="29">
        <f>+'2007'!$D98</f>
        <v>11.664000000000005</v>
      </c>
      <c r="K98" s="29">
        <f>+'2008'!$D98</f>
        <v>12.312000000000005</v>
      </c>
      <c r="L98" s="29">
        <f>+'2009'!$D98</f>
        <v>12.888000000000003</v>
      </c>
      <c r="M98" s="29">
        <f>+'2010'!$D98</f>
        <v>13.500000000000007</v>
      </c>
      <c r="N98" s="29">
        <f>+'2011'!$D98</f>
        <v>13.248000000000005</v>
      </c>
      <c r="O98" s="29">
        <f>+'2012'!$D98</f>
        <v>13.680000000000007</v>
      </c>
      <c r="P98" s="29">
        <f>+'2013'!$D98</f>
        <v>11.532600000000006</v>
      </c>
      <c r="Q98" s="29">
        <f>+'2014'!$D98</f>
        <v>11.031336000000005</v>
      </c>
      <c r="R98" s="29">
        <f>+'2015'!$D98</f>
        <v>10.542456000000005</v>
      </c>
      <c r="S98" s="29">
        <f>+'2016'!$D98</f>
        <v>10.619640000000002</v>
      </c>
      <c r="T98" s="29">
        <f>+'2017'!$D98</f>
        <v>10.457640000000005</v>
      </c>
      <c r="U98" s="29">
        <f>+'2018'!$D98</f>
        <v>10.648800000000005</v>
      </c>
      <c r="V98" s="29">
        <f>+'2019'!$D98</f>
        <v>10.325232000000003</v>
      </c>
      <c r="W98" s="29" t="e">
        <f>+#REF!</f>
        <v>#REF!</v>
      </c>
      <c r="X98" s="26"/>
      <c r="Y98" s="30">
        <f t="shared" si="27"/>
        <v>2.4328571428571477E-2</v>
      </c>
    </row>
    <row r="99" spans="1:25">
      <c r="A99" s="23" t="s">
        <v>441</v>
      </c>
      <c r="B99" s="24" t="s">
        <v>442</v>
      </c>
      <c r="C99" s="29">
        <f>+'2000'!$D99</f>
        <v>67.334400000000002</v>
      </c>
      <c r="D99" s="29">
        <f>+'2001'!$D99</f>
        <v>77.992095999999989</v>
      </c>
      <c r="E99" s="29">
        <f>+'2002'!$D99</f>
        <v>77.632800000000003</v>
      </c>
      <c r="F99" s="29">
        <f>+'2003'!$D99</f>
        <v>75.655999999999992</v>
      </c>
      <c r="G99" s="29">
        <f>+'2004'!$D99</f>
        <v>74.670400000000001</v>
      </c>
      <c r="H99" s="29">
        <f>+'2005'!$D99</f>
        <v>79.301599999999993</v>
      </c>
      <c r="I99" s="29">
        <f>+'2006'!$D99</f>
        <v>79.245599999999996</v>
      </c>
      <c r="J99" s="29">
        <f>+'2007'!$D99</f>
        <v>76.395200000000003</v>
      </c>
      <c r="K99" s="29">
        <f>+'2008'!$D99</f>
        <v>80.197599999999994</v>
      </c>
      <c r="L99" s="29">
        <f>+'2009'!$D99</f>
        <v>80.757599999999996</v>
      </c>
      <c r="M99" s="29">
        <f>+'2010'!$D99</f>
        <v>81.3904</v>
      </c>
      <c r="N99" s="29">
        <f>+'2011'!$D99</f>
        <v>86.505887999999999</v>
      </c>
      <c r="O99" s="29">
        <f>+'2012'!$D99</f>
        <v>85.82</v>
      </c>
      <c r="P99" s="29">
        <f>+'2013'!$D99</f>
        <v>87.759</v>
      </c>
      <c r="Q99" s="29">
        <f>+'2014'!$D99</f>
        <v>82.431271999999993</v>
      </c>
      <c r="R99" s="29">
        <f>+'2015'!$D99</f>
        <v>78.069487999999993</v>
      </c>
      <c r="S99" s="29">
        <f>+'2016'!$D99</f>
        <v>78.776656000000003</v>
      </c>
      <c r="T99" s="29">
        <f>+'2017'!$D99</f>
        <v>77.155847999999992</v>
      </c>
      <c r="U99" s="29">
        <f>+'2018'!$D99</f>
        <v>78.903999999999996</v>
      </c>
      <c r="V99" s="29">
        <f>+'2019'!$D99</f>
        <v>75.896463999999995</v>
      </c>
      <c r="W99" s="29" t="e">
        <f>+#REF!</f>
        <v>#REF!</v>
      </c>
      <c r="X99" s="26"/>
      <c r="Y99" s="30">
        <f t="shared" si="27"/>
        <v>0.12715735196274114</v>
      </c>
    </row>
    <row r="100" spans="1:25">
      <c r="A100" s="23" t="s">
        <v>443</v>
      </c>
      <c r="B100" s="24" t="s">
        <v>444</v>
      </c>
      <c r="C100" s="29">
        <f>+'2000'!$D100</f>
        <v>2.8674285714285715E-2</v>
      </c>
      <c r="D100" s="29">
        <f>+'2001'!$D100</f>
        <v>3.0119999999999997E-2</v>
      </c>
      <c r="E100" s="29">
        <f>+'2002'!$D100</f>
        <v>3.6464499999999997E-2</v>
      </c>
      <c r="F100" s="29">
        <f>+'2003'!$D100</f>
        <v>4.2809E-2</v>
      </c>
      <c r="G100" s="29">
        <f>+'2004'!$D100</f>
        <v>4.9153499999999996E-2</v>
      </c>
      <c r="H100" s="29">
        <f>+'2005'!$D100</f>
        <v>5.5497999999999999E-2</v>
      </c>
      <c r="I100" s="29">
        <f>+'2006'!$D100</f>
        <v>6.1842499999999995E-2</v>
      </c>
      <c r="J100" s="29">
        <f>+'2007'!$D100</f>
        <v>6.8186999999999998E-2</v>
      </c>
      <c r="K100" s="29">
        <f>+'2008'!$D100</f>
        <v>7.4531500000000001E-2</v>
      </c>
      <c r="L100" s="29">
        <f>+'2009'!$D100</f>
        <v>8.087599999999999E-2</v>
      </c>
      <c r="M100" s="29">
        <f>+'2010'!$D100</f>
        <v>8.7220499999999992E-2</v>
      </c>
      <c r="N100" s="29">
        <f>+'2011'!$D100</f>
        <v>9.3564999999999995E-2</v>
      </c>
      <c r="O100" s="29">
        <f>+'2012'!$D100</f>
        <v>9.963749999999999E-2</v>
      </c>
      <c r="P100" s="29">
        <f>+'2013'!$D100</f>
        <v>0.10571</v>
      </c>
      <c r="Q100" s="29">
        <f>+'2014'!$D100</f>
        <v>0.11178249999999999</v>
      </c>
      <c r="R100" s="29">
        <f>+'2015'!$D100</f>
        <v>0.117855</v>
      </c>
      <c r="S100" s="29">
        <f>+'2016'!$D100</f>
        <v>0.1239275</v>
      </c>
      <c r="T100" s="29">
        <f>+'2017'!$D100</f>
        <v>0.13</v>
      </c>
      <c r="U100" s="29">
        <f>+'2018'!$D100</f>
        <v>0.12689114018765196</v>
      </c>
      <c r="V100" s="29">
        <f>+'2019'!$D100</f>
        <v>0.12842675860557115</v>
      </c>
      <c r="W100" s="29" t="e">
        <f>+#REF!</f>
        <v>#REF!</v>
      </c>
      <c r="X100" s="26"/>
      <c r="Y100" s="30">
        <f t="shared" si="27"/>
        <v>3.4788128250249004</v>
      </c>
    </row>
    <row r="101" spans="1:25">
      <c r="A101" s="23" t="s">
        <v>445</v>
      </c>
      <c r="B101" s="24" t="s">
        <v>446</v>
      </c>
      <c r="C101" s="29">
        <f>+'2000'!$D101</f>
        <v>0.2777</v>
      </c>
      <c r="D101" s="29">
        <f>+'2001'!$D101</f>
        <v>0.2399</v>
      </c>
      <c r="E101" s="29">
        <f>+'2002'!$D101</f>
        <v>0.30299999999999999</v>
      </c>
      <c r="F101" s="29">
        <f>+'2003'!$D101</f>
        <v>0.31209999999999999</v>
      </c>
      <c r="G101" s="29">
        <f>+'2004'!$D101</f>
        <v>0.29109999999999997</v>
      </c>
      <c r="H101" s="29">
        <f>+'2005'!$D101</f>
        <v>0.28620000000000001</v>
      </c>
      <c r="I101" s="29">
        <f>+'2006'!$D101</f>
        <v>0.2777</v>
      </c>
      <c r="J101" s="29">
        <f>+'2007'!$D101</f>
        <v>0.32519999999999999</v>
      </c>
      <c r="K101" s="29">
        <f>+'2008'!$D101</f>
        <v>0.31789999999999996</v>
      </c>
      <c r="L101" s="29">
        <f>+'2009'!$D101</f>
        <v>0.2732</v>
      </c>
      <c r="M101" s="29">
        <f>+'2010'!$D101</f>
        <v>0.27639999999999998</v>
      </c>
      <c r="N101" s="29">
        <f>+'2011'!$D101</f>
        <v>0.32212099999999999</v>
      </c>
      <c r="O101" s="29">
        <f>+'2012'!$D101</f>
        <v>0.3206</v>
      </c>
      <c r="P101" s="29">
        <f>+'2013'!$D101</f>
        <v>0.34179999999999999</v>
      </c>
      <c r="Q101" s="29">
        <f>+'2014'!$D101</f>
        <v>0.34570000000000001</v>
      </c>
      <c r="R101" s="29">
        <f>+'2015'!$D101</f>
        <v>0.36499999999999999</v>
      </c>
      <c r="S101" s="29">
        <f>+'2016'!$D101</f>
        <v>0.38899999999999996</v>
      </c>
      <c r="T101" s="29">
        <f>+'2017'!$D101</f>
        <v>0.4007</v>
      </c>
      <c r="U101" s="29">
        <f>+'2018'!$D101</f>
        <v>0.3674</v>
      </c>
      <c r="V101" s="29">
        <f>+'2019'!$D101</f>
        <v>0.35630000000000001</v>
      </c>
      <c r="W101" s="29" t="e">
        <f>+#REF!</f>
        <v>#REF!</v>
      </c>
      <c r="X101" s="26"/>
      <c r="Y101" s="30">
        <f t="shared" si="27"/>
        <v>0.28303925099027727</v>
      </c>
    </row>
    <row r="102" spans="1:25">
      <c r="A102" s="23" t="s">
        <v>447</v>
      </c>
      <c r="B102" s="24" t="s">
        <v>448</v>
      </c>
      <c r="C102" s="25">
        <f t="shared" ref="C102:U102" si="38">+SUM(C103:C110)</f>
        <v>3.0189999999999997</v>
      </c>
      <c r="D102" s="25">
        <f t="shared" si="38"/>
        <v>2.551428</v>
      </c>
      <c r="E102" s="25">
        <f t="shared" si="38"/>
        <v>2.894835</v>
      </c>
      <c r="F102" s="25">
        <f t="shared" si="38"/>
        <v>2.8315399999999999</v>
      </c>
      <c r="G102" s="25">
        <f t="shared" si="38"/>
        <v>2.7682449999999998</v>
      </c>
      <c r="H102" s="25">
        <f t="shared" si="38"/>
        <v>2.7044499999999996</v>
      </c>
      <c r="I102" s="25">
        <f t="shared" si="38"/>
        <v>2.6586549999999995</v>
      </c>
      <c r="J102" s="25">
        <f t="shared" si="38"/>
        <v>2.5768599999999995</v>
      </c>
      <c r="K102" s="25">
        <f t="shared" si="38"/>
        <v>2.5265650000000002</v>
      </c>
      <c r="L102" s="25">
        <f t="shared" si="38"/>
        <v>2.4402699999999999</v>
      </c>
      <c r="M102" s="25">
        <f t="shared" si="38"/>
        <v>2.3539749999999997</v>
      </c>
      <c r="N102" s="25">
        <f t="shared" si="38"/>
        <v>2.2568950000000001</v>
      </c>
      <c r="O102" s="25">
        <f t="shared" si="38"/>
        <v>2.2733633333333332</v>
      </c>
      <c r="P102" s="25">
        <f t="shared" si="38"/>
        <v>2.2789016666666666</v>
      </c>
      <c r="Q102" s="25">
        <f t="shared" si="38"/>
        <v>2.3029400000000004</v>
      </c>
      <c r="R102" s="25">
        <f t="shared" si="38"/>
        <v>2.236612333333333</v>
      </c>
      <c r="S102" s="25">
        <f t="shared" si="38"/>
        <v>2.2363306666666665</v>
      </c>
      <c r="T102" s="25">
        <f t="shared" si="38"/>
        <v>2.1213789999999997</v>
      </c>
      <c r="U102" s="25">
        <f t="shared" si="38"/>
        <v>2.0497876697509141</v>
      </c>
      <c r="V102" s="25">
        <f t="shared" ref="V102:W102" si="39">+SUM(V103:V110)</f>
        <v>1.9923272378742698</v>
      </c>
      <c r="W102" s="25" t="e">
        <f t="shared" si="39"/>
        <v>#REF!</v>
      </c>
      <c r="X102" s="26"/>
      <c r="Y102" s="27">
        <f t="shared" si="27"/>
        <v>-0.34007047437089433</v>
      </c>
    </row>
    <row r="103" spans="1:25">
      <c r="A103" s="23" t="s">
        <v>449</v>
      </c>
      <c r="B103" s="24" t="s">
        <v>450</v>
      </c>
      <c r="C103" s="29">
        <f>+'2000'!$D103</f>
        <v>5.5E-2</v>
      </c>
      <c r="D103" s="29">
        <f>+'2001'!$D103</f>
        <v>6.2005000000000005E-2</v>
      </c>
      <c r="E103" s="29">
        <f>+'2002'!$D103</f>
        <v>6.9010000000000002E-2</v>
      </c>
      <c r="F103" s="29">
        <f>+'2003'!$D103</f>
        <v>7.6014999999999999E-2</v>
      </c>
      <c r="G103" s="29">
        <f>+'2004'!$D103</f>
        <v>8.3019999999999997E-2</v>
      </c>
      <c r="H103" s="29">
        <f>+'2005'!$D103</f>
        <v>9.0024999999999994E-2</v>
      </c>
      <c r="I103" s="29">
        <f>+'2006'!$D103</f>
        <v>9.7029999999999977E-2</v>
      </c>
      <c r="J103" s="29">
        <f>+'2007'!$D103</f>
        <v>0.10403499999999999</v>
      </c>
      <c r="K103" s="29">
        <f>+'2008'!$D103</f>
        <v>0.11104</v>
      </c>
      <c r="L103" s="29">
        <f>+'2009'!$D103</f>
        <v>0.11804499999999998</v>
      </c>
      <c r="M103" s="29">
        <f>+'2010'!$D103</f>
        <v>0.12504999999999999</v>
      </c>
      <c r="N103" s="29">
        <f>+'2011'!$D103</f>
        <v>0.13205500000000001</v>
      </c>
      <c r="O103" s="29">
        <f>+'2012'!$D103</f>
        <v>0.13205500000000001</v>
      </c>
      <c r="P103" s="29">
        <f>+'2013'!$D103</f>
        <v>0.13205500000000001</v>
      </c>
      <c r="Q103" s="29">
        <f>+'2014'!$D103</f>
        <v>0.13205500000000001</v>
      </c>
      <c r="R103" s="29">
        <f>+'2015'!$D103</f>
        <v>0.13205500000000001</v>
      </c>
      <c r="S103" s="29">
        <f>+'2016'!$D103</f>
        <v>0.13205500000000001</v>
      </c>
      <c r="T103" s="29">
        <f>+'2017'!$D103</f>
        <v>0.13205500000000001</v>
      </c>
      <c r="U103" s="29">
        <f>+'2018'!$D103</f>
        <v>0.13205500000000001</v>
      </c>
      <c r="V103" s="29">
        <f>+'2019'!$D103</f>
        <v>0.13205500000000001</v>
      </c>
      <c r="W103" s="29" t="e">
        <f>+#REF!</f>
        <v>#REF!</v>
      </c>
      <c r="X103" s="26"/>
      <c r="Y103" s="30">
        <f t="shared" si="27"/>
        <v>1.4010000000000002</v>
      </c>
    </row>
    <row r="104" spans="1:25">
      <c r="A104" s="23" t="s">
        <v>451</v>
      </c>
      <c r="B104" s="24" t="s">
        <v>452</v>
      </c>
      <c r="C104" s="29">
        <f>+'2000'!$D104</f>
        <v>0</v>
      </c>
      <c r="D104" s="29">
        <f>+'2001'!$D104</f>
        <v>0</v>
      </c>
      <c r="E104" s="29">
        <f>+'2002'!$D104</f>
        <v>0</v>
      </c>
      <c r="F104" s="29">
        <f>+'2003'!$D104</f>
        <v>0</v>
      </c>
      <c r="G104" s="29">
        <f>+'2004'!$D104</f>
        <v>0</v>
      </c>
      <c r="H104" s="29">
        <f>+'2005'!$D104</f>
        <v>0</v>
      </c>
      <c r="I104" s="29">
        <f>+'2006'!$D104</f>
        <v>0</v>
      </c>
      <c r="J104" s="29">
        <f>+'2007'!$D104</f>
        <v>0</v>
      </c>
      <c r="K104" s="29">
        <f>+'2008'!$D104</f>
        <v>0</v>
      </c>
      <c r="L104" s="29">
        <f>+'2009'!$D104</f>
        <v>0</v>
      </c>
      <c r="M104" s="29">
        <f>+'2010'!$D104</f>
        <v>0</v>
      </c>
      <c r="N104" s="29">
        <f>+'2011'!$D104</f>
        <v>0</v>
      </c>
      <c r="O104" s="29">
        <f>+'2012'!$D104</f>
        <v>0</v>
      </c>
      <c r="P104" s="29">
        <f>+'2013'!$D104</f>
        <v>0</v>
      </c>
      <c r="Q104" s="29">
        <f>+'2014'!$D104</f>
        <v>0</v>
      </c>
      <c r="R104" s="29">
        <f>+'2015'!$D104</f>
        <v>0</v>
      </c>
      <c r="S104" s="29">
        <f>+'2016'!$D104</f>
        <v>0</v>
      </c>
      <c r="T104" s="29">
        <f>+'2017'!$D104</f>
        <v>0</v>
      </c>
      <c r="U104" s="29">
        <f>+'2018'!$D104</f>
        <v>0</v>
      </c>
      <c r="V104" s="29">
        <f>+'2019'!$D104</f>
        <v>0</v>
      </c>
      <c r="W104" s="29" t="e">
        <f>+#REF!</f>
        <v>#REF!</v>
      </c>
      <c r="X104" s="26"/>
      <c r="Y104" s="30" t="e">
        <f t="shared" si="27"/>
        <v>#DIV/0!</v>
      </c>
    </row>
    <row r="105" spans="1:25">
      <c r="A105" s="23" t="s">
        <v>453</v>
      </c>
      <c r="B105" s="24" t="s">
        <v>454</v>
      </c>
      <c r="C105" s="29">
        <f>+'2000'!$D105</f>
        <v>0</v>
      </c>
      <c r="D105" s="29">
        <f>+'2001'!$D105</f>
        <v>0</v>
      </c>
      <c r="E105" s="29">
        <f>+'2002'!$D105</f>
        <v>0</v>
      </c>
      <c r="F105" s="29">
        <f>+'2003'!$D105</f>
        <v>0</v>
      </c>
      <c r="G105" s="29">
        <f>+'2004'!$D105</f>
        <v>0</v>
      </c>
      <c r="H105" s="29">
        <f>+'2005'!$D105</f>
        <v>0</v>
      </c>
      <c r="I105" s="29">
        <f>+'2006'!$D105</f>
        <v>0</v>
      </c>
      <c r="J105" s="29">
        <f>+'2007'!$D105</f>
        <v>0</v>
      </c>
      <c r="K105" s="29">
        <f>+'2008'!$D105</f>
        <v>0</v>
      </c>
      <c r="L105" s="29">
        <f>+'2009'!$D105</f>
        <v>0</v>
      </c>
      <c r="M105" s="29">
        <f>+'2010'!$D105</f>
        <v>0</v>
      </c>
      <c r="N105" s="29">
        <f>+'2011'!$D105</f>
        <v>0</v>
      </c>
      <c r="O105" s="29">
        <f>+'2012'!$D105</f>
        <v>0</v>
      </c>
      <c r="P105" s="29">
        <f>+'2013'!$D105</f>
        <v>0</v>
      </c>
      <c r="Q105" s="29">
        <f>+'2014'!$D105</f>
        <v>0</v>
      </c>
      <c r="R105" s="29">
        <f>+'2015'!$D105</f>
        <v>0</v>
      </c>
      <c r="S105" s="29">
        <f>+'2016'!$D105</f>
        <v>0</v>
      </c>
      <c r="T105" s="29">
        <f>+'2017'!$D105</f>
        <v>0</v>
      </c>
      <c r="U105" s="29">
        <f>+'2018'!$D105</f>
        <v>0</v>
      </c>
      <c r="V105" s="29">
        <f>+'2019'!$D105</f>
        <v>0</v>
      </c>
      <c r="W105" s="29" t="e">
        <f>+#REF!</f>
        <v>#REF!</v>
      </c>
      <c r="X105" s="26"/>
      <c r="Y105" s="30" t="e">
        <f t="shared" si="27"/>
        <v>#DIV/0!</v>
      </c>
    </row>
    <row r="106" spans="1:25">
      <c r="A106" s="23" t="s">
        <v>455</v>
      </c>
      <c r="B106" s="24" t="s">
        <v>456</v>
      </c>
      <c r="C106" s="29">
        <f>+'2000'!$D106</f>
        <v>2.5999999999999999E-2</v>
      </c>
      <c r="D106" s="29">
        <f>+'2001'!$D106</f>
        <v>3.0824999999999998E-2</v>
      </c>
      <c r="E106" s="29">
        <f>+'2002'!$D106</f>
        <v>3.0824999999999998E-2</v>
      </c>
      <c r="F106" s="29">
        <f>+'2003'!$D106</f>
        <v>3.2024999999999998E-2</v>
      </c>
      <c r="G106" s="29">
        <f>+'2004'!$D106</f>
        <v>3.3224999999999998E-2</v>
      </c>
      <c r="H106" s="29">
        <f>+'2005'!$D106</f>
        <v>3.4424999999999997E-2</v>
      </c>
      <c r="I106" s="29">
        <f>+'2006'!$D106</f>
        <v>3.5624999999999997E-2</v>
      </c>
      <c r="J106" s="29">
        <f>+'2007'!$D106</f>
        <v>3.6824999999999997E-2</v>
      </c>
      <c r="K106" s="29">
        <f>+'2008'!$D106</f>
        <v>3.8024999999999996E-2</v>
      </c>
      <c r="L106" s="29">
        <f>+'2009'!$D106</f>
        <v>3.9224999999999996E-2</v>
      </c>
      <c r="M106" s="29">
        <f>+'2010'!$D106</f>
        <v>4.0424999999999996E-2</v>
      </c>
      <c r="N106" s="29">
        <f>+'2011'!$D106</f>
        <v>4.1770000000000002E-2</v>
      </c>
      <c r="O106" s="29">
        <f>+'2012'!$D106</f>
        <v>4.7308333333333327E-2</v>
      </c>
      <c r="P106" s="29">
        <f>+'2013'!$D106</f>
        <v>5.2846666666666653E-2</v>
      </c>
      <c r="Q106" s="29">
        <f>+'2014'!$D106</f>
        <v>5.8384999999999999E-2</v>
      </c>
      <c r="R106" s="29">
        <f>+'2015'!$D106</f>
        <v>6.3923333333333332E-2</v>
      </c>
      <c r="S106" s="29">
        <f>+'2016'!$D106</f>
        <v>6.9461666666666672E-2</v>
      </c>
      <c r="T106" s="29">
        <f>+'2017'!$D106</f>
        <v>7.4999999999999997E-2</v>
      </c>
      <c r="U106" s="29">
        <f>+'2018'!$D106</f>
        <v>7.2124669750914305E-2</v>
      </c>
      <c r="V106" s="29">
        <f>+'2019'!$D106</f>
        <v>7.3534237874269978E-2</v>
      </c>
      <c r="W106" s="29" t="e">
        <f>+#REF!</f>
        <v>#REF!</v>
      </c>
      <c r="X106" s="26"/>
      <c r="Y106" s="30">
        <f t="shared" si="27"/>
        <v>1.8282399182411533</v>
      </c>
    </row>
    <row r="107" spans="1:25">
      <c r="A107" s="23" t="s">
        <v>457</v>
      </c>
      <c r="B107" s="24" t="s">
        <v>458</v>
      </c>
      <c r="C107" s="29">
        <f>+'2000'!$D107</f>
        <v>2.8979999999999997</v>
      </c>
      <c r="D107" s="29">
        <f>+'2001'!$D107</f>
        <v>2.4260579999999998</v>
      </c>
      <c r="E107" s="29">
        <f>+'2002'!$D107</f>
        <v>2.754</v>
      </c>
      <c r="F107" s="29">
        <f>+'2003'!$D107</f>
        <v>2.6819999999999999</v>
      </c>
      <c r="G107" s="29">
        <f>+'2004'!$D107</f>
        <v>2.61</v>
      </c>
      <c r="H107" s="29">
        <f>+'2005'!$D107</f>
        <v>2.5379999999999998</v>
      </c>
      <c r="I107" s="29">
        <f>+'2006'!$D107</f>
        <v>2.484</v>
      </c>
      <c r="J107" s="29">
        <f>+'2007'!$D107</f>
        <v>2.3939999999999997</v>
      </c>
      <c r="K107" s="29">
        <f>+'2008'!$D107</f>
        <v>2.34</v>
      </c>
      <c r="L107" s="29">
        <f>+'2009'!$D107</f>
        <v>2.25</v>
      </c>
      <c r="M107" s="29">
        <f>+'2010'!$D107</f>
        <v>2.1599999999999997</v>
      </c>
      <c r="N107" s="29">
        <f>+'2011'!$D107</f>
        <v>2.05911</v>
      </c>
      <c r="O107" s="29">
        <f>+'2012'!$D107</f>
        <v>2.0699999999999998</v>
      </c>
      <c r="P107" s="29">
        <f>+'2013'!$D107</f>
        <v>2.0699999999999998</v>
      </c>
      <c r="Q107" s="29">
        <f>+'2014'!$D107</f>
        <v>2.0880000000000001</v>
      </c>
      <c r="R107" s="29">
        <f>+'2015'!$D107</f>
        <v>2.0165039999999999</v>
      </c>
      <c r="S107" s="29">
        <f>+'2016'!$D107</f>
        <v>2.0165039999999999</v>
      </c>
      <c r="T107" s="29">
        <f>+'2017'!$D107</f>
        <v>1.8987839999999998</v>
      </c>
      <c r="U107" s="29">
        <f>+'2018'!$D107</f>
        <v>1.832328</v>
      </c>
      <c r="V107" s="29">
        <f>+'2019'!$D107</f>
        <v>1.7757179999999999</v>
      </c>
      <c r="W107" s="29" t="e">
        <f>+#REF!</f>
        <v>#REF!</v>
      </c>
      <c r="X107" s="26"/>
      <c r="Y107" s="30">
        <f t="shared" si="27"/>
        <v>-0.38726086956521732</v>
      </c>
    </row>
    <row r="108" spans="1:25">
      <c r="A108" s="23" t="s">
        <v>459</v>
      </c>
      <c r="B108" s="24" t="s">
        <v>460</v>
      </c>
      <c r="C108" s="29">
        <f>+'2000'!$D108</f>
        <v>0.04</v>
      </c>
      <c r="D108" s="29">
        <f>+'2001'!$D108</f>
        <v>3.2539999999999999E-2</v>
      </c>
      <c r="E108" s="29">
        <f>+'2002'!$D108</f>
        <v>4.0999999999999995E-2</v>
      </c>
      <c r="F108" s="29">
        <f>+'2003'!$D108</f>
        <v>4.1499999999999995E-2</v>
      </c>
      <c r="G108" s="29">
        <f>+'2004'!$D108</f>
        <v>4.1999999999999996E-2</v>
      </c>
      <c r="H108" s="29">
        <f>+'2005'!$D108</f>
        <v>4.1999999999999996E-2</v>
      </c>
      <c r="I108" s="29">
        <f>+'2006'!$D108</f>
        <v>4.1999999999999996E-2</v>
      </c>
      <c r="J108" s="29">
        <f>+'2007'!$D108</f>
        <v>4.1999999999999996E-2</v>
      </c>
      <c r="K108" s="29">
        <f>+'2008'!$D108</f>
        <v>3.7499999999999999E-2</v>
      </c>
      <c r="L108" s="29">
        <f>+'2009'!$D108</f>
        <v>3.3000000000000002E-2</v>
      </c>
      <c r="M108" s="29">
        <f>+'2010'!$D108</f>
        <v>2.8499999999999998E-2</v>
      </c>
      <c r="N108" s="29">
        <f>+'2011'!$D108</f>
        <v>2.3959999999999999E-2</v>
      </c>
      <c r="O108" s="29">
        <f>+'2012'!$D108</f>
        <v>2.4E-2</v>
      </c>
      <c r="P108" s="29">
        <f>+'2013'!$D108</f>
        <v>2.4E-2</v>
      </c>
      <c r="Q108" s="29">
        <f>+'2014'!$D108</f>
        <v>2.4499999999999997E-2</v>
      </c>
      <c r="R108" s="29">
        <f>+'2015'!$D108</f>
        <v>2.4129999999999999E-2</v>
      </c>
      <c r="S108" s="29">
        <f>+'2016'!$D108</f>
        <v>1.831E-2</v>
      </c>
      <c r="T108" s="29">
        <f>+'2017'!$D108</f>
        <v>1.554E-2</v>
      </c>
      <c r="U108" s="29">
        <f>+'2018'!$D108</f>
        <v>1.328E-2</v>
      </c>
      <c r="V108" s="29">
        <f>+'2019'!$D108</f>
        <v>1.102E-2</v>
      </c>
      <c r="W108" s="29" t="e">
        <f>+#REF!</f>
        <v>#REF!</v>
      </c>
      <c r="X108" s="26"/>
      <c r="Y108" s="30">
        <f t="shared" si="27"/>
        <v>-0.72449999999999992</v>
      </c>
    </row>
    <row r="109" spans="1:25">
      <c r="A109" s="23" t="s">
        <v>461</v>
      </c>
      <c r="B109" s="24" t="s">
        <v>462</v>
      </c>
      <c r="C109" s="29">
        <f>+'2000'!$D109</f>
        <v>0</v>
      </c>
      <c r="D109" s="29">
        <f>+'2001'!$D109</f>
        <v>0</v>
      </c>
      <c r="E109" s="29">
        <f>+'2002'!$D109</f>
        <v>0</v>
      </c>
      <c r="F109" s="29">
        <f>+'2003'!$D109</f>
        <v>0</v>
      </c>
      <c r="G109" s="29">
        <f>+'2004'!$D109</f>
        <v>0</v>
      </c>
      <c r="H109" s="29">
        <f>+'2005'!$D109</f>
        <v>0</v>
      </c>
      <c r="I109" s="29">
        <f>+'2006'!$D109</f>
        <v>0</v>
      </c>
      <c r="J109" s="29">
        <f>+'2007'!$D109</f>
        <v>0</v>
      </c>
      <c r="K109" s="29">
        <f>+'2008'!$D109</f>
        <v>0</v>
      </c>
      <c r="L109" s="29">
        <f>+'2009'!$D109</f>
        <v>0</v>
      </c>
      <c r="M109" s="29">
        <f>+'2010'!$D109</f>
        <v>0</v>
      </c>
      <c r="N109" s="29">
        <f>+'2011'!$D109</f>
        <v>0</v>
      </c>
      <c r="O109" s="29">
        <f>+'2012'!$D109</f>
        <v>0</v>
      </c>
      <c r="P109" s="29">
        <f>+'2013'!$D109</f>
        <v>0</v>
      </c>
      <c r="Q109" s="29">
        <f>+'2014'!$D109</f>
        <v>0</v>
      </c>
      <c r="R109" s="29">
        <f>+'2015'!$D109</f>
        <v>0</v>
      </c>
      <c r="S109" s="29">
        <f>+'2016'!$D109</f>
        <v>0</v>
      </c>
      <c r="T109" s="29">
        <f>+'2017'!$D109</f>
        <v>0</v>
      </c>
      <c r="U109" s="29">
        <f>+'2018'!$D109</f>
        <v>0</v>
      </c>
      <c r="V109" s="29">
        <f>+'2019'!$D109</f>
        <v>0</v>
      </c>
      <c r="W109" s="29" t="e">
        <f>+#REF!</f>
        <v>#REF!</v>
      </c>
      <c r="X109" s="26"/>
      <c r="Y109" s="30" t="e">
        <f t="shared" si="27"/>
        <v>#DIV/0!</v>
      </c>
    </row>
    <row r="110" spans="1:25">
      <c r="A110" s="23" t="s">
        <v>463</v>
      </c>
      <c r="B110" s="24" t="s">
        <v>464</v>
      </c>
      <c r="C110" s="29">
        <f>+'2000'!$D110</f>
        <v>0</v>
      </c>
      <c r="D110" s="29">
        <f>+'2001'!$D110</f>
        <v>0</v>
      </c>
      <c r="E110" s="29">
        <f>+'2002'!$D110</f>
        <v>0</v>
      </c>
      <c r="F110" s="29">
        <f>+'2003'!$D110</f>
        <v>0</v>
      </c>
      <c r="G110" s="29">
        <f>+'2004'!$D110</f>
        <v>0</v>
      </c>
      <c r="H110" s="29">
        <f>+'2005'!$D110</f>
        <v>0</v>
      </c>
      <c r="I110" s="29">
        <f>+'2006'!$D110</f>
        <v>0</v>
      </c>
      <c r="J110" s="29">
        <f>+'2007'!$D110</f>
        <v>0</v>
      </c>
      <c r="K110" s="29">
        <f>+'2008'!$D110</f>
        <v>0</v>
      </c>
      <c r="L110" s="29">
        <f>+'2009'!$D110</f>
        <v>0</v>
      </c>
      <c r="M110" s="29">
        <f>+'2010'!$D110</f>
        <v>0</v>
      </c>
      <c r="N110" s="29">
        <f>+'2011'!$D110</f>
        <v>0</v>
      </c>
      <c r="O110" s="29">
        <f>+'2012'!$D110</f>
        <v>0</v>
      </c>
      <c r="P110" s="29">
        <f>+'2013'!$D110</f>
        <v>0</v>
      </c>
      <c r="Q110" s="29">
        <f>+'2014'!$D110</f>
        <v>0</v>
      </c>
      <c r="R110" s="29">
        <f>+'2015'!$D110</f>
        <v>0</v>
      </c>
      <c r="S110" s="29">
        <f>+'2016'!$D110</f>
        <v>0</v>
      </c>
      <c r="T110" s="29">
        <f>+'2017'!$D110</f>
        <v>0</v>
      </c>
      <c r="U110" s="29">
        <f>+'2018'!$D110</f>
        <v>0</v>
      </c>
      <c r="V110" s="29">
        <f>+'2019'!$D110</f>
        <v>0</v>
      </c>
      <c r="W110" s="29" t="e">
        <f>+#REF!</f>
        <v>#REF!</v>
      </c>
      <c r="X110" s="26"/>
      <c r="Y110" s="30" t="e">
        <f t="shared" si="27"/>
        <v>#DIV/0!</v>
      </c>
    </row>
    <row r="111" spans="1:25">
      <c r="A111" s="23" t="s">
        <v>465</v>
      </c>
      <c r="B111" s="24" t="s">
        <v>466</v>
      </c>
      <c r="C111" s="25">
        <f t="shared" ref="C111:U111" si="40">+C112+C115+C116+C117+C126</f>
        <v>2.658026357574347</v>
      </c>
      <c r="D111" s="25">
        <f t="shared" si="40"/>
        <v>2.7199686363746043</v>
      </c>
      <c r="E111" s="25">
        <f t="shared" si="40"/>
        <v>2.9135841943634002</v>
      </c>
      <c r="F111" s="25">
        <f t="shared" si="40"/>
        <v>2.8823328400888055</v>
      </c>
      <c r="G111" s="25">
        <f t="shared" si="40"/>
        <v>2.8254502245439737</v>
      </c>
      <c r="H111" s="25">
        <f t="shared" si="40"/>
        <v>2.9177469143825485</v>
      </c>
      <c r="I111" s="25">
        <f t="shared" si="40"/>
        <v>2.8989256855674785</v>
      </c>
      <c r="J111" s="25">
        <f t="shared" si="40"/>
        <v>2.965754880020631</v>
      </c>
      <c r="K111" s="25">
        <f t="shared" si="40"/>
        <v>3.0502968886884441</v>
      </c>
      <c r="L111" s="25">
        <f t="shared" si="40"/>
        <v>2.9659673303123588</v>
      </c>
      <c r="M111" s="25">
        <f t="shared" si="40"/>
        <v>3.0142395554582224</v>
      </c>
      <c r="N111" s="25">
        <f t="shared" si="40"/>
        <v>3.1534542260773053</v>
      </c>
      <c r="O111" s="25">
        <f t="shared" si="40"/>
        <v>3.183464805007362</v>
      </c>
      <c r="P111" s="25">
        <f t="shared" si="40"/>
        <v>3.1967699045897588</v>
      </c>
      <c r="Q111" s="25">
        <f t="shared" si="40"/>
        <v>3.1596700814968051</v>
      </c>
      <c r="R111" s="25">
        <f t="shared" si="40"/>
        <v>3.1221134479354014</v>
      </c>
      <c r="S111" s="25">
        <f t="shared" si="40"/>
        <v>3.1837993144731271</v>
      </c>
      <c r="T111" s="25">
        <f t="shared" si="40"/>
        <v>3.1913315293133104</v>
      </c>
      <c r="U111" s="25">
        <f t="shared" si="40"/>
        <v>3.168256736869119</v>
      </c>
      <c r="V111" s="25">
        <f t="shared" ref="V111:W111" si="41">+V112+V115+V116+V117+V126</f>
        <v>3.1152238903079841</v>
      </c>
      <c r="W111" s="25" t="e">
        <f t="shared" si="41"/>
        <v>#REF!</v>
      </c>
      <c r="X111" s="26"/>
      <c r="Y111" s="27">
        <f t="shared" si="27"/>
        <v>0.17200639543351448</v>
      </c>
    </row>
    <row r="112" spans="1:25">
      <c r="A112" s="23" t="s">
        <v>467</v>
      </c>
      <c r="B112" s="24" t="s">
        <v>438</v>
      </c>
      <c r="C112" s="25">
        <f t="shared" ref="C112:U112" si="42">+SUM(C113:C114)</f>
        <v>1.4476193861457756</v>
      </c>
      <c r="D112" s="25">
        <f t="shared" si="42"/>
        <v>1.6361838191018772</v>
      </c>
      <c r="E112" s="25">
        <f t="shared" si="42"/>
        <v>1.6423791018179454</v>
      </c>
      <c r="F112" s="25">
        <f t="shared" si="42"/>
        <v>1.6091809822706238</v>
      </c>
      <c r="G112" s="25">
        <f t="shared" si="42"/>
        <v>1.5908803554530644</v>
      </c>
      <c r="H112" s="25">
        <f t="shared" si="42"/>
        <v>1.676207706018912</v>
      </c>
      <c r="I112" s="25">
        <f t="shared" si="42"/>
        <v>1.6717045719311152</v>
      </c>
      <c r="J112" s="25">
        <f t="shared" si="42"/>
        <v>1.6479538611115403</v>
      </c>
      <c r="K112" s="25">
        <f t="shared" si="42"/>
        <v>1.7316179645066259</v>
      </c>
      <c r="L112" s="25">
        <f t="shared" si="42"/>
        <v>1.755630500857813</v>
      </c>
      <c r="M112" s="25">
        <f t="shared" si="42"/>
        <v>1.7818188207309495</v>
      </c>
      <c r="N112" s="25">
        <f t="shared" si="42"/>
        <v>1.8670363360773052</v>
      </c>
      <c r="O112" s="25">
        <f t="shared" si="42"/>
        <v>1.8652977383406955</v>
      </c>
      <c r="P112" s="25">
        <f t="shared" si="42"/>
        <v>1.8476822512564257</v>
      </c>
      <c r="Q112" s="25">
        <f t="shared" si="42"/>
        <v>1.7403498414968051</v>
      </c>
      <c r="R112" s="25">
        <f t="shared" si="42"/>
        <v>1.6505677012687348</v>
      </c>
      <c r="S112" s="25">
        <f t="shared" si="42"/>
        <v>1.665073381139794</v>
      </c>
      <c r="T112" s="25">
        <f t="shared" si="42"/>
        <v>1.6324820093133103</v>
      </c>
      <c r="U112" s="25">
        <f t="shared" si="42"/>
        <v>1.6680567657925729</v>
      </c>
      <c r="V112" s="25">
        <f t="shared" ref="V112:W112" si="43">+SUM(V113:V114)</f>
        <v>1.6064792234972936</v>
      </c>
      <c r="W112" s="25" t="e">
        <f t="shared" si="43"/>
        <v>#REF!</v>
      </c>
      <c r="X112" s="26"/>
      <c r="Y112" s="27">
        <f t="shared" si="27"/>
        <v>0.10973867777114776</v>
      </c>
    </row>
    <row r="113" spans="1:25">
      <c r="A113" s="23" t="s">
        <v>468</v>
      </c>
      <c r="B113" s="24" t="s">
        <v>440</v>
      </c>
      <c r="C113" s="29">
        <f>+'2000'!$D113</f>
        <v>0.24521938614577565</v>
      </c>
      <c r="D113" s="29">
        <f>+'2001'!$D113</f>
        <v>0.24346781910187726</v>
      </c>
      <c r="E113" s="29">
        <f>+'2002'!$D113</f>
        <v>0.25607910181794563</v>
      </c>
      <c r="F113" s="29">
        <f>+'2003'!$D113</f>
        <v>0.2581809822706238</v>
      </c>
      <c r="G113" s="29">
        <f>+'2004'!$D113</f>
        <v>0.25748035545306441</v>
      </c>
      <c r="H113" s="29">
        <f>+'2005'!$D113</f>
        <v>0.26010770601891203</v>
      </c>
      <c r="I113" s="29">
        <f>+'2006'!$D113</f>
        <v>0.25660457193111524</v>
      </c>
      <c r="J113" s="29">
        <f>+'2007'!$D113</f>
        <v>0.28375386111154038</v>
      </c>
      <c r="K113" s="29">
        <f>+'2008'!$D113</f>
        <v>0.29951796450662599</v>
      </c>
      <c r="L113" s="29">
        <f>+'2009'!$D113</f>
        <v>0.31353050085781309</v>
      </c>
      <c r="M113" s="29">
        <f>+'2010'!$D113</f>
        <v>0.32841882073094958</v>
      </c>
      <c r="N113" s="29">
        <f>+'2011'!$D113</f>
        <v>0.32228833607730512</v>
      </c>
      <c r="O113" s="29">
        <f>+'2012'!$D113</f>
        <v>0.33279773834069554</v>
      </c>
      <c r="P113" s="29">
        <f>+'2013'!$D113</f>
        <v>0.28055725125642578</v>
      </c>
      <c r="Q113" s="29">
        <f>+'2014'!$D113</f>
        <v>0.26836284149680517</v>
      </c>
      <c r="R113" s="29">
        <f>+'2015'!$D113</f>
        <v>0.25646970126873503</v>
      </c>
      <c r="S113" s="29">
        <f>+'2016'!$D113</f>
        <v>0.25834738113979411</v>
      </c>
      <c r="T113" s="29">
        <f>+'2017'!$D113</f>
        <v>0.25469900931331041</v>
      </c>
      <c r="U113" s="29">
        <f>+'2018'!$D113</f>
        <v>0.25905676579257297</v>
      </c>
      <c r="V113" s="29">
        <f>+'2019'!$D113</f>
        <v>0.25118522349729355</v>
      </c>
      <c r="W113" s="29" t="e">
        <f>+#REF!</f>
        <v>#REF!</v>
      </c>
      <c r="X113" s="26"/>
      <c r="Y113" s="30">
        <f t="shared" si="27"/>
        <v>2.4328571428571255E-2</v>
      </c>
    </row>
    <row r="114" spans="1:25">
      <c r="A114" s="23" t="s">
        <v>469</v>
      </c>
      <c r="B114" s="24" t="s">
        <v>442</v>
      </c>
      <c r="C114" s="29">
        <f>+'2000'!$D114</f>
        <v>1.2023999999999999</v>
      </c>
      <c r="D114" s="29">
        <f>+'2001'!$D114</f>
        <v>1.3927159999999998</v>
      </c>
      <c r="E114" s="29">
        <f>+'2002'!$D114</f>
        <v>1.3862999999999999</v>
      </c>
      <c r="F114" s="29">
        <f>+'2003'!$D114</f>
        <v>1.351</v>
      </c>
      <c r="G114" s="29">
        <f>+'2004'!$D114</f>
        <v>1.3333999999999999</v>
      </c>
      <c r="H114" s="29">
        <f>+'2005'!$D114</f>
        <v>1.4160999999999999</v>
      </c>
      <c r="I114" s="29">
        <f>+'2006'!$D114</f>
        <v>1.4151</v>
      </c>
      <c r="J114" s="29">
        <f>+'2007'!$D114</f>
        <v>1.3641999999999999</v>
      </c>
      <c r="K114" s="29">
        <f>+'2008'!$D114</f>
        <v>1.4320999999999999</v>
      </c>
      <c r="L114" s="29">
        <f>+'2009'!$D114</f>
        <v>1.4420999999999999</v>
      </c>
      <c r="M114" s="29">
        <f>+'2010'!$D114</f>
        <v>1.4534</v>
      </c>
      <c r="N114" s="29">
        <f>+'2011'!$D114</f>
        <v>1.544748</v>
      </c>
      <c r="O114" s="29">
        <f>+'2012'!$D114</f>
        <v>1.5325</v>
      </c>
      <c r="P114" s="29">
        <f>+'2013'!$D114</f>
        <v>1.5671249999999999</v>
      </c>
      <c r="Q114" s="29">
        <f>+'2014'!$D114</f>
        <v>1.4719869999999999</v>
      </c>
      <c r="R114" s="29">
        <f>+'2015'!$D114</f>
        <v>1.3940979999999998</v>
      </c>
      <c r="S114" s="29">
        <f>+'2016'!$D114</f>
        <v>1.4067259999999999</v>
      </c>
      <c r="T114" s="29">
        <f>+'2017'!$D114</f>
        <v>1.377783</v>
      </c>
      <c r="U114" s="29">
        <f>+'2018'!$D114</f>
        <v>1.409</v>
      </c>
      <c r="V114" s="29">
        <f>+'2019'!$D114</f>
        <v>1.355294</v>
      </c>
      <c r="W114" s="29" t="e">
        <f>+#REF!</f>
        <v>#REF!</v>
      </c>
      <c r="X114" s="26"/>
      <c r="Y114" s="30">
        <f t="shared" si="27"/>
        <v>0.12715735196274136</v>
      </c>
    </row>
    <row r="115" spans="1:25">
      <c r="A115" s="23" t="s">
        <v>470</v>
      </c>
      <c r="B115" s="24" t="s">
        <v>444</v>
      </c>
      <c r="C115" s="29">
        <f>+'2000'!$D115</f>
        <v>1.1469714285714287E-3</v>
      </c>
      <c r="D115" s="29">
        <f>+'2001'!$D115</f>
        <v>1.2047999999999998E-3</v>
      </c>
      <c r="E115" s="29">
        <f>+'2002'!$D115</f>
        <v>1.4585799999999999E-3</v>
      </c>
      <c r="F115" s="29">
        <f>+'2003'!$D115</f>
        <v>1.7123599999999998E-3</v>
      </c>
      <c r="G115" s="29">
        <f>+'2004'!$D115</f>
        <v>1.9661400000000003E-3</v>
      </c>
      <c r="H115" s="29">
        <f>+'2005'!$D115</f>
        <v>2.2199199999999998E-3</v>
      </c>
      <c r="I115" s="29">
        <f>+'2006'!$D115</f>
        <v>2.4737000000000001E-3</v>
      </c>
      <c r="J115" s="29">
        <f>+'2007'!$D115</f>
        <v>2.72748E-3</v>
      </c>
      <c r="K115" s="29">
        <f>+'2008'!$D115</f>
        <v>2.9812599999999999E-3</v>
      </c>
      <c r="L115" s="29">
        <f>+'2009'!$D115</f>
        <v>3.2350400000000002E-3</v>
      </c>
      <c r="M115" s="29">
        <f>+'2010'!$D115</f>
        <v>3.4888199999999997E-3</v>
      </c>
      <c r="N115" s="29">
        <f>+'2011'!$D115</f>
        <v>3.7426E-3</v>
      </c>
      <c r="O115" s="29">
        <f>+'2012'!$D115</f>
        <v>3.9854999999999995E-3</v>
      </c>
      <c r="P115" s="29">
        <f>+'2013'!$D115</f>
        <v>4.2284000000000002E-3</v>
      </c>
      <c r="Q115" s="29">
        <f>+'2014'!$D115</f>
        <v>4.4713000000000001E-3</v>
      </c>
      <c r="R115" s="29">
        <f>+'2015'!$D115</f>
        <v>4.7142E-3</v>
      </c>
      <c r="S115" s="29">
        <f>+'2016'!$D115</f>
        <v>4.9570999999999999E-3</v>
      </c>
      <c r="T115" s="29">
        <f>+'2017'!$D115</f>
        <v>5.1999999999999998E-3</v>
      </c>
      <c r="U115" s="29">
        <f>+'2018'!$D115</f>
        <v>5.0756456075060795E-3</v>
      </c>
      <c r="V115" s="29">
        <f>+'2019'!$D115</f>
        <v>5.1370703442228461E-3</v>
      </c>
      <c r="W115" s="29" t="e">
        <f>+#REF!</f>
        <v>#REF!</v>
      </c>
      <c r="X115" s="26"/>
      <c r="Y115" s="30">
        <f t="shared" si="27"/>
        <v>3.4788128250249004</v>
      </c>
    </row>
    <row r="116" spans="1:25">
      <c r="A116" s="23" t="s">
        <v>471</v>
      </c>
      <c r="B116" s="24" t="s">
        <v>446</v>
      </c>
      <c r="C116" s="29">
        <f>+'2000'!$D116</f>
        <v>0.5554</v>
      </c>
      <c r="D116" s="29">
        <f>+'2001'!$D116</f>
        <v>0.4798</v>
      </c>
      <c r="E116" s="29">
        <f>+'2002'!$D116</f>
        <v>0.60599999999999998</v>
      </c>
      <c r="F116" s="29">
        <f>+'2003'!$D116</f>
        <v>0.62419999999999998</v>
      </c>
      <c r="G116" s="29">
        <f>+'2004'!$D116</f>
        <v>0.58219999999999994</v>
      </c>
      <c r="H116" s="29">
        <f>+'2005'!$D116</f>
        <v>0.57240000000000002</v>
      </c>
      <c r="I116" s="29">
        <f>+'2006'!$D116</f>
        <v>0.5554</v>
      </c>
      <c r="J116" s="29">
        <f>+'2007'!$D116</f>
        <v>0.65039999999999998</v>
      </c>
      <c r="K116" s="29">
        <f>+'2008'!$D116</f>
        <v>0.63579999999999992</v>
      </c>
      <c r="L116" s="29">
        <f>+'2009'!$D116</f>
        <v>0.5464</v>
      </c>
      <c r="M116" s="29">
        <f>+'2010'!$D116</f>
        <v>0.55279999999999996</v>
      </c>
      <c r="N116" s="29">
        <f>+'2011'!$D116</f>
        <v>0.64424199999999998</v>
      </c>
      <c r="O116" s="29">
        <f>+'2012'!$D116</f>
        <v>0.64119999999999999</v>
      </c>
      <c r="P116" s="29">
        <f>+'2013'!$D116</f>
        <v>0.68359999999999999</v>
      </c>
      <c r="Q116" s="29">
        <f>+'2014'!$D116</f>
        <v>0.69140000000000001</v>
      </c>
      <c r="R116" s="29">
        <f>+'2015'!$D116</f>
        <v>0.73</v>
      </c>
      <c r="S116" s="29">
        <f>+'2016'!$D116</f>
        <v>0.77799999999999991</v>
      </c>
      <c r="T116" s="29">
        <f>+'2017'!$D116</f>
        <v>0.8014</v>
      </c>
      <c r="U116" s="29">
        <f>+'2018'!$D116</f>
        <v>0.73480000000000001</v>
      </c>
      <c r="V116" s="29">
        <f>+'2019'!$D116</f>
        <v>0.71260000000000001</v>
      </c>
      <c r="W116" s="29" t="e">
        <f>+#REF!</f>
        <v>#REF!</v>
      </c>
      <c r="X116" s="26"/>
      <c r="Y116" s="30">
        <f t="shared" si="27"/>
        <v>0.28303925099027727</v>
      </c>
    </row>
    <row r="117" spans="1:25">
      <c r="A117" s="23" t="s">
        <v>472</v>
      </c>
      <c r="B117" s="24" t="s">
        <v>448</v>
      </c>
      <c r="C117" s="25">
        <f t="shared" ref="C117:U117" si="44">+SUM(C118:C125)</f>
        <v>0.65385999999999989</v>
      </c>
      <c r="D117" s="25">
        <f t="shared" si="44"/>
        <v>0.60278001727272723</v>
      </c>
      <c r="E117" s="25">
        <f t="shared" si="44"/>
        <v>0.66374651254545447</v>
      </c>
      <c r="F117" s="25">
        <f t="shared" si="44"/>
        <v>0.6472394978181818</v>
      </c>
      <c r="G117" s="25">
        <f t="shared" si="44"/>
        <v>0.65040372909090904</v>
      </c>
      <c r="H117" s="25">
        <f t="shared" si="44"/>
        <v>0.66691928836363634</v>
      </c>
      <c r="I117" s="25">
        <f t="shared" si="44"/>
        <v>0.66934741363636363</v>
      </c>
      <c r="J117" s="25">
        <f t="shared" si="44"/>
        <v>0.66467353890909098</v>
      </c>
      <c r="K117" s="25">
        <f t="shared" si="44"/>
        <v>0.67989766418181818</v>
      </c>
      <c r="L117" s="25">
        <f t="shared" si="44"/>
        <v>0.6607017894545455</v>
      </c>
      <c r="M117" s="25">
        <f t="shared" si="44"/>
        <v>0.67613191472727263</v>
      </c>
      <c r="N117" s="25">
        <f t="shared" si="44"/>
        <v>0.63843329000000004</v>
      </c>
      <c r="O117" s="25">
        <f t="shared" si="44"/>
        <v>0.67298156666666653</v>
      </c>
      <c r="P117" s="25">
        <f t="shared" si="44"/>
        <v>0.66125925333333324</v>
      </c>
      <c r="Q117" s="25">
        <f t="shared" si="44"/>
        <v>0.72344893999999993</v>
      </c>
      <c r="R117" s="25">
        <f t="shared" si="44"/>
        <v>0.73683154666666661</v>
      </c>
      <c r="S117" s="25">
        <f t="shared" si="44"/>
        <v>0.73576883333333332</v>
      </c>
      <c r="T117" s="25">
        <f t="shared" si="44"/>
        <v>0.75224951999999989</v>
      </c>
      <c r="U117" s="25">
        <f t="shared" si="44"/>
        <v>0.76032432546904016</v>
      </c>
      <c r="V117" s="25">
        <f t="shared" ref="V117:W117" si="45">+SUM(V118:V125)</f>
        <v>0.79100759646646779</v>
      </c>
      <c r="W117" s="25" t="e">
        <f t="shared" si="45"/>
        <v>#REF!</v>
      </c>
      <c r="X117" s="26"/>
      <c r="Y117" s="27">
        <f t="shared" si="27"/>
        <v>0.20975070575729959</v>
      </c>
    </row>
    <row r="118" spans="1:25">
      <c r="A118" s="23" t="s">
        <v>473</v>
      </c>
      <c r="B118" s="24" t="s">
        <v>450</v>
      </c>
      <c r="C118" s="29">
        <f>+'2000'!$D118</f>
        <v>2E-3</v>
      </c>
      <c r="D118" s="29">
        <f>+'2001'!$D118</f>
        <v>2.2547272727272728E-3</v>
      </c>
      <c r="E118" s="29">
        <f>+'2002'!$D118</f>
        <v>2.5094545454545452E-3</v>
      </c>
      <c r="F118" s="29">
        <f>+'2003'!$D118</f>
        <v>2.764181818181818E-3</v>
      </c>
      <c r="G118" s="29">
        <f>+'2004'!$D118</f>
        <v>3.0189090909090908E-3</v>
      </c>
      <c r="H118" s="29">
        <f>+'2005'!$D118</f>
        <v>3.2736363636363635E-3</v>
      </c>
      <c r="I118" s="29">
        <f>+'2006'!$D118</f>
        <v>3.5283636363636359E-3</v>
      </c>
      <c r="J118" s="29">
        <f>+'2007'!$D118</f>
        <v>3.7830909090909087E-3</v>
      </c>
      <c r="K118" s="29">
        <f>+'2008'!$D118</f>
        <v>4.0378181818181815E-3</v>
      </c>
      <c r="L118" s="29">
        <f>+'2009'!$D118</f>
        <v>4.2925454545454543E-3</v>
      </c>
      <c r="M118" s="29">
        <f>+'2010'!$D118</f>
        <v>4.5472727272727271E-3</v>
      </c>
      <c r="N118" s="29">
        <f>+'2011'!$D118</f>
        <v>4.8019999999999998E-3</v>
      </c>
      <c r="O118" s="29">
        <f>+'2012'!$D118</f>
        <v>4.8019999999999998E-3</v>
      </c>
      <c r="P118" s="29">
        <f>+'2013'!$D118</f>
        <v>4.8019999999999998E-3</v>
      </c>
      <c r="Q118" s="29">
        <f>+'2014'!$D118</f>
        <v>4.8019999999999998E-3</v>
      </c>
      <c r="R118" s="29">
        <f>+'2015'!$D118</f>
        <v>4.8019999999999998E-3</v>
      </c>
      <c r="S118" s="29">
        <f>+'2016'!$D118</f>
        <v>4.8019999999999998E-3</v>
      </c>
      <c r="T118" s="29">
        <f>+'2017'!$D118</f>
        <v>4.8019999999999998E-3</v>
      </c>
      <c r="U118" s="29">
        <f>+'2018'!$D118</f>
        <v>4.8019999999999998E-3</v>
      </c>
      <c r="V118" s="29">
        <f>+'2019'!$D118</f>
        <v>4.8019999999999998E-3</v>
      </c>
      <c r="W118" s="29" t="e">
        <f>+#REF!</f>
        <v>#REF!</v>
      </c>
      <c r="X118" s="26"/>
      <c r="Y118" s="30">
        <f t="shared" si="27"/>
        <v>1.4009999999999998</v>
      </c>
    </row>
    <row r="119" spans="1:25">
      <c r="A119" s="23" t="s">
        <v>474</v>
      </c>
      <c r="B119" s="24" t="s">
        <v>452</v>
      </c>
      <c r="C119" s="29">
        <f>+'2000'!$D119</f>
        <v>0</v>
      </c>
      <c r="D119" s="29">
        <f>+'2001'!$D119</f>
        <v>0</v>
      </c>
      <c r="E119" s="29">
        <f>+'2002'!$D119</f>
        <v>0</v>
      </c>
      <c r="F119" s="29">
        <f>+'2003'!$D119</f>
        <v>0</v>
      </c>
      <c r="G119" s="29">
        <f>+'2004'!$D119</f>
        <v>0</v>
      </c>
      <c r="H119" s="29">
        <f>+'2005'!$D119</f>
        <v>0</v>
      </c>
      <c r="I119" s="29">
        <f>+'2006'!$D119</f>
        <v>0</v>
      </c>
      <c r="J119" s="29">
        <f>+'2007'!$D119</f>
        <v>0</v>
      </c>
      <c r="K119" s="29">
        <f>+'2008'!$D119</f>
        <v>0</v>
      </c>
      <c r="L119" s="29">
        <f>+'2009'!$D119</f>
        <v>0</v>
      </c>
      <c r="M119" s="29">
        <f>+'2010'!$D119</f>
        <v>0</v>
      </c>
      <c r="N119" s="29">
        <f>+'2011'!$D119</f>
        <v>0</v>
      </c>
      <c r="O119" s="29">
        <f>+'2012'!$D119</f>
        <v>0</v>
      </c>
      <c r="P119" s="29">
        <f>+'2013'!$D119</f>
        <v>0</v>
      </c>
      <c r="Q119" s="29">
        <f>+'2014'!$D119</f>
        <v>0</v>
      </c>
      <c r="R119" s="29">
        <f>+'2015'!$D119</f>
        <v>0</v>
      </c>
      <c r="S119" s="29">
        <f>+'2016'!$D119</f>
        <v>0</v>
      </c>
      <c r="T119" s="29">
        <f>+'2017'!$D119</f>
        <v>0</v>
      </c>
      <c r="U119" s="29">
        <f>+'2018'!$D119</f>
        <v>0</v>
      </c>
      <c r="V119" s="29">
        <f>+'2019'!$D119</f>
        <v>0</v>
      </c>
      <c r="W119" s="29" t="e">
        <f>+#REF!</f>
        <v>#REF!</v>
      </c>
      <c r="X119" s="26"/>
      <c r="Y119" s="30" t="e">
        <f t="shared" si="27"/>
        <v>#DIV/0!</v>
      </c>
    </row>
    <row r="120" spans="1:25">
      <c r="A120" s="23" t="s">
        <v>475</v>
      </c>
      <c r="B120" s="24" t="s">
        <v>454</v>
      </c>
      <c r="C120" s="29">
        <f>+'2000'!$D120</f>
        <v>0</v>
      </c>
      <c r="D120" s="29">
        <f>+'2001'!$D120</f>
        <v>0</v>
      </c>
      <c r="E120" s="29">
        <f>+'2002'!$D120</f>
        <v>0</v>
      </c>
      <c r="F120" s="29">
        <f>+'2003'!$D120</f>
        <v>0</v>
      </c>
      <c r="G120" s="29">
        <f>+'2004'!$D120</f>
        <v>0</v>
      </c>
      <c r="H120" s="29">
        <f>+'2005'!$D120</f>
        <v>0</v>
      </c>
      <c r="I120" s="29">
        <f>+'2006'!$D120</f>
        <v>0</v>
      </c>
      <c r="J120" s="29">
        <f>+'2007'!$D120</f>
        <v>0</v>
      </c>
      <c r="K120" s="29">
        <f>+'2008'!$D120</f>
        <v>0</v>
      </c>
      <c r="L120" s="29">
        <f>+'2009'!$D120</f>
        <v>0</v>
      </c>
      <c r="M120" s="29">
        <f>+'2010'!$D120</f>
        <v>0</v>
      </c>
      <c r="N120" s="29">
        <f>+'2011'!$D120</f>
        <v>0</v>
      </c>
      <c r="O120" s="29">
        <f>+'2012'!$D120</f>
        <v>0</v>
      </c>
      <c r="P120" s="29">
        <f>+'2013'!$D120</f>
        <v>0</v>
      </c>
      <c r="Q120" s="29">
        <f>+'2014'!$D120</f>
        <v>0</v>
      </c>
      <c r="R120" s="29">
        <f>+'2015'!$D120</f>
        <v>0</v>
      </c>
      <c r="S120" s="29">
        <f>+'2016'!$D120</f>
        <v>0</v>
      </c>
      <c r="T120" s="29">
        <f>+'2017'!$D120</f>
        <v>0</v>
      </c>
      <c r="U120" s="29">
        <f>+'2018'!$D120</f>
        <v>0</v>
      </c>
      <c r="V120" s="29">
        <f>+'2019'!$D120</f>
        <v>0</v>
      </c>
      <c r="W120" s="29" t="e">
        <f>+#REF!</f>
        <v>#REF!</v>
      </c>
      <c r="X120" s="26"/>
      <c r="Y120" s="30" t="e">
        <f t="shared" si="27"/>
        <v>#DIV/0!</v>
      </c>
    </row>
    <row r="121" spans="1:25">
      <c r="A121" s="23" t="s">
        <v>476</v>
      </c>
      <c r="B121" s="24" t="s">
        <v>456</v>
      </c>
      <c r="C121" s="29">
        <f>+'2000'!$D121</f>
        <v>1.1440000000000001E-3</v>
      </c>
      <c r="D121" s="29">
        <f>+'2001'!$D121</f>
        <v>1.3563E-3</v>
      </c>
      <c r="E121" s="29">
        <f>+'2002'!$D121</f>
        <v>1.3563E-3</v>
      </c>
      <c r="F121" s="29">
        <f>+'2003'!$D121</f>
        <v>1.4090999999999999E-3</v>
      </c>
      <c r="G121" s="29">
        <f>+'2004'!$D121</f>
        <v>1.4618999999999999E-3</v>
      </c>
      <c r="H121" s="29">
        <f>+'2005'!$D121</f>
        <v>1.5146999999999999E-3</v>
      </c>
      <c r="I121" s="29">
        <f>+'2006'!$D121</f>
        <v>1.5674999999999999E-3</v>
      </c>
      <c r="J121" s="29">
        <f>+'2007'!$D121</f>
        <v>1.6202999999999999E-3</v>
      </c>
      <c r="K121" s="29">
        <f>+'2008'!$D121</f>
        <v>1.6730999999999998E-3</v>
      </c>
      <c r="L121" s="29">
        <f>+'2009'!$D121</f>
        <v>1.7259E-3</v>
      </c>
      <c r="M121" s="29">
        <f>+'2010'!$D121</f>
        <v>1.7787E-3</v>
      </c>
      <c r="N121" s="29">
        <f>+'2011'!$D121</f>
        <v>1.8378800000000001E-3</v>
      </c>
      <c r="O121" s="29">
        <f>+'2012'!$D121</f>
        <v>2.0815666666666667E-3</v>
      </c>
      <c r="P121" s="29">
        <f>+'2013'!$D121</f>
        <v>2.3252533333333329E-3</v>
      </c>
      <c r="Q121" s="29">
        <f>+'2014'!$D121</f>
        <v>2.56894E-3</v>
      </c>
      <c r="R121" s="29">
        <f>+'2015'!$D121</f>
        <v>2.8126266666666662E-3</v>
      </c>
      <c r="S121" s="29">
        <f>+'2016'!$D121</f>
        <v>3.0563133333333333E-3</v>
      </c>
      <c r="T121" s="29">
        <f>+'2017'!$D121</f>
        <v>3.3E-3</v>
      </c>
      <c r="U121" s="29">
        <f>+'2018'!$D121</f>
        <v>3.1734854690402296E-3</v>
      </c>
      <c r="V121" s="29">
        <f>+'2019'!$D121</f>
        <v>3.2355064664678791E-3</v>
      </c>
      <c r="W121" s="29" t="e">
        <f>+#REF!</f>
        <v>#REF!</v>
      </c>
      <c r="X121" s="26"/>
      <c r="Y121" s="30">
        <f t="shared" si="27"/>
        <v>1.8282399182411528</v>
      </c>
    </row>
    <row r="122" spans="1:25">
      <c r="A122" s="23" t="s">
        <v>477</v>
      </c>
      <c r="B122" s="24" t="s">
        <v>458</v>
      </c>
      <c r="C122" s="29">
        <f>+'2000'!$D122</f>
        <v>0.35258999999999996</v>
      </c>
      <c r="D122" s="29">
        <f>+'2001'!$D122</f>
        <v>0.29517039</v>
      </c>
      <c r="E122" s="29">
        <f>+'2002'!$D122</f>
        <v>0.33506999999999998</v>
      </c>
      <c r="F122" s="29">
        <f>+'2003'!$D122</f>
        <v>0.32630999999999999</v>
      </c>
      <c r="G122" s="29">
        <f>+'2004'!$D122</f>
        <v>0.31755</v>
      </c>
      <c r="H122" s="29">
        <f>+'2005'!$D122</f>
        <v>0.30879000000000001</v>
      </c>
      <c r="I122" s="29">
        <f>+'2006'!$D122</f>
        <v>0.30221999999999999</v>
      </c>
      <c r="J122" s="29">
        <f>+'2007'!$D122</f>
        <v>0.29126999999999997</v>
      </c>
      <c r="K122" s="29">
        <f>+'2008'!$D122</f>
        <v>0.28470000000000001</v>
      </c>
      <c r="L122" s="29">
        <f>+'2009'!$D122</f>
        <v>0.27374999999999999</v>
      </c>
      <c r="M122" s="29">
        <f>+'2010'!$D122</f>
        <v>0.26279999999999998</v>
      </c>
      <c r="N122" s="29">
        <f>+'2011'!$D122</f>
        <v>0.25052504999999997</v>
      </c>
      <c r="O122" s="29">
        <f>+'2012'!$D122</f>
        <v>0.25184999999999996</v>
      </c>
      <c r="P122" s="29">
        <f>+'2013'!$D122</f>
        <v>0.25184999999999996</v>
      </c>
      <c r="Q122" s="29">
        <f>+'2014'!$D122</f>
        <v>0.25403999999999999</v>
      </c>
      <c r="R122" s="29">
        <f>+'2015'!$D122</f>
        <v>0.24534132</v>
      </c>
      <c r="S122" s="29">
        <f>+'2016'!$D122</f>
        <v>0.24534132</v>
      </c>
      <c r="T122" s="29">
        <f>+'2017'!$D122</f>
        <v>0.23101871999999998</v>
      </c>
      <c r="U122" s="29">
        <f>+'2018'!$D122</f>
        <v>0.22293323999999998</v>
      </c>
      <c r="V122" s="29">
        <f>+'2019'!$D122</f>
        <v>0.21604568999999998</v>
      </c>
      <c r="W122" s="29" t="e">
        <f>+#REF!</f>
        <v>#REF!</v>
      </c>
      <c r="X122" s="26"/>
      <c r="Y122" s="30">
        <f t="shared" si="27"/>
        <v>-0.38726086956521732</v>
      </c>
    </row>
    <row r="123" spans="1:25">
      <c r="A123" s="23" t="s">
        <v>478</v>
      </c>
      <c r="B123" s="24" t="s">
        <v>460</v>
      </c>
      <c r="C123" s="29">
        <f>+'2000'!$D123</f>
        <v>4.7999999999999996E-3</v>
      </c>
      <c r="D123" s="29">
        <f>+'2001'!$D123</f>
        <v>3.9047999999999995E-3</v>
      </c>
      <c r="E123" s="29">
        <f>+'2002'!$D123</f>
        <v>4.9199999999999999E-3</v>
      </c>
      <c r="F123" s="29">
        <f>+'2003'!$D123</f>
        <v>4.9800000000000001E-3</v>
      </c>
      <c r="G123" s="29">
        <f>+'2004'!$D123</f>
        <v>5.0399999999999993E-3</v>
      </c>
      <c r="H123" s="29">
        <f>+'2005'!$D123</f>
        <v>5.0399999999999993E-3</v>
      </c>
      <c r="I123" s="29">
        <f>+'2006'!$D123</f>
        <v>5.0399999999999993E-3</v>
      </c>
      <c r="J123" s="29">
        <f>+'2007'!$D123</f>
        <v>5.0399999999999993E-3</v>
      </c>
      <c r="K123" s="29">
        <f>+'2008'!$D123</f>
        <v>4.4999999999999997E-3</v>
      </c>
      <c r="L123" s="29">
        <f>+'2009'!$D123</f>
        <v>3.96E-3</v>
      </c>
      <c r="M123" s="29">
        <f>+'2010'!$D123</f>
        <v>3.4199999999999999E-3</v>
      </c>
      <c r="N123" s="29">
        <f>+'2011'!$D123</f>
        <v>2.8751999999999996E-3</v>
      </c>
      <c r="O123" s="29">
        <f>+'2012'!$D123</f>
        <v>2.8799999999999997E-3</v>
      </c>
      <c r="P123" s="29">
        <f>+'2013'!$D123</f>
        <v>2.8799999999999997E-3</v>
      </c>
      <c r="Q123" s="29">
        <f>+'2014'!$D123</f>
        <v>2.9399999999999999E-3</v>
      </c>
      <c r="R123" s="29">
        <f>+'2015'!$D123</f>
        <v>2.8955999999999999E-3</v>
      </c>
      <c r="S123" s="29">
        <f>+'2016'!$D123</f>
        <v>2.1971999999999998E-3</v>
      </c>
      <c r="T123" s="29">
        <f>+'2017'!$D123</f>
        <v>1.8647999999999998E-3</v>
      </c>
      <c r="U123" s="29">
        <f>+'2018'!$D123</f>
        <v>1.5935999999999999E-3</v>
      </c>
      <c r="V123" s="29">
        <f>+'2019'!$D123</f>
        <v>1.3223999999999998E-3</v>
      </c>
      <c r="W123" s="29" t="e">
        <f>+#REF!</f>
        <v>#REF!</v>
      </c>
      <c r="X123" s="26"/>
      <c r="Y123" s="30">
        <f t="shared" si="27"/>
        <v>-0.72450000000000003</v>
      </c>
    </row>
    <row r="124" spans="1:25">
      <c r="A124" s="23" t="s">
        <v>479</v>
      </c>
      <c r="B124" s="24" t="s">
        <v>462</v>
      </c>
      <c r="C124" s="29">
        <f>+'2000'!$D124</f>
        <v>0.29332599999999998</v>
      </c>
      <c r="D124" s="29">
        <f>+'2001'!$D124</f>
        <v>0.30009379999999997</v>
      </c>
      <c r="E124" s="29">
        <f>+'2002'!$D124</f>
        <v>0.319890758</v>
      </c>
      <c r="F124" s="29">
        <f>+'2003'!$D124</f>
        <v>0.31177621599999999</v>
      </c>
      <c r="G124" s="29">
        <f>+'2004'!$D124</f>
        <v>0.32333291999999997</v>
      </c>
      <c r="H124" s="29">
        <f>+'2005'!$D124</f>
        <v>0.34830095200000005</v>
      </c>
      <c r="I124" s="29">
        <f>+'2006'!$D124</f>
        <v>0.35699154999999999</v>
      </c>
      <c r="J124" s="29">
        <f>+'2007'!$D124</f>
        <v>0.36296014800000004</v>
      </c>
      <c r="K124" s="29">
        <f>+'2008'!$D124</f>
        <v>0.38498674600000005</v>
      </c>
      <c r="L124" s="29">
        <f>+'2009'!$D124</f>
        <v>0.37697334399999999</v>
      </c>
      <c r="M124" s="29">
        <f>+'2010'!$D124</f>
        <v>0.40358594200000003</v>
      </c>
      <c r="N124" s="29">
        <f>+'2011'!$D124</f>
        <v>0.37839316000000001</v>
      </c>
      <c r="O124" s="29">
        <f>+'2012'!$D124</f>
        <v>0.41136799999999996</v>
      </c>
      <c r="P124" s="29">
        <f>+'2013'!$D124</f>
        <v>0.39940199999999998</v>
      </c>
      <c r="Q124" s="29">
        <f>+'2014'!$D124</f>
        <v>0.45909800000000001</v>
      </c>
      <c r="R124" s="29">
        <f>+'2015'!$D124</f>
        <v>0.48097999999999996</v>
      </c>
      <c r="S124" s="29">
        <f>+'2016'!$D124</f>
        <v>0.48037199999999997</v>
      </c>
      <c r="T124" s="29">
        <f>+'2017'!$D124</f>
        <v>0.51126399999999994</v>
      </c>
      <c r="U124" s="29">
        <f>+'2018'!$D124</f>
        <v>0.52782200000000001</v>
      </c>
      <c r="V124" s="29">
        <f>+'2019'!$D124</f>
        <v>0.56560199999999994</v>
      </c>
      <c r="W124" s="29" t="e">
        <f>+#REF!</f>
        <v>#REF!</v>
      </c>
      <c r="X124" s="26"/>
      <c r="Y124" s="30">
        <f t="shared" si="27"/>
        <v>0.92823684228469339</v>
      </c>
    </row>
    <row r="125" spans="1:25">
      <c r="A125" s="23" t="s">
        <v>480</v>
      </c>
      <c r="B125" s="24" t="s">
        <v>464</v>
      </c>
      <c r="C125" s="29">
        <f>+'2000'!$D125</f>
        <v>0</v>
      </c>
      <c r="D125" s="29">
        <f>+'2001'!$D125</f>
        <v>0</v>
      </c>
      <c r="E125" s="29">
        <f>+'2002'!$D125</f>
        <v>0</v>
      </c>
      <c r="F125" s="29">
        <f>+'2003'!$D125</f>
        <v>0</v>
      </c>
      <c r="G125" s="29">
        <f>+'2004'!$D125</f>
        <v>0</v>
      </c>
      <c r="H125" s="29">
        <f>+'2005'!$D125</f>
        <v>0</v>
      </c>
      <c r="I125" s="29">
        <f>+'2006'!$D125</f>
        <v>0</v>
      </c>
      <c r="J125" s="29">
        <f>+'2007'!$D125</f>
        <v>0</v>
      </c>
      <c r="K125" s="29">
        <f>+'2008'!$D125</f>
        <v>0</v>
      </c>
      <c r="L125" s="29">
        <f>+'2009'!$D125</f>
        <v>0</v>
      </c>
      <c r="M125" s="29">
        <f>+'2010'!$D125</f>
        <v>0</v>
      </c>
      <c r="N125" s="29">
        <f>+'2011'!$D125</f>
        <v>0</v>
      </c>
      <c r="O125" s="29">
        <f>+'2012'!$D125</f>
        <v>0</v>
      </c>
      <c r="P125" s="29">
        <f>+'2013'!$D125</f>
        <v>0</v>
      </c>
      <c r="Q125" s="29">
        <f>+'2014'!$D125</f>
        <v>0</v>
      </c>
      <c r="R125" s="29">
        <f>+'2015'!$D125</f>
        <v>0</v>
      </c>
      <c r="S125" s="29">
        <f>+'2016'!$D125</f>
        <v>0</v>
      </c>
      <c r="T125" s="29">
        <f>+'2017'!$D125</f>
        <v>0</v>
      </c>
      <c r="U125" s="29">
        <f>+'2018'!$D125</f>
        <v>0</v>
      </c>
      <c r="V125" s="29">
        <f>+'2019'!$D125</f>
        <v>0</v>
      </c>
      <c r="W125" s="29" t="e">
        <f>+#REF!</f>
        <v>#REF!</v>
      </c>
      <c r="X125" s="26"/>
      <c r="Y125" s="30" t="e">
        <f t="shared" si="27"/>
        <v>#DIV/0!</v>
      </c>
    </row>
    <row r="126" spans="1:25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26"/>
      <c r="Y126" s="32" t="e">
        <f t="shared" si="27"/>
        <v>#DIV/0!</v>
      </c>
    </row>
    <row r="127" spans="1:25">
      <c r="A127" s="23" t="s">
        <v>483</v>
      </c>
      <c r="B127" s="24" t="s">
        <v>484</v>
      </c>
      <c r="C127" s="25">
        <f t="shared" ref="C127:U127" si="46">+SUM(C128:C131)</f>
        <v>3.9958452395576005</v>
      </c>
      <c r="D127" s="25">
        <f t="shared" si="46"/>
        <v>4.4297253465608009</v>
      </c>
      <c r="E127" s="25">
        <f t="shared" si="46"/>
        <v>4.8791338083488025</v>
      </c>
      <c r="F127" s="25">
        <f t="shared" si="46"/>
        <v>4.9878514027056005</v>
      </c>
      <c r="G127" s="25">
        <f t="shared" si="46"/>
        <v>5.2468029644887997</v>
      </c>
      <c r="H127" s="25">
        <f t="shared" si="46"/>
        <v>4.9715961200048007</v>
      </c>
      <c r="I127" s="25">
        <f t="shared" si="46"/>
        <v>4.2170026377336001</v>
      </c>
      <c r="J127" s="25">
        <f t="shared" si="46"/>
        <v>4.1593707028016009</v>
      </c>
      <c r="K127" s="25">
        <f t="shared" si="46"/>
        <v>4.071591548024001</v>
      </c>
      <c r="L127" s="25">
        <f t="shared" si="46"/>
        <v>4.1936600571008</v>
      </c>
      <c r="M127" s="25">
        <f t="shared" si="46"/>
        <v>4.2172996465600008</v>
      </c>
      <c r="N127" s="25">
        <f t="shared" si="46"/>
        <v>4.4520634089360005</v>
      </c>
      <c r="O127" s="25">
        <f t="shared" si="46"/>
        <v>4.1451320996800005</v>
      </c>
      <c r="P127" s="25">
        <f t="shared" si="46"/>
        <v>3.9009449221600003</v>
      </c>
      <c r="Q127" s="25">
        <f t="shared" si="46"/>
        <v>3.7486639018400005</v>
      </c>
      <c r="R127" s="25">
        <f t="shared" si="46"/>
        <v>3.4343261867200003</v>
      </c>
      <c r="S127" s="25">
        <f t="shared" si="46"/>
        <v>3.7222371815200006</v>
      </c>
      <c r="T127" s="25">
        <f t="shared" si="46"/>
        <v>3.7777855045216007</v>
      </c>
      <c r="U127" s="25">
        <f t="shared" si="46"/>
        <v>3.9575738373600005</v>
      </c>
      <c r="V127" s="25">
        <f t="shared" ref="V127:W127" si="47">+SUM(V128:V131)</f>
        <v>4.0793497046016007</v>
      </c>
      <c r="W127" s="25" t="e">
        <f t="shared" si="47"/>
        <v>#REF!</v>
      </c>
      <c r="X127" s="26"/>
      <c r="Y127" s="27">
        <f t="shared" si="27"/>
        <v>2.0897822622691242E-2</v>
      </c>
    </row>
    <row r="128" spans="1:25">
      <c r="A128" s="23" t="s">
        <v>485</v>
      </c>
      <c r="B128" s="24" t="s">
        <v>486</v>
      </c>
      <c r="C128" s="29">
        <f>+'2000'!$D128</f>
        <v>1.8970618352399999</v>
      </c>
      <c r="D128" s="29">
        <f>+'2001'!$D128</f>
        <v>1.7732626969200005</v>
      </c>
      <c r="E128" s="29">
        <f>+'2002'!$D128</f>
        <v>1.8914426731200016</v>
      </c>
      <c r="F128" s="29">
        <f>+'2003'!$D128</f>
        <v>1.9022071754400003</v>
      </c>
      <c r="G128" s="29">
        <f>+'2004'!$D128</f>
        <v>1.9605584341199995</v>
      </c>
      <c r="H128" s="29">
        <f>+'2005'!$D128</f>
        <v>1.7496597175199997</v>
      </c>
      <c r="I128" s="29">
        <f>+'2006'!$D128</f>
        <v>1.5125343776399995</v>
      </c>
      <c r="J128" s="29">
        <f>+'2007'!$D128</f>
        <v>1.3353341258400002</v>
      </c>
      <c r="K128" s="29">
        <f>+'2008'!$D128</f>
        <v>1.4658519876000005</v>
      </c>
      <c r="L128" s="29">
        <f>+'2009'!$D128</f>
        <v>1.3063172179200007</v>
      </c>
      <c r="M128" s="29">
        <f>+'2010'!$D128</f>
        <v>1.4325751440000007</v>
      </c>
      <c r="N128" s="29">
        <f>+'2011'!$D128</f>
        <v>1.4957134764000002</v>
      </c>
      <c r="O128" s="29">
        <f>+'2012'!$D128</f>
        <v>1.4222242319999998</v>
      </c>
      <c r="P128" s="29">
        <f>+'2013'!$D128</f>
        <v>1.4962644840000006</v>
      </c>
      <c r="Q128" s="29">
        <f>+'2014'!$D128</f>
        <v>1.1695415160000004</v>
      </c>
      <c r="R128" s="29">
        <f>+'2015'!$D128</f>
        <v>1.2730283280000001</v>
      </c>
      <c r="S128" s="29">
        <f>+'2016'!$D128</f>
        <v>1.4774811480000005</v>
      </c>
      <c r="T128" s="29">
        <f>+'2017'!$D128</f>
        <v>1.5824733038400005</v>
      </c>
      <c r="U128" s="29">
        <f>+'2018'!$D128</f>
        <v>1.6069121640000001</v>
      </c>
      <c r="V128" s="29">
        <f>+'2019'!$D128</f>
        <v>1.66499059584</v>
      </c>
      <c r="W128" s="29" t="e">
        <f>+#REF!</f>
        <v>#REF!</v>
      </c>
      <c r="X128" s="26"/>
      <c r="Y128" s="30">
        <f t="shared" si="27"/>
        <v>-0.12233193198504266</v>
      </c>
    </row>
    <row r="129" spans="1:25">
      <c r="A129" s="23" t="s">
        <v>487</v>
      </c>
      <c r="B129" s="24" t="s">
        <v>488</v>
      </c>
      <c r="C129" s="29">
        <f>+'2000'!$D129</f>
        <v>2.0987834043176004</v>
      </c>
      <c r="D129" s="29">
        <f>+'2001'!$D129</f>
        <v>2.6564626496408001</v>
      </c>
      <c r="E129" s="29">
        <f>+'2002'!$D129</f>
        <v>2.9876911352288005</v>
      </c>
      <c r="F129" s="29">
        <f>+'2003'!$D129</f>
        <v>3.0856442272656004</v>
      </c>
      <c r="G129" s="29">
        <f>+'2004'!$D129</f>
        <v>3.2862445303688004</v>
      </c>
      <c r="H129" s="29">
        <f>+'2005'!$D129</f>
        <v>3.2219364024848005</v>
      </c>
      <c r="I129" s="29">
        <f>+'2006'!$D129</f>
        <v>2.7044682600936003</v>
      </c>
      <c r="J129" s="29">
        <f>+'2007'!$D129</f>
        <v>2.8240365769616003</v>
      </c>
      <c r="K129" s="29">
        <f>+'2008'!$D129</f>
        <v>2.6057395604240003</v>
      </c>
      <c r="L129" s="29">
        <f>+'2009'!$D129</f>
        <v>2.8873428391807998</v>
      </c>
      <c r="M129" s="29">
        <f>+'2010'!$D129</f>
        <v>2.7847245025599996</v>
      </c>
      <c r="N129" s="29">
        <f>+'2011'!$D129</f>
        <v>2.9563499325360008</v>
      </c>
      <c r="O129" s="29">
        <f>+'2012'!$D129</f>
        <v>2.7229078676800005</v>
      </c>
      <c r="P129" s="29">
        <f>+'2013'!$D129</f>
        <v>2.4046804381599998</v>
      </c>
      <c r="Q129" s="29">
        <f>+'2014'!$D129</f>
        <v>2.5791223858400003</v>
      </c>
      <c r="R129" s="29">
        <f>+'2015'!$D129</f>
        <v>2.1612978587200002</v>
      </c>
      <c r="S129" s="29">
        <f>+'2016'!$D129</f>
        <v>2.2447560335200003</v>
      </c>
      <c r="T129" s="29">
        <f>+'2017'!$D129</f>
        <v>2.1953122006816002</v>
      </c>
      <c r="U129" s="29">
        <f>+'2018'!$D129</f>
        <v>2.3506616733600003</v>
      </c>
      <c r="V129" s="29">
        <f>+'2019'!$D129</f>
        <v>2.4143591087616003</v>
      </c>
      <c r="W129" s="29" t="e">
        <f>+#REF!</f>
        <v>#REF!</v>
      </c>
      <c r="X129" s="26"/>
      <c r="Y129" s="30">
        <f t="shared" si="27"/>
        <v>0.15036125395064603</v>
      </c>
    </row>
    <row r="130" spans="1:25">
      <c r="A130" s="23" t="s">
        <v>489</v>
      </c>
      <c r="B130" s="24" t="s">
        <v>490</v>
      </c>
      <c r="C130" s="29">
        <f>+'2000'!$D130</f>
        <v>0</v>
      </c>
      <c r="D130" s="29">
        <f>+'2001'!$D130</f>
        <v>0</v>
      </c>
      <c r="E130" s="29">
        <f>+'2002'!$D130</f>
        <v>0</v>
      </c>
      <c r="F130" s="29">
        <f>+'2003'!$D130</f>
        <v>0</v>
      </c>
      <c r="G130" s="29">
        <f>+'2004'!$D130</f>
        <v>0</v>
      </c>
      <c r="H130" s="29">
        <f>+'2005'!$D130</f>
        <v>0</v>
      </c>
      <c r="I130" s="29">
        <f>+'2006'!$D130</f>
        <v>0</v>
      </c>
      <c r="J130" s="29">
        <f>+'2007'!$D130</f>
        <v>0</v>
      </c>
      <c r="K130" s="29">
        <f>+'2008'!$D130</f>
        <v>0</v>
      </c>
      <c r="L130" s="29">
        <f>+'2009'!$D130</f>
        <v>0</v>
      </c>
      <c r="M130" s="29">
        <f>+'2010'!$D130</f>
        <v>0</v>
      </c>
      <c r="N130" s="29">
        <f>+'2011'!$D130</f>
        <v>0</v>
      </c>
      <c r="O130" s="29">
        <f>+'2012'!$D130</f>
        <v>0</v>
      </c>
      <c r="P130" s="29">
        <f>+'2013'!$D130</f>
        <v>0</v>
      </c>
      <c r="Q130" s="29">
        <f>+'2014'!$D130</f>
        <v>0</v>
      </c>
      <c r="R130" s="29">
        <f>+'2015'!$D130</f>
        <v>0</v>
      </c>
      <c r="S130" s="29">
        <f>+'2016'!$D130</f>
        <v>0</v>
      </c>
      <c r="T130" s="29">
        <f>+'2017'!$D130</f>
        <v>0</v>
      </c>
      <c r="U130" s="29">
        <f>+'2018'!$D130</f>
        <v>0</v>
      </c>
      <c r="V130" s="29">
        <f>+'2019'!$D130</f>
        <v>0</v>
      </c>
      <c r="W130" s="29" t="e">
        <f>+#REF!</f>
        <v>#REF!</v>
      </c>
      <c r="X130" s="26"/>
      <c r="Y130" s="30" t="e">
        <f t="shared" si="27"/>
        <v>#DIV/0!</v>
      </c>
    </row>
    <row r="131" spans="1:25">
      <c r="A131" s="23" t="s">
        <v>491</v>
      </c>
      <c r="B131" s="24" t="s">
        <v>290</v>
      </c>
      <c r="C131" s="29">
        <f>+'2000'!$D131</f>
        <v>0</v>
      </c>
      <c r="D131" s="29">
        <f>+'2001'!$D131</f>
        <v>0</v>
      </c>
      <c r="E131" s="29">
        <f>+'2002'!$D131</f>
        <v>0</v>
      </c>
      <c r="F131" s="29">
        <f>+'2003'!$D131</f>
        <v>0</v>
      </c>
      <c r="G131" s="29">
        <f>+'2004'!$D131</f>
        <v>0</v>
      </c>
      <c r="H131" s="29">
        <f>+'2005'!$D131</f>
        <v>0</v>
      </c>
      <c r="I131" s="29">
        <f>+'2006'!$D131</f>
        <v>0</v>
      </c>
      <c r="J131" s="29">
        <f>+'2007'!$D131</f>
        <v>0</v>
      </c>
      <c r="K131" s="29">
        <f>+'2008'!$D131</f>
        <v>0</v>
      </c>
      <c r="L131" s="29">
        <f>+'2009'!$D131</f>
        <v>0</v>
      </c>
      <c r="M131" s="29">
        <f>+'2010'!$D131</f>
        <v>0</v>
      </c>
      <c r="N131" s="29">
        <f>+'2011'!$D131</f>
        <v>0</v>
      </c>
      <c r="O131" s="29">
        <f>+'2012'!$D131</f>
        <v>0</v>
      </c>
      <c r="P131" s="29">
        <f>+'2013'!$D131</f>
        <v>0</v>
      </c>
      <c r="Q131" s="29">
        <f>+'2014'!$D131</f>
        <v>0</v>
      </c>
      <c r="R131" s="29">
        <f>+'2015'!$D131</f>
        <v>0</v>
      </c>
      <c r="S131" s="29">
        <f>+'2016'!$D131</f>
        <v>0</v>
      </c>
      <c r="T131" s="29">
        <f>+'2017'!$D131</f>
        <v>0</v>
      </c>
      <c r="U131" s="29">
        <f>+'2018'!$D131</f>
        <v>0</v>
      </c>
      <c r="V131" s="29">
        <f>+'2019'!$D131</f>
        <v>0</v>
      </c>
      <c r="W131" s="29" t="e">
        <f>+#REF!</f>
        <v>#REF!</v>
      </c>
      <c r="X131" s="26"/>
      <c r="Y131" s="30" t="e">
        <f t="shared" si="27"/>
        <v>#DIV/0!</v>
      </c>
    </row>
    <row r="132" spans="1:25">
      <c r="A132" s="23" t="s">
        <v>492</v>
      </c>
      <c r="B132" s="24" t="s">
        <v>493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26"/>
      <c r="Y132" s="32" t="e">
        <f t="shared" si="27"/>
        <v>#DIV/0!</v>
      </c>
    </row>
    <row r="133" spans="1:25">
      <c r="A133" s="23" t="s">
        <v>494</v>
      </c>
      <c r="B133" s="24" t="s">
        <v>495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26"/>
      <c r="Y133" s="32" t="e">
        <f t="shared" ref="Y133:Y196" si="48">+(V133/C133)-1</f>
        <v>#DIV/0!</v>
      </c>
    </row>
    <row r="134" spans="1:25">
      <c r="A134" s="23" t="s">
        <v>496</v>
      </c>
      <c r="B134" s="24" t="s">
        <v>497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26"/>
      <c r="Y134" s="32" t="e">
        <f t="shared" si="48"/>
        <v>#DIV/0!</v>
      </c>
    </row>
    <row r="135" spans="1:25">
      <c r="A135" s="23" t="s">
        <v>498</v>
      </c>
      <c r="B135" s="24" t="s">
        <v>499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26"/>
      <c r="Y135" s="32" t="e">
        <f t="shared" si="48"/>
        <v>#DIV/0!</v>
      </c>
    </row>
    <row r="136" spans="1:25">
      <c r="A136" s="23" t="s">
        <v>500</v>
      </c>
      <c r="B136" s="24" t="s">
        <v>501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26"/>
      <c r="Y136" s="32" t="e">
        <f t="shared" si="48"/>
        <v>#DIV/0!</v>
      </c>
    </row>
    <row r="137" spans="1:25">
      <c r="A137" s="23" t="s">
        <v>502</v>
      </c>
      <c r="B137" s="24" t="s">
        <v>503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26"/>
      <c r="Y137" s="32" t="e">
        <f t="shared" si="48"/>
        <v>#DIV/0!</v>
      </c>
    </row>
    <row r="138" spans="1:25">
      <c r="A138" s="23" t="s">
        <v>504</v>
      </c>
      <c r="B138" s="24" t="s">
        <v>505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26"/>
      <c r="Y138" s="32" t="e">
        <f t="shared" si="48"/>
        <v>#DIV/0!</v>
      </c>
    </row>
    <row r="139" spans="1:25">
      <c r="A139" s="23" t="s">
        <v>506</v>
      </c>
      <c r="B139" s="24" t="s">
        <v>507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26"/>
      <c r="Y139" s="32" t="e">
        <f t="shared" si="48"/>
        <v>#DIV/0!</v>
      </c>
    </row>
    <row r="140" spans="1:25">
      <c r="A140" s="23" t="s">
        <v>508</v>
      </c>
      <c r="B140" s="24" t="s">
        <v>290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26"/>
      <c r="Y140" s="32" t="e">
        <f t="shared" si="48"/>
        <v>#DIV/0!</v>
      </c>
    </row>
    <row r="141" spans="1:25">
      <c r="A141" s="23" t="s">
        <v>509</v>
      </c>
      <c r="B141" s="24" t="s">
        <v>510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26"/>
      <c r="Y141" s="32" t="e">
        <f t="shared" si="48"/>
        <v>#DIV/0!</v>
      </c>
    </row>
    <row r="142" spans="1:25">
      <c r="A142" s="23" t="s">
        <v>511</v>
      </c>
      <c r="B142" s="24" t="s">
        <v>512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26"/>
      <c r="Y142" s="32" t="e">
        <f t="shared" si="48"/>
        <v>#DIV/0!</v>
      </c>
    </row>
    <row r="143" spans="1:25">
      <c r="A143" s="23" t="s">
        <v>513</v>
      </c>
      <c r="B143" s="24" t="s">
        <v>514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26"/>
      <c r="Y143" s="32" t="e">
        <f t="shared" si="48"/>
        <v>#DIV/0!</v>
      </c>
    </row>
    <row r="144" spans="1:25">
      <c r="A144" s="23" t="s">
        <v>515</v>
      </c>
      <c r="B144" s="24" t="s">
        <v>516</v>
      </c>
      <c r="C144" s="29">
        <f>+'2000'!$D144</f>
        <v>0</v>
      </c>
      <c r="D144" s="29">
        <f>+'2001'!$D144</f>
        <v>0</v>
      </c>
      <c r="E144" s="29">
        <f>+'2002'!$D144</f>
        <v>0</v>
      </c>
      <c r="F144" s="29">
        <f>+'2003'!$D144</f>
        <v>0</v>
      </c>
      <c r="G144" s="29">
        <f>+'2004'!$D144</f>
        <v>0</v>
      </c>
      <c r="H144" s="29">
        <f>+'2005'!$D144</f>
        <v>0</v>
      </c>
      <c r="I144" s="29">
        <f>+'2006'!$D144</f>
        <v>0</v>
      </c>
      <c r="J144" s="29">
        <f>+'2007'!$D144</f>
        <v>0</v>
      </c>
      <c r="K144" s="29">
        <f>+'2008'!$D144</f>
        <v>0</v>
      </c>
      <c r="L144" s="29">
        <f>+'2009'!$D144</f>
        <v>0</v>
      </c>
      <c r="M144" s="29">
        <f>+'2010'!$D144</f>
        <v>0</v>
      </c>
      <c r="N144" s="29">
        <f>+'2011'!$D144</f>
        <v>0</v>
      </c>
      <c r="O144" s="29">
        <f>+'2012'!$D144</f>
        <v>0</v>
      </c>
      <c r="P144" s="29">
        <f>+'2013'!$D144</f>
        <v>0</v>
      </c>
      <c r="Q144" s="29">
        <f>+'2014'!$D144</f>
        <v>0</v>
      </c>
      <c r="R144" s="29">
        <f>+'2015'!$D144</f>
        <v>0</v>
      </c>
      <c r="S144" s="29">
        <f>+'2016'!$D144</f>
        <v>0</v>
      </c>
      <c r="T144" s="29">
        <f>+'2017'!$D144</f>
        <v>0</v>
      </c>
      <c r="U144" s="29">
        <f>+'2018'!$D144</f>
        <v>0</v>
      </c>
      <c r="V144" s="29">
        <f>+'2019'!$D144</f>
        <v>0</v>
      </c>
      <c r="W144" s="29" t="e">
        <f>+#REF!</f>
        <v>#REF!</v>
      </c>
      <c r="X144" s="26"/>
      <c r="Y144" s="30" t="e">
        <f t="shared" si="48"/>
        <v>#DIV/0!</v>
      </c>
    </row>
    <row r="145" spans="1:25">
      <c r="A145" s="23" t="s">
        <v>517</v>
      </c>
      <c r="B145" s="24" t="s">
        <v>518</v>
      </c>
      <c r="C145" s="25">
        <f t="shared" ref="C145:U145" si="49">+SUM(C146:C150)</f>
        <v>0.54382350399410606</v>
      </c>
      <c r="D145" s="25">
        <f t="shared" si="49"/>
        <v>0.40307726795067367</v>
      </c>
      <c r="E145" s="25">
        <f t="shared" si="49"/>
        <v>0.51998127494039426</v>
      </c>
      <c r="F145" s="25">
        <f t="shared" si="49"/>
        <v>0.46654838999999998</v>
      </c>
      <c r="G145" s="25">
        <f t="shared" si="49"/>
        <v>0.54548596800000004</v>
      </c>
      <c r="H145" s="25">
        <f t="shared" si="49"/>
        <v>0.55572844500000007</v>
      </c>
      <c r="I145" s="25">
        <f t="shared" si="49"/>
        <v>0.55606783500000012</v>
      </c>
      <c r="J145" s="25">
        <f t="shared" si="49"/>
        <v>0.57123818999999998</v>
      </c>
      <c r="K145" s="25">
        <f t="shared" si="49"/>
        <v>0.57854007000000007</v>
      </c>
      <c r="L145" s="25">
        <f t="shared" si="49"/>
        <v>0.54072877320000012</v>
      </c>
      <c r="M145" s="25">
        <f t="shared" si="49"/>
        <v>0.5530985154000001</v>
      </c>
      <c r="N145" s="25">
        <f t="shared" si="49"/>
        <v>0.5188499550000002</v>
      </c>
      <c r="O145" s="25">
        <f t="shared" si="49"/>
        <v>0.54624861000000002</v>
      </c>
      <c r="P145" s="25">
        <f t="shared" si="49"/>
        <v>0.5969622618</v>
      </c>
      <c r="Q145" s="25">
        <f t="shared" si="49"/>
        <v>0.63891855000000009</v>
      </c>
      <c r="R145" s="25">
        <f t="shared" si="49"/>
        <v>0.68195530260000004</v>
      </c>
      <c r="S145" s="25">
        <f t="shared" si="49"/>
        <v>0.47142031050000005</v>
      </c>
      <c r="T145" s="25">
        <f t="shared" si="49"/>
        <v>0.40325166900000009</v>
      </c>
      <c r="U145" s="25">
        <f t="shared" si="49"/>
        <v>0.49568376060000008</v>
      </c>
      <c r="V145" s="25">
        <f t="shared" ref="V145:W145" si="50">+SUM(V146:V150)</f>
        <v>0.42445897830000007</v>
      </c>
      <c r="W145" s="25" t="e">
        <f t="shared" si="50"/>
        <v>#REF!</v>
      </c>
      <c r="X145" s="26"/>
      <c r="Y145" s="27">
        <f t="shared" si="48"/>
        <v>-0.21949129601320005</v>
      </c>
    </row>
    <row r="146" spans="1:25">
      <c r="A146" s="23" t="s">
        <v>519</v>
      </c>
      <c r="B146" s="24" t="s">
        <v>520</v>
      </c>
      <c r="C146" s="29">
        <f>+'2000'!$D146</f>
        <v>1.2811838913244801E-3</v>
      </c>
      <c r="D146" s="29">
        <f>+'2001'!$D146</f>
        <v>1.2554924977583991E-3</v>
      </c>
      <c r="E146" s="29">
        <f>+'2002'!$D146</f>
        <v>1.9169120707545604E-3</v>
      </c>
      <c r="F146" s="29">
        <f>+'2003'!$D146</f>
        <v>3.8016000000000005E-3</v>
      </c>
      <c r="G146" s="29">
        <f>+'2004'!$D146</f>
        <v>8.7199200000000004E-4</v>
      </c>
      <c r="H146" s="29">
        <f>+'2005'!$D146</f>
        <v>2.4948000000000001E-3</v>
      </c>
      <c r="I146" s="29">
        <f>+'2006'!$D146</f>
        <v>1.2830400000000003E-3</v>
      </c>
      <c r="J146" s="29">
        <f>+'2007'!$D146</f>
        <v>3.3264000000000002E-3</v>
      </c>
      <c r="K146" s="29">
        <f>+'2008'!$D146</f>
        <v>9.0169200000000029E-3</v>
      </c>
      <c r="L146" s="29">
        <f>+'2009'!$D146</f>
        <v>1.8670608000000003E-3</v>
      </c>
      <c r="M146" s="29">
        <f>+'2010'!$D146</f>
        <v>1.3091759999999999E-4</v>
      </c>
      <c r="N146" s="29">
        <f>+'2011'!$D146</f>
        <v>0</v>
      </c>
      <c r="O146" s="29">
        <f>+'2012'!$D146</f>
        <v>4.9896000000000003E-3</v>
      </c>
      <c r="P146" s="29">
        <f>+'2013'!$D146</f>
        <v>2.2255992E-3</v>
      </c>
      <c r="Q146" s="29">
        <f>+'2014'!$D146</f>
        <v>1.61568E-3</v>
      </c>
      <c r="R146" s="29">
        <f>+'2015'!$D146</f>
        <v>1.6024694400000001E-2</v>
      </c>
      <c r="S146" s="29">
        <f>+'2016'!$D146</f>
        <v>3.3171336000000003E-2</v>
      </c>
      <c r="T146" s="29">
        <f>+'2017'!$D146</f>
        <v>6.1300800000000013E-3</v>
      </c>
      <c r="U146" s="29">
        <f>+'2018'!$D146</f>
        <v>1.8791784000000004E-3</v>
      </c>
      <c r="V146" s="29">
        <f>+'2019'!$D146</f>
        <v>2.8340215200000005E-2</v>
      </c>
      <c r="W146" s="29" t="e">
        <f>+#REF!</f>
        <v>#REF!</v>
      </c>
      <c r="X146" s="26"/>
      <c r="Y146" s="30">
        <f t="shared" si="48"/>
        <v>21.120333694409833</v>
      </c>
    </row>
    <row r="147" spans="1:25">
      <c r="A147" s="23" t="s">
        <v>521</v>
      </c>
      <c r="B147" s="24" t="s">
        <v>522</v>
      </c>
      <c r="C147" s="29">
        <f>+'2000'!$D147</f>
        <v>0</v>
      </c>
      <c r="D147" s="29">
        <f>+'2001'!$D147</f>
        <v>0</v>
      </c>
      <c r="E147" s="29">
        <f>+'2002'!$D147</f>
        <v>0</v>
      </c>
      <c r="F147" s="29">
        <f>+'2003'!$D147</f>
        <v>0</v>
      </c>
      <c r="G147" s="29">
        <f>+'2004'!$D147</f>
        <v>0</v>
      </c>
      <c r="H147" s="29">
        <f>+'2005'!$D147</f>
        <v>0</v>
      </c>
      <c r="I147" s="29">
        <f>+'2006'!$D147</f>
        <v>0</v>
      </c>
      <c r="J147" s="29">
        <f>+'2007'!$D147</f>
        <v>0</v>
      </c>
      <c r="K147" s="29">
        <f>+'2008'!$D147</f>
        <v>0</v>
      </c>
      <c r="L147" s="29">
        <f>+'2009'!$D147</f>
        <v>0</v>
      </c>
      <c r="M147" s="29">
        <f>+'2010'!$D147</f>
        <v>0</v>
      </c>
      <c r="N147" s="29">
        <f>+'2011'!$D147</f>
        <v>0</v>
      </c>
      <c r="O147" s="29">
        <f>+'2012'!$D147</f>
        <v>0</v>
      </c>
      <c r="P147" s="29">
        <f>+'2013'!$D147</f>
        <v>0</v>
      </c>
      <c r="Q147" s="29">
        <f>+'2014'!$D147</f>
        <v>0</v>
      </c>
      <c r="R147" s="29">
        <f>+'2015'!$D147</f>
        <v>0</v>
      </c>
      <c r="S147" s="29">
        <f>+'2016'!$D147</f>
        <v>0</v>
      </c>
      <c r="T147" s="29">
        <f>+'2017'!$D147</f>
        <v>0</v>
      </c>
      <c r="U147" s="29">
        <f>+'2018'!$D147</f>
        <v>0</v>
      </c>
      <c r="V147" s="29">
        <f>+'2019'!$D147</f>
        <v>0</v>
      </c>
      <c r="W147" s="29" t="e">
        <f>+#REF!</f>
        <v>#REF!</v>
      </c>
      <c r="X147" s="26"/>
      <c r="Y147" s="30" t="e">
        <f t="shared" si="48"/>
        <v>#DIV/0!</v>
      </c>
    </row>
    <row r="148" spans="1:25">
      <c r="A148" s="23" t="s">
        <v>523</v>
      </c>
      <c r="B148" s="24" t="s">
        <v>524</v>
      </c>
      <c r="C148" s="29">
        <f>+'2000'!$D148</f>
        <v>0</v>
      </c>
      <c r="D148" s="29">
        <f>+'2001'!$D148</f>
        <v>0</v>
      </c>
      <c r="E148" s="29">
        <f>+'2002'!$D148</f>
        <v>0</v>
      </c>
      <c r="F148" s="29">
        <f>+'2003'!$D148</f>
        <v>0</v>
      </c>
      <c r="G148" s="29">
        <f>+'2004'!$D148</f>
        <v>0</v>
      </c>
      <c r="H148" s="29">
        <f>+'2005'!$D148</f>
        <v>0</v>
      </c>
      <c r="I148" s="29">
        <f>+'2006'!$D148</f>
        <v>0</v>
      </c>
      <c r="J148" s="29">
        <f>+'2007'!$D148</f>
        <v>0</v>
      </c>
      <c r="K148" s="29">
        <f>+'2008'!$D148</f>
        <v>0</v>
      </c>
      <c r="L148" s="29">
        <f>+'2009'!$D148</f>
        <v>0</v>
      </c>
      <c r="M148" s="29">
        <f>+'2010'!$D148</f>
        <v>0</v>
      </c>
      <c r="N148" s="29">
        <f>+'2011'!$D148</f>
        <v>0</v>
      </c>
      <c r="O148" s="29">
        <f>+'2012'!$D148</f>
        <v>0</v>
      </c>
      <c r="P148" s="29">
        <f>+'2013'!$D148</f>
        <v>0</v>
      </c>
      <c r="Q148" s="29">
        <f>+'2014'!$D148</f>
        <v>0</v>
      </c>
      <c r="R148" s="29">
        <f>+'2015'!$D148</f>
        <v>0</v>
      </c>
      <c r="S148" s="29">
        <f>+'2016'!$D148</f>
        <v>0</v>
      </c>
      <c r="T148" s="29">
        <f>+'2017'!$D148</f>
        <v>0</v>
      </c>
      <c r="U148" s="29">
        <f>+'2018'!$D148</f>
        <v>0</v>
      </c>
      <c r="V148" s="29">
        <f>+'2019'!$D148</f>
        <v>0</v>
      </c>
      <c r="W148" s="29" t="e">
        <f>+#REF!</f>
        <v>#REF!</v>
      </c>
      <c r="X148" s="26"/>
      <c r="Y148" s="30" t="e">
        <f t="shared" si="48"/>
        <v>#DIV/0!</v>
      </c>
    </row>
    <row r="149" spans="1:25">
      <c r="A149" s="23" t="s">
        <v>525</v>
      </c>
      <c r="B149" s="24" t="s">
        <v>526</v>
      </c>
      <c r="C149" s="29">
        <f>+'2000'!$D149</f>
        <v>0.54254232010278158</v>
      </c>
      <c r="D149" s="29">
        <f>+'2001'!$D149</f>
        <v>0.40182177545291525</v>
      </c>
      <c r="E149" s="29">
        <f>+'2002'!$D149</f>
        <v>0.51806436286963975</v>
      </c>
      <c r="F149" s="29">
        <f>+'2003'!$D149</f>
        <v>0.46274678999999996</v>
      </c>
      <c r="G149" s="29">
        <f>+'2004'!$D149</f>
        <v>0.54461397600000006</v>
      </c>
      <c r="H149" s="29">
        <f>+'2005'!$D149</f>
        <v>0.55323364500000005</v>
      </c>
      <c r="I149" s="29">
        <f>+'2006'!$D149</f>
        <v>0.55478479500000011</v>
      </c>
      <c r="J149" s="29">
        <f>+'2007'!$D149</f>
        <v>0.56791179000000003</v>
      </c>
      <c r="K149" s="29">
        <f>+'2008'!$D149</f>
        <v>0.56952315000000009</v>
      </c>
      <c r="L149" s="29">
        <f>+'2009'!$D149</f>
        <v>0.53886171240000014</v>
      </c>
      <c r="M149" s="29">
        <f>+'2010'!$D149</f>
        <v>0.55296759780000015</v>
      </c>
      <c r="N149" s="29">
        <f>+'2011'!$D149</f>
        <v>0.5188499550000002</v>
      </c>
      <c r="O149" s="29">
        <f>+'2012'!$D149</f>
        <v>0.54125900999999998</v>
      </c>
      <c r="P149" s="29">
        <f>+'2013'!$D149</f>
        <v>0.59473666260000002</v>
      </c>
      <c r="Q149" s="29">
        <f>+'2014'!$D149</f>
        <v>0.63730287000000008</v>
      </c>
      <c r="R149" s="29">
        <f>+'2015'!$D149</f>
        <v>0.66593060820000005</v>
      </c>
      <c r="S149" s="29">
        <f>+'2016'!$D149</f>
        <v>0.43824897450000005</v>
      </c>
      <c r="T149" s="29">
        <f>+'2017'!$D149</f>
        <v>0.39712158900000011</v>
      </c>
      <c r="U149" s="29">
        <f>+'2018'!$D149</f>
        <v>0.49380458220000006</v>
      </c>
      <c r="V149" s="29">
        <f>+'2019'!$D149</f>
        <v>0.39611876310000005</v>
      </c>
      <c r="W149" s="29" t="e">
        <f>+#REF!</f>
        <v>#REF!</v>
      </c>
      <c r="X149" s="26"/>
      <c r="Y149" s="30">
        <f t="shared" si="48"/>
        <v>-0.26988412069871792</v>
      </c>
    </row>
    <row r="150" spans="1:25">
      <c r="A150" s="23" t="s">
        <v>527</v>
      </c>
      <c r="B150" s="24" t="s">
        <v>290</v>
      </c>
      <c r="C150" s="29">
        <f>+'2000'!$D150</f>
        <v>0</v>
      </c>
      <c r="D150" s="29">
        <f>+'2001'!$D150</f>
        <v>0</v>
      </c>
      <c r="E150" s="29">
        <f>+'2002'!$D150</f>
        <v>0</v>
      </c>
      <c r="F150" s="29">
        <f>+'2003'!$D150</f>
        <v>0</v>
      </c>
      <c r="G150" s="29">
        <f>+'2004'!$D150</f>
        <v>0</v>
      </c>
      <c r="H150" s="29">
        <f>+'2005'!$D150</f>
        <v>0</v>
      </c>
      <c r="I150" s="29">
        <f>+'2006'!$D150</f>
        <v>0</v>
      </c>
      <c r="J150" s="29">
        <f>+'2007'!$D150</f>
        <v>0</v>
      </c>
      <c r="K150" s="29">
        <f>+'2008'!$D150</f>
        <v>0</v>
      </c>
      <c r="L150" s="29">
        <f>+'2009'!$D150</f>
        <v>0</v>
      </c>
      <c r="M150" s="29">
        <f>+'2010'!$D150</f>
        <v>0</v>
      </c>
      <c r="N150" s="29">
        <f>+'2011'!$D150</f>
        <v>0</v>
      </c>
      <c r="O150" s="29">
        <f>+'2012'!$D150</f>
        <v>0</v>
      </c>
      <c r="P150" s="29">
        <f>+'2013'!$D150</f>
        <v>0</v>
      </c>
      <c r="Q150" s="29">
        <f>+'2014'!$D150</f>
        <v>0</v>
      </c>
      <c r="R150" s="29">
        <f>+'2015'!$D150</f>
        <v>0</v>
      </c>
      <c r="S150" s="29">
        <f>+'2016'!$D150</f>
        <v>0</v>
      </c>
      <c r="T150" s="29">
        <f>+'2017'!$D150</f>
        <v>0</v>
      </c>
      <c r="U150" s="29">
        <f>+'2018'!$D150</f>
        <v>0</v>
      </c>
      <c r="V150" s="29">
        <f>+'2019'!$D150</f>
        <v>0</v>
      </c>
      <c r="W150" s="29" t="e">
        <f>+#REF!</f>
        <v>#REF!</v>
      </c>
      <c r="X150" s="26"/>
      <c r="Y150" s="30" t="e">
        <f t="shared" si="48"/>
        <v>#DIV/0!</v>
      </c>
    </row>
    <row r="151" spans="1:25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26"/>
      <c r="Y151" s="32" t="e">
        <f t="shared" si="48"/>
        <v>#DIV/0!</v>
      </c>
    </row>
    <row r="152" spans="1:25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26"/>
      <c r="Y152" s="32" t="e">
        <f t="shared" si="48"/>
        <v>#DIV/0!</v>
      </c>
    </row>
    <row r="153" spans="1:25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26"/>
      <c r="Y153" s="32" t="e">
        <f t="shared" si="48"/>
        <v>#DIV/0!</v>
      </c>
    </row>
    <row r="154" spans="1:25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26"/>
      <c r="Y154" s="32" t="e">
        <f t="shared" si="48"/>
        <v>#DIV/0!</v>
      </c>
    </row>
    <row r="155" spans="1:25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26"/>
      <c r="Y155" s="32" t="e">
        <f t="shared" si="48"/>
        <v>#DIV/0!</v>
      </c>
    </row>
    <row r="156" spans="1:25">
      <c r="A156" s="23" t="s">
        <v>538</v>
      </c>
      <c r="B156" s="24" t="s">
        <v>290</v>
      </c>
      <c r="C156" s="29">
        <f>+'2000'!$D156</f>
        <v>0</v>
      </c>
      <c r="D156" s="29">
        <f>+'2001'!$D156</f>
        <v>0</v>
      </c>
      <c r="E156" s="29">
        <f>+'2002'!$D156</f>
        <v>0</v>
      </c>
      <c r="F156" s="29">
        <f>+'2003'!$D156</f>
        <v>0</v>
      </c>
      <c r="G156" s="29">
        <f>+'2004'!$D156</f>
        <v>0</v>
      </c>
      <c r="H156" s="29">
        <f>+'2005'!$D156</f>
        <v>0</v>
      </c>
      <c r="I156" s="29">
        <f>+'2006'!$D156</f>
        <v>0</v>
      </c>
      <c r="J156" s="29">
        <f>+'2007'!$D156</f>
        <v>0</v>
      </c>
      <c r="K156" s="29">
        <f>+'2008'!$D156</f>
        <v>0</v>
      </c>
      <c r="L156" s="29">
        <f>+'2009'!$D156</f>
        <v>0</v>
      </c>
      <c r="M156" s="29">
        <f>+'2010'!$D156</f>
        <v>0</v>
      </c>
      <c r="N156" s="29">
        <f>+'2011'!$D156</f>
        <v>0</v>
      </c>
      <c r="O156" s="29">
        <f>+'2012'!$D156</f>
        <v>0</v>
      </c>
      <c r="P156" s="29">
        <f>+'2013'!$D156</f>
        <v>0</v>
      </c>
      <c r="Q156" s="29">
        <f>+'2014'!$D156</f>
        <v>0</v>
      </c>
      <c r="R156" s="29">
        <f>+'2015'!$D156</f>
        <v>0</v>
      </c>
      <c r="S156" s="29">
        <f>+'2016'!$D156</f>
        <v>0</v>
      </c>
      <c r="T156" s="29">
        <f>+'2017'!$D156</f>
        <v>0</v>
      </c>
      <c r="U156" s="29">
        <f>+'2018'!$D156</f>
        <v>0</v>
      </c>
      <c r="V156" s="29">
        <f>+'2019'!$D156</f>
        <v>0</v>
      </c>
      <c r="W156" s="29" t="e">
        <f>+#REF!</f>
        <v>#REF!</v>
      </c>
      <c r="X156" s="26"/>
      <c r="Y156" s="30" t="e">
        <f t="shared" si="48"/>
        <v>#DIV/0!</v>
      </c>
    </row>
    <row r="157" spans="1:25" s="12" customFormat="1">
      <c r="A157" s="18" t="s">
        <v>539</v>
      </c>
      <c r="B157" s="19" t="s">
        <v>540</v>
      </c>
      <c r="C157" s="20">
        <f t="shared" ref="C157:U157" si="51">+C158+C166+C174+C182+C190+C198+C206+C207</f>
        <v>5.4602586273989093</v>
      </c>
      <c r="D157" s="20">
        <f t="shared" si="51"/>
        <v>7.2664692438650338</v>
      </c>
      <c r="E157" s="20">
        <f t="shared" si="51"/>
        <v>8.7733091958360525</v>
      </c>
      <c r="F157" s="20">
        <f t="shared" si="51"/>
        <v>9.8166730443757579</v>
      </c>
      <c r="G157" s="20">
        <f t="shared" si="51"/>
        <v>4.8941126965526927</v>
      </c>
      <c r="H157" s="20">
        <f t="shared" si="51"/>
        <v>11.281850640216746</v>
      </c>
      <c r="I157" s="20">
        <f t="shared" si="51"/>
        <v>6.2166937262582156</v>
      </c>
      <c r="J157" s="20">
        <f t="shared" si="51"/>
        <v>7.2789693209715081</v>
      </c>
      <c r="K157" s="20">
        <f t="shared" si="51"/>
        <v>6.9398327098569244</v>
      </c>
      <c r="L157" s="20">
        <f t="shared" si="51"/>
        <v>4.7055605992488676</v>
      </c>
      <c r="M157" s="20">
        <f t="shared" si="51"/>
        <v>5.8567889180381485</v>
      </c>
      <c r="N157" s="20">
        <f t="shared" si="51"/>
        <v>4.8824066024004935</v>
      </c>
      <c r="O157" s="20">
        <f t="shared" si="51"/>
        <v>4.3507056909789696</v>
      </c>
      <c r="P157" s="20">
        <f t="shared" si="51"/>
        <v>4.4385559955801881</v>
      </c>
      <c r="Q157" s="20">
        <f t="shared" si="51"/>
        <v>5.5242344436319257</v>
      </c>
      <c r="R157" s="20">
        <f t="shared" si="51"/>
        <v>7.7088606709367102</v>
      </c>
      <c r="S157" s="20">
        <f t="shared" si="51"/>
        <v>11.669731709347115</v>
      </c>
      <c r="T157" s="20">
        <f t="shared" si="51"/>
        <v>5.0993414801543295</v>
      </c>
      <c r="U157" s="20">
        <f t="shared" si="51"/>
        <v>4.8884215782474403</v>
      </c>
      <c r="V157" s="20">
        <f t="shared" ref="V157:W157" si="52">+V158+V166+V174+V182+V190+V198+V206+V207</f>
        <v>7.6127908759706768</v>
      </c>
      <c r="W157" s="20" t="e">
        <f t="shared" si="52"/>
        <v>#REF!</v>
      </c>
      <c r="X157" s="21"/>
      <c r="Y157" s="22">
        <f t="shared" si="48"/>
        <v>0.39421800238007476</v>
      </c>
    </row>
    <row r="158" spans="1:25">
      <c r="A158" s="23" t="s">
        <v>541</v>
      </c>
      <c r="B158" s="24" t="s">
        <v>542</v>
      </c>
      <c r="C158" s="25">
        <f t="shared" ref="C158:U158" si="53">+SUM(C159:C160)</f>
        <v>0.17194194275358518</v>
      </c>
      <c r="D158" s="25">
        <f t="shared" si="53"/>
        <v>0.38845193452135518</v>
      </c>
      <c r="E158" s="25">
        <f t="shared" si="53"/>
        <v>0.60945483051050564</v>
      </c>
      <c r="F158" s="25">
        <f t="shared" si="53"/>
        <v>1.866176472528724</v>
      </c>
      <c r="G158" s="25">
        <f t="shared" si="53"/>
        <v>0.45565943531999997</v>
      </c>
      <c r="H158" s="25">
        <f t="shared" si="53"/>
        <v>0.90133202680000002</v>
      </c>
      <c r="I158" s="25">
        <f t="shared" si="53"/>
        <v>0.93752965222400009</v>
      </c>
      <c r="J158" s="25">
        <f t="shared" si="53"/>
        <v>0.30978106225200003</v>
      </c>
      <c r="K158" s="25">
        <f t="shared" si="53"/>
        <v>0.11987140254799999</v>
      </c>
      <c r="L158" s="25">
        <f t="shared" si="53"/>
        <v>0.33779362932000001</v>
      </c>
      <c r="M158" s="25">
        <f t="shared" si="53"/>
        <v>7.7120999635999998E-2</v>
      </c>
      <c r="N158" s="25">
        <f t="shared" si="53"/>
        <v>4.1323313500000007E-2</v>
      </c>
      <c r="O158" s="25">
        <f t="shared" si="53"/>
        <v>0.11819638266000002</v>
      </c>
      <c r="P158" s="25">
        <f t="shared" si="53"/>
        <v>0.7543280862959999</v>
      </c>
      <c r="Q158" s="25">
        <f t="shared" si="53"/>
        <v>0.17584248334800004</v>
      </c>
      <c r="R158" s="25">
        <f t="shared" si="53"/>
        <v>1.5457381112359998</v>
      </c>
      <c r="S158" s="25">
        <f t="shared" si="53"/>
        <v>5.5937507620559996</v>
      </c>
      <c r="T158" s="25">
        <f t="shared" si="53"/>
        <v>0.15383542361200001</v>
      </c>
      <c r="U158" s="25">
        <f t="shared" si="53"/>
        <v>0.21146620689600004</v>
      </c>
      <c r="V158" s="25">
        <f t="shared" ref="V158:W158" si="54">+SUM(V159:V160)</f>
        <v>2.7357264574719999</v>
      </c>
      <c r="W158" s="25" t="e">
        <f t="shared" si="54"/>
        <v>#REF!</v>
      </c>
      <c r="X158" s="26"/>
      <c r="Y158" s="27">
        <f t="shared" si="48"/>
        <v>14.910756931440785</v>
      </c>
    </row>
    <row r="159" spans="1:25">
      <c r="A159" s="23" t="s">
        <v>543</v>
      </c>
      <c r="B159" s="24" t="s">
        <v>544</v>
      </c>
      <c r="C159" s="29">
        <f>+'2000'!$D159</f>
        <v>0.17194194275358518</v>
      </c>
      <c r="D159" s="29">
        <f>+'2001'!$D159</f>
        <v>0.38845193452135518</v>
      </c>
      <c r="E159" s="29">
        <f>+'2002'!$D159</f>
        <v>0.60945483051050564</v>
      </c>
      <c r="F159" s="29">
        <f>+'2003'!$D159</f>
        <v>1.866176472528724</v>
      </c>
      <c r="G159" s="29">
        <f>+'2004'!$D159</f>
        <v>0.45565943531999997</v>
      </c>
      <c r="H159" s="29">
        <f>+'2005'!$D159</f>
        <v>0.90133202680000002</v>
      </c>
      <c r="I159" s="29">
        <f>+'2006'!$D159</f>
        <v>0.93752965222400009</v>
      </c>
      <c r="J159" s="29">
        <f>+'2007'!$D159</f>
        <v>0.30978106225200003</v>
      </c>
      <c r="K159" s="29">
        <f>+'2008'!$D159</f>
        <v>0.11987140254799999</v>
      </c>
      <c r="L159" s="29">
        <f>+'2009'!$D159</f>
        <v>0.33779362932000001</v>
      </c>
      <c r="M159" s="29">
        <f>+'2010'!$D159</f>
        <v>7.7120999635999998E-2</v>
      </c>
      <c r="N159" s="29">
        <f>+'2011'!$D159</f>
        <v>4.1323313500000007E-2</v>
      </c>
      <c r="O159" s="29">
        <f>+'2012'!$D159</f>
        <v>0.11819638266000002</v>
      </c>
      <c r="P159" s="29">
        <f>+'2013'!$D159</f>
        <v>0.7543280862959999</v>
      </c>
      <c r="Q159" s="29">
        <f>+'2014'!$D159</f>
        <v>0.17584248334800004</v>
      </c>
      <c r="R159" s="29">
        <f>+'2015'!$D159</f>
        <v>1.5457381112359998</v>
      </c>
      <c r="S159" s="29">
        <f>+'2016'!$D159</f>
        <v>5.5937507620559996</v>
      </c>
      <c r="T159" s="29">
        <f>+'2017'!$D159</f>
        <v>0.15383542361200001</v>
      </c>
      <c r="U159" s="29">
        <f>+'2018'!$D159</f>
        <v>0.21146620689600004</v>
      </c>
      <c r="V159" s="29">
        <f>+'2019'!$D159</f>
        <v>2.7357264574719999</v>
      </c>
      <c r="W159" s="29" t="e">
        <f>+#REF!</f>
        <v>#REF!</v>
      </c>
      <c r="X159" s="26"/>
      <c r="Y159" s="30">
        <f t="shared" si="48"/>
        <v>14.910756931440785</v>
      </c>
    </row>
    <row r="160" spans="1:25">
      <c r="A160" s="23" t="s">
        <v>545</v>
      </c>
      <c r="B160" s="24" t="s">
        <v>546</v>
      </c>
      <c r="C160" s="25">
        <f t="shared" ref="C160:U160" si="55">+SUM(C161:C165)</f>
        <v>0</v>
      </c>
      <c r="D160" s="25">
        <f t="shared" si="55"/>
        <v>0</v>
      </c>
      <c r="E160" s="25">
        <f t="shared" si="55"/>
        <v>0</v>
      </c>
      <c r="F160" s="25">
        <f t="shared" si="55"/>
        <v>0</v>
      </c>
      <c r="G160" s="25">
        <f t="shared" si="55"/>
        <v>0</v>
      </c>
      <c r="H160" s="25">
        <f t="shared" si="55"/>
        <v>0</v>
      </c>
      <c r="I160" s="25">
        <f t="shared" si="55"/>
        <v>0</v>
      </c>
      <c r="J160" s="25">
        <f t="shared" si="55"/>
        <v>0</v>
      </c>
      <c r="K160" s="25">
        <f t="shared" si="55"/>
        <v>0</v>
      </c>
      <c r="L160" s="25">
        <f t="shared" si="55"/>
        <v>0</v>
      </c>
      <c r="M160" s="25">
        <f t="shared" si="55"/>
        <v>0</v>
      </c>
      <c r="N160" s="25">
        <f t="shared" si="55"/>
        <v>0</v>
      </c>
      <c r="O160" s="25">
        <f t="shared" si="55"/>
        <v>0</v>
      </c>
      <c r="P160" s="25">
        <f t="shared" si="55"/>
        <v>0</v>
      </c>
      <c r="Q160" s="25">
        <f t="shared" si="55"/>
        <v>0</v>
      </c>
      <c r="R160" s="25">
        <f t="shared" si="55"/>
        <v>0</v>
      </c>
      <c r="S160" s="25">
        <f t="shared" si="55"/>
        <v>0</v>
      </c>
      <c r="T160" s="25">
        <f t="shared" si="55"/>
        <v>0</v>
      </c>
      <c r="U160" s="25">
        <f t="shared" si="55"/>
        <v>0</v>
      </c>
      <c r="V160" s="25">
        <f t="shared" ref="V160:W160" si="56">+SUM(V161:V165)</f>
        <v>0</v>
      </c>
      <c r="W160" s="25" t="e">
        <f t="shared" si="56"/>
        <v>#REF!</v>
      </c>
      <c r="X160" s="26"/>
      <c r="Y160" s="27" t="e">
        <f t="shared" si="48"/>
        <v>#DIV/0!</v>
      </c>
    </row>
    <row r="161" spans="1:25">
      <c r="A161" s="23" t="s">
        <v>547</v>
      </c>
      <c r="B161" s="24" t="s">
        <v>548</v>
      </c>
      <c r="C161" s="29">
        <f>+'2000'!$D161</f>
        <v>0</v>
      </c>
      <c r="D161" s="29">
        <f>+'2001'!$D161</f>
        <v>0</v>
      </c>
      <c r="E161" s="29">
        <f>+'2002'!$D161</f>
        <v>0</v>
      </c>
      <c r="F161" s="29">
        <f>+'2003'!$D161</f>
        <v>0</v>
      </c>
      <c r="G161" s="29">
        <f>+'2004'!$D161</f>
        <v>0</v>
      </c>
      <c r="H161" s="29">
        <f>+'2005'!$D161</f>
        <v>0</v>
      </c>
      <c r="I161" s="29">
        <f>+'2006'!$D161</f>
        <v>0</v>
      </c>
      <c r="J161" s="29">
        <f>+'2007'!$D161</f>
        <v>0</v>
      </c>
      <c r="K161" s="29">
        <f>+'2008'!$D161</f>
        <v>0</v>
      </c>
      <c r="L161" s="29">
        <f>+'2009'!$D161</f>
        <v>0</v>
      </c>
      <c r="M161" s="29">
        <f>+'2010'!$D161</f>
        <v>0</v>
      </c>
      <c r="N161" s="29">
        <f>+'2011'!$D161</f>
        <v>0</v>
      </c>
      <c r="O161" s="29">
        <f>+'2012'!$D161</f>
        <v>0</v>
      </c>
      <c r="P161" s="29">
        <f>+'2013'!$D161</f>
        <v>0</v>
      </c>
      <c r="Q161" s="29">
        <f>+'2014'!$D161</f>
        <v>0</v>
      </c>
      <c r="R161" s="29">
        <f>+'2015'!$D161</f>
        <v>0</v>
      </c>
      <c r="S161" s="29">
        <f>+'2016'!$D161</f>
        <v>0</v>
      </c>
      <c r="T161" s="29">
        <f>+'2017'!$D161</f>
        <v>0</v>
      </c>
      <c r="U161" s="29">
        <f>+'2018'!$D161</f>
        <v>0</v>
      </c>
      <c r="V161" s="29">
        <f>+'2019'!$D161</f>
        <v>0</v>
      </c>
      <c r="W161" s="29" t="e">
        <f>+#REF!</f>
        <v>#REF!</v>
      </c>
      <c r="X161" s="26"/>
      <c r="Y161" s="30" t="e">
        <f t="shared" si="48"/>
        <v>#DIV/0!</v>
      </c>
    </row>
    <row r="162" spans="1:25">
      <c r="A162" s="23" t="s">
        <v>549</v>
      </c>
      <c r="B162" s="24" t="s">
        <v>550</v>
      </c>
      <c r="C162" s="29">
        <f>+'2000'!$D162</f>
        <v>0</v>
      </c>
      <c r="D162" s="29">
        <f>+'2001'!$D162</f>
        <v>0</v>
      </c>
      <c r="E162" s="29">
        <f>+'2002'!$D162</f>
        <v>0</v>
      </c>
      <c r="F162" s="29">
        <f>+'2003'!$D162</f>
        <v>0</v>
      </c>
      <c r="G162" s="29">
        <f>+'2004'!$D162</f>
        <v>0</v>
      </c>
      <c r="H162" s="29">
        <f>+'2005'!$D162</f>
        <v>0</v>
      </c>
      <c r="I162" s="29">
        <f>+'2006'!$D162</f>
        <v>0</v>
      </c>
      <c r="J162" s="29">
        <f>+'2007'!$D162</f>
        <v>0</v>
      </c>
      <c r="K162" s="29">
        <f>+'2008'!$D162</f>
        <v>0</v>
      </c>
      <c r="L162" s="29">
        <f>+'2009'!$D162</f>
        <v>0</v>
      </c>
      <c r="M162" s="29">
        <f>+'2010'!$D162</f>
        <v>0</v>
      </c>
      <c r="N162" s="29">
        <f>+'2011'!$D162</f>
        <v>0</v>
      </c>
      <c r="O162" s="29">
        <f>+'2012'!$D162</f>
        <v>0</v>
      </c>
      <c r="P162" s="29">
        <f>+'2013'!$D162</f>
        <v>0</v>
      </c>
      <c r="Q162" s="29">
        <f>+'2014'!$D162</f>
        <v>0</v>
      </c>
      <c r="R162" s="29">
        <f>+'2015'!$D162</f>
        <v>0</v>
      </c>
      <c r="S162" s="29">
        <f>+'2016'!$D162</f>
        <v>0</v>
      </c>
      <c r="T162" s="29">
        <f>+'2017'!$D162</f>
        <v>0</v>
      </c>
      <c r="U162" s="29">
        <f>+'2018'!$D162</f>
        <v>0</v>
      </c>
      <c r="V162" s="29">
        <f>+'2019'!$D162</f>
        <v>0</v>
      </c>
      <c r="W162" s="29" t="e">
        <f>+#REF!</f>
        <v>#REF!</v>
      </c>
      <c r="X162" s="26"/>
      <c r="Y162" s="30" t="e">
        <f t="shared" si="48"/>
        <v>#DIV/0!</v>
      </c>
    </row>
    <row r="163" spans="1:25">
      <c r="A163" s="23" t="s">
        <v>551</v>
      </c>
      <c r="B163" s="24" t="s">
        <v>552</v>
      </c>
      <c r="C163" s="29">
        <f>+'2000'!$D163</f>
        <v>0</v>
      </c>
      <c r="D163" s="29">
        <f>+'2001'!$D163</f>
        <v>0</v>
      </c>
      <c r="E163" s="29">
        <f>+'2002'!$D163</f>
        <v>0</v>
      </c>
      <c r="F163" s="29">
        <f>+'2003'!$D163</f>
        <v>0</v>
      </c>
      <c r="G163" s="29">
        <f>+'2004'!$D163</f>
        <v>0</v>
      </c>
      <c r="H163" s="29">
        <f>+'2005'!$D163</f>
        <v>0</v>
      </c>
      <c r="I163" s="29">
        <f>+'2006'!$D163</f>
        <v>0</v>
      </c>
      <c r="J163" s="29">
        <f>+'2007'!$D163</f>
        <v>0</v>
      </c>
      <c r="K163" s="29">
        <f>+'2008'!$D163</f>
        <v>0</v>
      </c>
      <c r="L163" s="29">
        <f>+'2009'!$D163</f>
        <v>0</v>
      </c>
      <c r="M163" s="29">
        <f>+'2010'!$D163</f>
        <v>0</v>
      </c>
      <c r="N163" s="29">
        <f>+'2011'!$D163</f>
        <v>0</v>
      </c>
      <c r="O163" s="29">
        <f>+'2012'!$D163</f>
        <v>0</v>
      </c>
      <c r="P163" s="29">
        <f>+'2013'!$D163</f>
        <v>0</v>
      </c>
      <c r="Q163" s="29">
        <f>+'2014'!$D163</f>
        <v>0</v>
      </c>
      <c r="R163" s="29">
        <f>+'2015'!$D163</f>
        <v>0</v>
      </c>
      <c r="S163" s="29">
        <f>+'2016'!$D163</f>
        <v>0</v>
      </c>
      <c r="T163" s="29">
        <f>+'2017'!$D163</f>
        <v>0</v>
      </c>
      <c r="U163" s="29">
        <f>+'2018'!$D163</f>
        <v>0</v>
      </c>
      <c r="V163" s="29">
        <f>+'2019'!$D163</f>
        <v>0</v>
      </c>
      <c r="W163" s="29" t="e">
        <f>+#REF!</f>
        <v>#REF!</v>
      </c>
      <c r="X163" s="26"/>
      <c r="Y163" s="30" t="e">
        <f t="shared" si="48"/>
        <v>#DIV/0!</v>
      </c>
    </row>
    <row r="164" spans="1:25">
      <c r="A164" s="23" t="s">
        <v>553</v>
      </c>
      <c r="B164" s="24" t="s">
        <v>554</v>
      </c>
      <c r="C164" s="29">
        <f>+'2000'!$D164</f>
        <v>0</v>
      </c>
      <c r="D164" s="29">
        <f>+'2001'!$D164</f>
        <v>0</v>
      </c>
      <c r="E164" s="29">
        <f>+'2002'!$D164</f>
        <v>0</v>
      </c>
      <c r="F164" s="29">
        <f>+'2003'!$D164</f>
        <v>0</v>
      </c>
      <c r="G164" s="29">
        <f>+'2004'!$D164</f>
        <v>0</v>
      </c>
      <c r="H164" s="29">
        <f>+'2005'!$D164</f>
        <v>0</v>
      </c>
      <c r="I164" s="29">
        <f>+'2006'!$D164</f>
        <v>0</v>
      </c>
      <c r="J164" s="29">
        <f>+'2007'!$D164</f>
        <v>0</v>
      </c>
      <c r="K164" s="29">
        <f>+'2008'!$D164</f>
        <v>0</v>
      </c>
      <c r="L164" s="29">
        <f>+'2009'!$D164</f>
        <v>0</v>
      </c>
      <c r="M164" s="29">
        <f>+'2010'!$D164</f>
        <v>0</v>
      </c>
      <c r="N164" s="29">
        <f>+'2011'!$D164</f>
        <v>0</v>
      </c>
      <c r="O164" s="29">
        <f>+'2012'!$D164</f>
        <v>0</v>
      </c>
      <c r="P164" s="29">
        <f>+'2013'!$D164</f>
        <v>0</v>
      </c>
      <c r="Q164" s="29">
        <f>+'2014'!$D164</f>
        <v>0</v>
      </c>
      <c r="R164" s="29">
        <f>+'2015'!$D164</f>
        <v>0</v>
      </c>
      <c r="S164" s="29">
        <f>+'2016'!$D164</f>
        <v>0</v>
      </c>
      <c r="T164" s="29">
        <f>+'2017'!$D164</f>
        <v>0</v>
      </c>
      <c r="U164" s="29">
        <f>+'2018'!$D164</f>
        <v>0</v>
      </c>
      <c r="V164" s="29">
        <f>+'2019'!$D164</f>
        <v>0</v>
      </c>
      <c r="W164" s="29" t="e">
        <f>+#REF!</f>
        <v>#REF!</v>
      </c>
      <c r="X164" s="26"/>
      <c r="Y164" s="30" t="e">
        <f t="shared" si="48"/>
        <v>#DIV/0!</v>
      </c>
    </row>
    <row r="165" spans="1:25">
      <c r="A165" s="23" t="s">
        <v>555</v>
      </c>
      <c r="B165" s="24" t="s">
        <v>556</v>
      </c>
      <c r="C165" s="29">
        <f>+'2000'!$D165</f>
        <v>0</v>
      </c>
      <c r="D165" s="29">
        <f>+'2001'!$D165</f>
        <v>0</v>
      </c>
      <c r="E165" s="29">
        <f>+'2002'!$D165</f>
        <v>0</v>
      </c>
      <c r="F165" s="29">
        <f>+'2003'!$D165</f>
        <v>0</v>
      </c>
      <c r="G165" s="29">
        <f>+'2004'!$D165</f>
        <v>0</v>
      </c>
      <c r="H165" s="29">
        <f>+'2005'!$D165</f>
        <v>0</v>
      </c>
      <c r="I165" s="29">
        <f>+'2006'!$D165</f>
        <v>0</v>
      </c>
      <c r="J165" s="29">
        <f>+'2007'!$D165</f>
        <v>0</v>
      </c>
      <c r="K165" s="29">
        <f>+'2008'!$D165</f>
        <v>0</v>
      </c>
      <c r="L165" s="29">
        <f>+'2009'!$D165</f>
        <v>0</v>
      </c>
      <c r="M165" s="29">
        <f>+'2010'!$D165</f>
        <v>0</v>
      </c>
      <c r="N165" s="29">
        <f>+'2011'!$D165</f>
        <v>0</v>
      </c>
      <c r="O165" s="29">
        <f>+'2012'!$D165</f>
        <v>0</v>
      </c>
      <c r="P165" s="29">
        <f>+'2013'!$D165</f>
        <v>0</v>
      </c>
      <c r="Q165" s="29">
        <f>+'2014'!$D165</f>
        <v>0</v>
      </c>
      <c r="R165" s="29">
        <f>+'2015'!$D165</f>
        <v>0</v>
      </c>
      <c r="S165" s="29">
        <f>+'2016'!$D165</f>
        <v>0</v>
      </c>
      <c r="T165" s="29">
        <f>+'2017'!$D165</f>
        <v>0</v>
      </c>
      <c r="U165" s="29">
        <f>+'2018'!$D165</f>
        <v>0</v>
      </c>
      <c r="V165" s="29">
        <f>+'2019'!$D165</f>
        <v>0</v>
      </c>
      <c r="W165" s="29" t="e">
        <f>+#REF!</f>
        <v>#REF!</v>
      </c>
      <c r="X165" s="26"/>
      <c r="Y165" s="30" t="e">
        <f t="shared" si="48"/>
        <v>#DIV/0!</v>
      </c>
    </row>
    <row r="166" spans="1:25">
      <c r="A166" s="23" t="s">
        <v>557</v>
      </c>
      <c r="B166" s="24" t="s">
        <v>558</v>
      </c>
      <c r="C166" s="25">
        <f t="shared" ref="C166:U166" si="57">+SUM(C167:C168)</f>
        <v>1.9650702969123708</v>
      </c>
      <c r="D166" s="25">
        <f t="shared" si="57"/>
        <v>1.2707789733867725</v>
      </c>
      <c r="E166" s="25">
        <f t="shared" si="57"/>
        <v>1.9017262647204378</v>
      </c>
      <c r="F166" s="25">
        <f t="shared" si="57"/>
        <v>2.3357764158972278</v>
      </c>
      <c r="G166" s="25">
        <f t="shared" si="57"/>
        <v>0.80370153341860651</v>
      </c>
      <c r="H166" s="25">
        <f t="shared" si="57"/>
        <v>1.913383843343833</v>
      </c>
      <c r="I166" s="25">
        <f t="shared" si="57"/>
        <v>1.540566061838144</v>
      </c>
      <c r="J166" s="25">
        <f t="shared" si="57"/>
        <v>1.4946168783364238</v>
      </c>
      <c r="K166" s="25">
        <f t="shared" si="57"/>
        <v>1.737901248055564</v>
      </c>
      <c r="L166" s="25">
        <f t="shared" si="57"/>
        <v>0.98251471652375</v>
      </c>
      <c r="M166" s="25">
        <f t="shared" si="57"/>
        <v>1.9052533577719508</v>
      </c>
      <c r="N166" s="25">
        <f t="shared" si="57"/>
        <v>1.5164880173947155</v>
      </c>
      <c r="O166" s="25">
        <f t="shared" si="57"/>
        <v>1.128623916384845</v>
      </c>
      <c r="P166" s="25">
        <f t="shared" si="57"/>
        <v>0.85394908296486993</v>
      </c>
      <c r="Q166" s="25">
        <f t="shared" si="57"/>
        <v>1.5228983408692565</v>
      </c>
      <c r="R166" s="25">
        <f t="shared" si="57"/>
        <v>1.3609681745115443</v>
      </c>
      <c r="S166" s="25">
        <f t="shared" si="57"/>
        <v>1.4444280729417103</v>
      </c>
      <c r="T166" s="25">
        <f t="shared" si="57"/>
        <v>1.4979918705578763</v>
      </c>
      <c r="U166" s="25">
        <f t="shared" si="57"/>
        <v>1.2176123426191661</v>
      </c>
      <c r="V166" s="25">
        <f t="shared" ref="V166:W166" si="58">+SUM(V167:V168)</f>
        <v>1.0361940648789529</v>
      </c>
      <c r="W166" s="25" t="e">
        <f t="shared" si="58"/>
        <v>#REF!</v>
      </c>
      <c r="X166" s="26"/>
      <c r="Y166" s="27">
        <f t="shared" si="48"/>
        <v>-0.47269364026972494</v>
      </c>
    </row>
    <row r="167" spans="1:25">
      <c r="A167" s="23" t="s">
        <v>559</v>
      </c>
      <c r="B167" s="24" t="s">
        <v>560</v>
      </c>
      <c r="C167" s="29">
        <f>+'2000'!$D167</f>
        <v>0</v>
      </c>
      <c r="D167" s="29">
        <f>+'2001'!$D167</f>
        <v>0</v>
      </c>
      <c r="E167" s="29">
        <f>+'2002'!$D167</f>
        <v>0</v>
      </c>
      <c r="F167" s="29">
        <f>+'2003'!$D167</f>
        <v>0</v>
      </c>
      <c r="G167" s="29">
        <f>+'2004'!$D167</f>
        <v>0</v>
      </c>
      <c r="H167" s="29">
        <f>+'2005'!$D167</f>
        <v>0</v>
      </c>
      <c r="I167" s="29">
        <f>+'2006'!$D167</f>
        <v>0</v>
      </c>
      <c r="J167" s="29">
        <f>+'2007'!$D167</f>
        <v>0</v>
      </c>
      <c r="K167" s="29">
        <f>+'2008'!$D167</f>
        <v>0</v>
      </c>
      <c r="L167" s="29">
        <f>+'2009'!$D167</f>
        <v>0</v>
      </c>
      <c r="M167" s="29">
        <f>+'2010'!$D167</f>
        <v>0</v>
      </c>
      <c r="N167" s="29">
        <f>+'2011'!$D167</f>
        <v>0</v>
      </c>
      <c r="O167" s="29">
        <f>+'2012'!$D167</f>
        <v>0</v>
      </c>
      <c r="P167" s="29">
        <f>+'2013'!$D167</f>
        <v>0</v>
      </c>
      <c r="Q167" s="29">
        <f>+'2014'!$D167</f>
        <v>0</v>
      </c>
      <c r="R167" s="29">
        <f>+'2015'!$D167</f>
        <v>0</v>
      </c>
      <c r="S167" s="29">
        <f>+'2016'!$D167</f>
        <v>0</v>
      </c>
      <c r="T167" s="29">
        <f>+'2017'!$D167</f>
        <v>0</v>
      </c>
      <c r="U167" s="29">
        <f>+'2018'!$D167</f>
        <v>0</v>
      </c>
      <c r="V167" s="29">
        <f>+'2019'!$D167</f>
        <v>0</v>
      </c>
      <c r="W167" s="29" t="e">
        <f>+#REF!</f>
        <v>#REF!</v>
      </c>
      <c r="X167" s="26"/>
      <c r="Y167" s="30" t="e">
        <f t="shared" si="48"/>
        <v>#DIV/0!</v>
      </c>
    </row>
    <row r="168" spans="1:25">
      <c r="A168" s="23" t="s">
        <v>561</v>
      </c>
      <c r="B168" s="24" t="s">
        <v>562</v>
      </c>
      <c r="C168" s="25">
        <f t="shared" ref="C168" si="59">+SUM(C169:C173)</f>
        <v>1.9650702969123708</v>
      </c>
      <c r="D168" s="25">
        <f t="shared" ref="D168" si="60">+SUM(D169:D173)</f>
        <v>1.2707789733867725</v>
      </c>
      <c r="E168" s="25">
        <f t="shared" ref="E168" si="61">+SUM(E169:E173)</f>
        <v>1.9017262647204378</v>
      </c>
      <c r="F168" s="25">
        <f t="shared" ref="F168" si="62">+SUM(F169:F173)</f>
        <v>2.3357764158972278</v>
      </c>
      <c r="G168" s="25">
        <f t="shared" ref="G168" si="63">+SUM(G169:G173)</f>
        <v>0.80370153341860651</v>
      </c>
      <c r="H168" s="25">
        <f t="shared" ref="H168" si="64">+SUM(H169:H173)</f>
        <v>1.913383843343833</v>
      </c>
      <c r="I168" s="25">
        <f t="shared" ref="I168" si="65">+SUM(I169:I173)</f>
        <v>1.540566061838144</v>
      </c>
      <c r="J168" s="25">
        <f t="shared" ref="J168" si="66">+SUM(J169:J173)</f>
        <v>1.4946168783364238</v>
      </c>
      <c r="K168" s="25">
        <f t="shared" ref="K168" si="67">+SUM(K169:K173)</f>
        <v>1.737901248055564</v>
      </c>
      <c r="L168" s="25">
        <f t="shared" ref="L168" si="68">+SUM(L169:L173)</f>
        <v>0.98251471652375</v>
      </c>
      <c r="M168" s="25">
        <f t="shared" ref="M168" si="69">+SUM(M169:M173)</f>
        <v>1.9052533577719508</v>
      </c>
      <c r="N168" s="25">
        <f t="shared" ref="N168" si="70">+SUM(N169:N173)</f>
        <v>1.5164880173947155</v>
      </c>
      <c r="O168" s="25">
        <f t="shared" ref="O168" si="71">+SUM(O169:O173)</f>
        <v>1.128623916384845</v>
      </c>
      <c r="P168" s="25">
        <f t="shared" ref="P168" si="72">+SUM(P169:P173)</f>
        <v>0.85394908296486993</v>
      </c>
      <c r="Q168" s="25">
        <f t="shared" ref="Q168" si="73">+SUM(Q169:Q173)</f>
        <v>1.5228983408692565</v>
      </c>
      <c r="R168" s="25">
        <f t="shared" ref="R168" si="74">+SUM(R169:R173)</f>
        <v>1.3609681745115443</v>
      </c>
      <c r="S168" s="25">
        <f t="shared" ref="S168" si="75">+SUM(S169:S173)</f>
        <v>1.4444280729417103</v>
      </c>
      <c r="T168" s="25">
        <f t="shared" ref="T168" si="76">+SUM(T169:T173)</f>
        <v>1.4979918705578763</v>
      </c>
      <c r="U168" s="25">
        <f t="shared" ref="U168:W168" si="77">+SUM(U169:U173)</f>
        <v>1.2176123426191661</v>
      </c>
      <c r="V168" s="25">
        <f t="shared" si="77"/>
        <v>1.0361940648789529</v>
      </c>
      <c r="W168" s="25" t="e">
        <f t="shared" si="77"/>
        <v>#REF!</v>
      </c>
      <c r="X168" s="26"/>
      <c r="Y168" s="27">
        <f t="shared" si="48"/>
        <v>-0.47269364026972494</v>
      </c>
    </row>
    <row r="169" spans="1:25">
      <c r="A169" s="23" t="s">
        <v>563</v>
      </c>
      <c r="B169" s="24" t="s">
        <v>564</v>
      </c>
      <c r="C169" s="29">
        <f>+'2000'!$D169</f>
        <v>1.9498299278161058</v>
      </c>
      <c r="D169" s="29">
        <f>+'2001'!$D169</f>
        <v>1.203328322677742</v>
      </c>
      <c r="E169" s="29">
        <f>+'2002'!$D169</f>
        <v>1.8314879469846079</v>
      </c>
      <c r="F169" s="29">
        <f>+'2003'!$D169</f>
        <v>2.2621727793962498</v>
      </c>
      <c r="G169" s="29">
        <f>+'2004'!$D169</f>
        <v>0.62503891726489091</v>
      </c>
      <c r="H169" s="29">
        <f>+'2005'!$D169</f>
        <v>1.6609391043298591</v>
      </c>
      <c r="I169" s="29">
        <f>+'2006'!$D169</f>
        <v>1.288192977535235</v>
      </c>
      <c r="J169" s="29">
        <f>+'2007'!$D169</f>
        <v>1.4139895400020122</v>
      </c>
      <c r="K169" s="29">
        <f>+'2008'!$D169</f>
        <v>1.5758467913242029</v>
      </c>
      <c r="L169" s="29">
        <f>+'2009'!$D169</f>
        <v>0.72596019243115473</v>
      </c>
      <c r="M169" s="29">
        <f>+'2010'!$D169</f>
        <v>1.6613316471991533</v>
      </c>
      <c r="N169" s="29">
        <f>+'2011'!$D169</f>
        <v>1.1490790488932461</v>
      </c>
      <c r="O169" s="29">
        <f>+'2012'!$D169</f>
        <v>0.82855384328988113</v>
      </c>
      <c r="P169" s="29">
        <f>+'2013'!$D169</f>
        <v>0.70581055558275774</v>
      </c>
      <c r="Q169" s="29">
        <f>+'2014'!$D169</f>
        <v>1.3134389829532354</v>
      </c>
      <c r="R169" s="29">
        <f>+'2015'!$D169</f>
        <v>1.0717082190754532</v>
      </c>
      <c r="S169" s="29">
        <f>+'2016'!$D169</f>
        <v>1.2110144568331824</v>
      </c>
      <c r="T169" s="29">
        <f>+'2017'!$D169</f>
        <v>1.2601630329961659</v>
      </c>
      <c r="U169" s="29">
        <f>+'2018'!$D169</f>
        <v>1.0861418106056844</v>
      </c>
      <c r="V169" s="29">
        <f>+'2019'!$D169</f>
        <v>0.96857423135733145</v>
      </c>
      <c r="W169" s="29" t="e">
        <f>+#REF!</f>
        <v>#REF!</v>
      </c>
      <c r="X169" s="26"/>
      <c r="Y169" s="30">
        <f t="shared" si="48"/>
        <v>-0.50325194134127549</v>
      </c>
    </row>
    <row r="170" spans="1:25">
      <c r="A170" s="23" t="s">
        <v>565</v>
      </c>
      <c r="B170" s="24" t="s">
        <v>566</v>
      </c>
      <c r="C170" s="29">
        <f>+'2000'!$D170</f>
        <v>1.5240369096265062E-2</v>
      </c>
      <c r="D170" s="29">
        <f>+'2001'!$D170</f>
        <v>6.7450650709030335E-2</v>
      </c>
      <c r="E170" s="29">
        <f>+'2002'!$D170</f>
        <v>7.0238317735829794E-2</v>
      </c>
      <c r="F170" s="29">
        <f>+'2003'!$D170</f>
        <v>7.3603636500978203E-2</v>
      </c>
      <c r="G170" s="29">
        <f>+'2004'!$D170</f>
        <v>0.17866261615371562</v>
      </c>
      <c r="H170" s="29">
        <f>+'2005'!$D170</f>
        <v>0.25244473901397396</v>
      </c>
      <c r="I170" s="29">
        <f>+'2006'!$D170</f>
        <v>0.25237308430290895</v>
      </c>
      <c r="J170" s="29">
        <f>+'2007'!$D170</f>
        <v>8.0627338334411588E-2</v>
      </c>
      <c r="K170" s="29">
        <f>+'2008'!$D170</f>
        <v>0.16205445673136099</v>
      </c>
      <c r="L170" s="29">
        <f>+'2009'!$D170</f>
        <v>0.25655452409259533</v>
      </c>
      <c r="M170" s="29">
        <f>+'2010'!$D170</f>
        <v>0.24392171057279755</v>
      </c>
      <c r="N170" s="29">
        <f>+'2011'!$D170</f>
        <v>0.36740896850146937</v>
      </c>
      <c r="O170" s="29">
        <f>+'2012'!$D170</f>
        <v>0.30007007309496397</v>
      </c>
      <c r="P170" s="29">
        <f>+'2013'!$D170</f>
        <v>0.14813852738211225</v>
      </c>
      <c r="Q170" s="29">
        <f>+'2014'!$D170</f>
        <v>0.20945935791602099</v>
      </c>
      <c r="R170" s="29">
        <f>+'2015'!$D170</f>
        <v>0.28925995543609112</v>
      </c>
      <c r="S170" s="29">
        <f>+'2016'!$D170</f>
        <v>0.23341361610852787</v>
      </c>
      <c r="T170" s="29">
        <f>+'2017'!$D170</f>
        <v>0.23782883756171033</v>
      </c>
      <c r="U170" s="29">
        <f>+'2018'!$D170</f>
        <v>0.13147053201348166</v>
      </c>
      <c r="V170" s="29">
        <f>+'2019'!$D170</f>
        <v>6.7619833521621556E-2</v>
      </c>
      <c r="W170" s="29" t="e">
        <f>+#REF!</f>
        <v>#REF!</v>
      </c>
      <c r="X170" s="26"/>
      <c r="Y170" s="30">
        <f t="shared" si="48"/>
        <v>3.4368894935879908</v>
      </c>
    </row>
    <row r="171" spans="1:25">
      <c r="A171" s="23" t="s">
        <v>567</v>
      </c>
      <c r="B171" s="24" t="s">
        <v>568</v>
      </c>
      <c r="C171" s="29">
        <f>+'2000'!$D171</f>
        <v>0</v>
      </c>
      <c r="D171" s="29">
        <f>+'2001'!$D171</f>
        <v>0</v>
      </c>
      <c r="E171" s="29">
        <f>+'2002'!$D171</f>
        <v>0</v>
      </c>
      <c r="F171" s="29">
        <f>+'2003'!$D171</f>
        <v>0</v>
      </c>
      <c r="G171" s="29">
        <f>+'2004'!$D171</f>
        <v>0</v>
      </c>
      <c r="H171" s="29">
        <f>+'2005'!$D171</f>
        <v>0</v>
      </c>
      <c r="I171" s="29">
        <f>+'2006'!$D171</f>
        <v>0</v>
      </c>
      <c r="J171" s="29">
        <f>+'2007'!$D171</f>
        <v>0</v>
      </c>
      <c r="K171" s="29">
        <f>+'2008'!$D171</f>
        <v>0</v>
      </c>
      <c r="L171" s="29">
        <f>+'2009'!$D171</f>
        <v>0</v>
      </c>
      <c r="M171" s="29">
        <f>+'2010'!$D171</f>
        <v>0</v>
      </c>
      <c r="N171" s="29">
        <f>+'2011'!$D171</f>
        <v>0</v>
      </c>
      <c r="O171" s="29">
        <f>+'2012'!$D171</f>
        <v>0</v>
      </c>
      <c r="P171" s="29">
        <f>+'2013'!$D171</f>
        <v>0</v>
      </c>
      <c r="Q171" s="29">
        <f>+'2014'!$D171</f>
        <v>0</v>
      </c>
      <c r="R171" s="29">
        <f>+'2015'!$D171</f>
        <v>0</v>
      </c>
      <c r="S171" s="29">
        <f>+'2016'!$D171</f>
        <v>0</v>
      </c>
      <c r="T171" s="29">
        <f>+'2017'!$D171</f>
        <v>0</v>
      </c>
      <c r="U171" s="29">
        <f>+'2018'!$D171</f>
        <v>0</v>
      </c>
      <c r="V171" s="29">
        <f>+'2019'!$D171</f>
        <v>0</v>
      </c>
      <c r="W171" s="29" t="e">
        <f>+#REF!</f>
        <v>#REF!</v>
      </c>
      <c r="X171" s="26"/>
      <c r="Y171" s="30" t="e">
        <f t="shared" si="48"/>
        <v>#DIV/0!</v>
      </c>
    </row>
    <row r="172" spans="1:25">
      <c r="A172" s="23" t="s">
        <v>569</v>
      </c>
      <c r="B172" s="24" t="s">
        <v>570</v>
      </c>
      <c r="C172" s="29">
        <f>+'2000'!$D172</f>
        <v>0</v>
      </c>
      <c r="D172" s="29">
        <f>+'2001'!$D172</f>
        <v>0</v>
      </c>
      <c r="E172" s="29">
        <f>+'2002'!$D172</f>
        <v>0</v>
      </c>
      <c r="F172" s="29">
        <f>+'2003'!$D172</f>
        <v>0</v>
      </c>
      <c r="G172" s="29">
        <f>+'2004'!$D172</f>
        <v>0</v>
      </c>
      <c r="H172" s="29">
        <f>+'2005'!$D172</f>
        <v>0</v>
      </c>
      <c r="I172" s="29">
        <f>+'2006'!$D172</f>
        <v>0</v>
      </c>
      <c r="J172" s="29">
        <f>+'2007'!$D172</f>
        <v>0</v>
      </c>
      <c r="K172" s="29">
        <f>+'2008'!$D172</f>
        <v>0</v>
      </c>
      <c r="L172" s="29">
        <f>+'2009'!$D172</f>
        <v>0</v>
      </c>
      <c r="M172" s="29">
        <f>+'2010'!$D172</f>
        <v>0</v>
      </c>
      <c r="N172" s="29">
        <f>+'2011'!$D172</f>
        <v>0</v>
      </c>
      <c r="O172" s="29">
        <f>+'2012'!$D172</f>
        <v>0</v>
      </c>
      <c r="P172" s="29">
        <f>+'2013'!$D172</f>
        <v>0</v>
      </c>
      <c r="Q172" s="29">
        <f>+'2014'!$D172</f>
        <v>0</v>
      </c>
      <c r="R172" s="29">
        <f>+'2015'!$D172</f>
        <v>0</v>
      </c>
      <c r="S172" s="29">
        <f>+'2016'!$D172</f>
        <v>0</v>
      </c>
      <c r="T172" s="29">
        <f>+'2017'!$D172</f>
        <v>0</v>
      </c>
      <c r="U172" s="29">
        <f>+'2018'!$D172</f>
        <v>0</v>
      </c>
      <c r="V172" s="29">
        <f>+'2019'!$D172</f>
        <v>0</v>
      </c>
      <c r="W172" s="29" t="e">
        <f>+#REF!</f>
        <v>#REF!</v>
      </c>
      <c r="X172" s="26"/>
      <c r="Y172" s="30" t="e">
        <f t="shared" si="48"/>
        <v>#DIV/0!</v>
      </c>
    </row>
    <row r="173" spans="1:25">
      <c r="A173" s="23" t="s">
        <v>571</v>
      </c>
      <c r="B173" s="24" t="s">
        <v>572</v>
      </c>
      <c r="C173" s="29">
        <f>+'2000'!$D173</f>
        <v>0</v>
      </c>
      <c r="D173" s="29">
        <f>+'2001'!$D173</f>
        <v>0</v>
      </c>
      <c r="E173" s="29">
        <f>+'2002'!$D173</f>
        <v>0</v>
      </c>
      <c r="F173" s="29">
        <f>+'2003'!$D173</f>
        <v>0</v>
      </c>
      <c r="G173" s="29">
        <f>+'2004'!$D173</f>
        <v>0</v>
      </c>
      <c r="H173" s="29">
        <f>+'2005'!$D173</f>
        <v>0</v>
      </c>
      <c r="I173" s="29">
        <f>+'2006'!$D173</f>
        <v>0</v>
      </c>
      <c r="J173" s="29">
        <f>+'2007'!$D173</f>
        <v>0</v>
      </c>
      <c r="K173" s="29">
        <f>+'2008'!$D173</f>
        <v>0</v>
      </c>
      <c r="L173" s="29">
        <f>+'2009'!$D173</f>
        <v>0</v>
      </c>
      <c r="M173" s="29">
        <f>+'2010'!$D173</f>
        <v>0</v>
      </c>
      <c r="N173" s="29">
        <f>+'2011'!$D173</f>
        <v>0</v>
      </c>
      <c r="O173" s="29">
        <f>+'2012'!$D173</f>
        <v>0</v>
      </c>
      <c r="P173" s="29">
        <f>+'2013'!$D173</f>
        <v>0</v>
      </c>
      <c r="Q173" s="29">
        <f>+'2014'!$D173</f>
        <v>0</v>
      </c>
      <c r="R173" s="29">
        <f>+'2015'!$D173</f>
        <v>0</v>
      </c>
      <c r="S173" s="29">
        <f>+'2016'!$D173</f>
        <v>0</v>
      </c>
      <c r="T173" s="29">
        <f>+'2017'!$D173</f>
        <v>0</v>
      </c>
      <c r="U173" s="29">
        <f>+'2018'!$D173</f>
        <v>0</v>
      </c>
      <c r="V173" s="29">
        <f>+'2019'!$D173</f>
        <v>0</v>
      </c>
      <c r="W173" s="29" t="e">
        <f>+#REF!</f>
        <v>#REF!</v>
      </c>
      <c r="X173" s="26"/>
      <c r="Y173" s="30" t="e">
        <f t="shared" si="48"/>
        <v>#DIV/0!</v>
      </c>
    </row>
    <row r="174" spans="1:25">
      <c r="A174" s="23" t="s">
        <v>573</v>
      </c>
      <c r="B174" s="24" t="s">
        <v>574</v>
      </c>
      <c r="C174" s="25">
        <f t="shared" ref="C174:U174" si="78">+SUM(C175:C176)</f>
        <v>3.3232463877329539</v>
      </c>
      <c r="D174" s="25">
        <f t="shared" si="78"/>
        <v>5.6072383359569056</v>
      </c>
      <c r="E174" s="25">
        <f t="shared" si="78"/>
        <v>6.2621281006051079</v>
      </c>
      <c r="F174" s="25">
        <f t="shared" si="78"/>
        <v>5.614720155949807</v>
      </c>
      <c r="G174" s="25">
        <f t="shared" si="78"/>
        <v>3.6347517278140864</v>
      </c>
      <c r="H174" s="25">
        <f t="shared" si="78"/>
        <v>8.4671347700729118</v>
      </c>
      <c r="I174" s="25">
        <f t="shared" si="78"/>
        <v>3.7385980121960718</v>
      </c>
      <c r="J174" s="25">
        <f t="shared" si="78"/>
        <v>5.4745713803830842</v>
      </c>
      <c r="K174" s="25">
        <f t="shared" si="78"/>
        <v>5.0820600592533598</v>
      </c>
      <c r="L174" s="25">
        <f t="shared" si="78"/>
        <v>3.3852522534051182</v>
      </c>
      <c r="M174" s="25">
        <f t="shared" si="78"/>
        <v>3.8744145606301976</v>
      </c>
      <c r="N174" s="25">
        <f t="shared" si="78"/>
        <v>3.3245952715057783</v>
      </c>
      <c r="O174" s="25">
        <f t="shared" si="78"/>
        <v>3.1038853919341247</v>
      </c>
      <c r="P174" s="25">
        <f t="shared" si="78"/>
        <v>2.8302788263193186</v>
      </c>
      <c r="Q174" s="25">
        <f t="shared" si="78"/>
        <v>3.8254936194146696</v>
      </c>
      <c r="R174" s="25">
        <f t="shared" si="78"/>
        <v>4.8021543851891666</v>
      </c>
      <c r="S174" s="25">
        <f t="shared" si="78"/>
        <v>4.6315528743494045</v>
      </c>
      <c r="T174" s="25">
        <f t="shared" si="78"/>
        <v>3.4475141859844527</v>
      </c>
      <c r="U174" s="25">
        <f t="shared" si="78"/>
        <v>3.4593430287322744</v>
      </c>
      <c r="V174" s="25">
        <f t="shared" ref="V174:W174" si="79">+SUM(V175:V176)</f>
        <v>3.840870353619724</v>
      </c>
      <c r="W174" s="25" t="e">
        <f t="shared" si="79"/>
        <v>#REF!</v>
      </c>
      <c r="X174" s="26"/>
      <c r="Y174" s="27">
        <f t="shared" si="48"/>
        <v>0.15575852810597102</v>
      </c>
    </row>
    <row r="175" spans="1:25">
      <c r="A175" s="23" t="s">
        <v>575</v>
      </c>
      <c r="B175" s="24" t="s">
        <v>576</v>
      </c>
      <c r="C175" s="29">
        <f>+'2000'!$D175</f>
        <v>8.6271668760000003E-2</v>
      </c>
      <c r="D175" s="29">
        <f>+'2001'!$D175</f>
        <v>0.10681528854</v>
      </c>
      <c r="E175" s="29">
        <f>+'2002'!$D175</f>
        <v>9.2876819891999987E-2</v>
      </c>
      <c r="F175" s="29">
        <f>+'2003'!$D175</f>
        <v>0.23880296802000001</v>
      </c>
      <c r="G175" s="29">
        <f>+'2004'!$D175</f>
        <v>0.31374743697599999</v>
      </c>
      <c r="H175" s="29">
        <f>+'2005'!$D175</f>
        <v>0.14537751588</v>
      </c>
      <c r="I175" s="29">
        <f>+'2006'!$D175</f>
        <v>0.22872448329599995</v>
      </c>
      <c r="J175" s="29">
        <f>+'2007'!$D175</f>
        <v>0.30983730385199992</v>
      </c>
      <c r="K175" s="29">
        <f>+'2008'!$D175</f>
        <v>0.12431886381600001</v>
      </c>
      <c r="L175" s="29">
        <f>+'2009'!$D175</f>
        <v>0.14262582927599998</v>
      </c>
      <c r="M175" s="29">
        <f>+'2010'!$D175</f>
        <v>7.8763832027999997E-2</v>
      </c>
      <c r="N175" s="29">
        <f>+'2011'!$D175</f>
        <v>8.0296391580000001E-2</v>
      </c>
      <c r="O175" s="29">
        <f>+'2012'!$D175</f>
        <v>6.0764782655999987E-2</v>
      </c>
      <c r="P175" s="29">
        <f>+'2013'!$D175</f>
        <v>8.0824462656000004E-2</v>
      </c>
      <c r="Q175" s="29">
        <f>+'2014'!$D175</f>
        <v>0.14620648215600002</v>
      </c>
      <c r="R175" s="29">
        <f>+'2015'!$D175</f>
        <v>0.85751220362400016</v>
      </c>
      <c r="S175" s="29">
        <f>+'2016'!$D175</f>
        <v>1.8505706739600001</v>
      </c>
      <c r="T175" s="29">
        <f>+'2017'!$D175</f>
        <v>0.35071191080399999</v>
      </c>
      <c r="U175" s="29">
        <f>+'2018'!$D175</f>
        <v>0.29358946454400003</v>
      </c>
      <c r="V175" s="29">
        <f>+'2019'!$D175</f>
        <v>2.2728038693279995</v>
      </c>
      <c r="W175" s="29" t="e">
        <f>+#REF!</f>
        <v>#REF!</v>
      </c>
      <c r="X175" s="26"/>
      <c r="Y175" s="30">
        <f t="shared" si="48"/>
        <v>25.344730570249368</v>
      </c>
    </row>
    <row r="176" spans="1:25">
      <c r="A176" s="23" t="s">
        <v>577</v>
      </c>
      <c r="B176" s="24" t="s">
        <v>578</v>
      </c>
      <c r="C176" s="25">
        <f t="shared" ref="C176" si="80">+SUM(C177:C181)</f>
        <v>3.2369747189729541</v>
      </c>
      <c r="D176" s="25">
        <f t="shared" ref="D176" si="81">+SUM(D177:D181)</f>
        <v>5.5004230474169056</v>
      </c>
      <c r="E176" s="25">
        <f t="shared" ref="E176" si="82">+SUM(E177:E181)</f>
        <v>6.1692512807131079</v>
      </c>
      <c r="F176" s="25">
        <f t="shared" ref="F176" si="83">+SUM(F177:F181)</f>
        <v>5.3759171879298071</v>
      </c>
      <c r="G176" s="25">
        <f t="shared" ref="G176" si="84">+SUM(G177:G181)</f>
        <v>3.3210042908380863</v>
      </c>
      <c r="H176" s="25">
        <f t="shared" ref="H176" si="85">+SUM(H177:H181)</f>
        <v>8.3217572541929119</v>
      </c>
      <c r="I176" s="25">
        <f t="shared" ref="I176" si="86">+SUM(I177:I181)</f>
        <v>3.509873528900072</v>
      </c>
      <c r="J176" s="25">
        <f t="shared" ref="J176" si="87">+SUM(J177:J181)</f>
        <v>5.1647340765310839</v>
      </c>
      <c r="K176" s="25">
        <f t="shared" ref="K176" si="88">+SUM(K177:K181)</f>
        <v>4.95774119543736</v>
      </c>
      <c r="L176" s="25">
        <f t="shared" ref="L176" si="89">+SUM(L177:L181)</f>
        <v>3.2426264241291181</v>
      </c>
      <c r="M176" s="25">
        <f t="shared" ref="M176" si="90">+SUM(M177:M181)</f>
        <v>3.7956507286021974</v>
      </c>
      <c r="N176" s="25">
        <f t="shared" ref="N176" si="91">+SUM(N177:N181)</f>
        <v>3.2442988799257781</v>
      </c>
      <c r="O176" s="25">
        <f t="shared" ref="O176" si="92">+SUM(O177:O181)</f>
        <v>3.0431206092781249</v>
      </c>
      <c r="P176" s="25">
        <f t="shared" ref="P176" si="93">+SUM(P177:P181)</f>
        <v>2.7494543636633186</v>
      </c>
      <c r="Q176" s="25">
        <f t="shared" ref="Q176" si="94">+SUM(Q177:Q181)</f>
        <v>3.6792871372586697</v>
      </c>
      <c r="R176" s="25">
        <f t="shared" ref="R176" si="95">+SUM(R177:R181)</f>
        <v>3.9446421815651664</v>
      </c>
      <c r="S176" s="25">
        <f t="shared" ref="S176" si="96">+SUM(S177:S181)</f>
        <v>2.7809822003894049</v>
      </c>
      <c r="T176" s="25">
        <f t="shared" ref="T176" si="97">+SUM(T177:T181)</f>
        <v>3.0968022751804529</v>
      </c>
      <c r="U176" s="25">
        <f t="shared" ref="U176:W176" si="98">+SUM(U177:U181)</f>
        <v>3.1657535641882744</v>
      </c>
      <c r="V176" s="25">
        <f t="shared" si="98"/>
        <v>1.5680664842917245</v>
      </c>
      <c r="W176" s="25" t="e">
        <f t="shared" si="98"/>
        <v>#REF!</v>
      </c>
      <c r="X176" s="26"/>
      <c r="Y176" s="27">
        <f t="shared" si="48"/>
        <v>-0.51557654278212905</v>
      </c>
    </row>
    <row r="177" spans="1:25">
      <c r="A177" s="23" t="s">
        <v>579</v>
      </c>
      <c r="B177" s="24" t="s">
        <v>580</v>
      </c>
      <c r="C177" s="29">
        <f>+'2000'!$D177</f>
        <v>3.2369747189729541</v>
      </c>
      <c r="D177" s="29">
        <f>+'2001'!$D177</f>
        <v>5.5004230474169056</v>
      </c>
      <c r="E177" s="29">
        <f>+'2002'!$D177</f>
        <v>6.1692512807131079</v>
      </c>
      <c r="F177" s="29">
        <f>+'2003'!$D177</f>
        <v>5.3759171879298071</v>
      </c>
      <c r="G177" s="29">
        <f>+'2004'!$D177</f>
        <v>3.3210042908380863</v>
      </c>
      <c r="H177" s="29">
        <f>+'2005'!$D177</f>
        <v>8.3217572541929119</v>
      </c>
      <c r="I177" s="29">
        <f>+'2006'!$D177</f>
        <v>3.509873528900072</v>
      </c>
      <c r="J177" s="29">
        <f>+'2007'!$D177</f>
        <v>5.1647340765310839</v>
      </c>
      <c r="K177" s="29">
        <f>+'2008'!$D177</f>
        <v>4.95774119543736</v>
      </c>
      <c r="L177" s="29">
        <f>+'2009'!$D177</f>
        <v>3.2426264241291181</v>
      </c>
      <c r="M177" s="29">
        <f>+'2010'!$D177</f>
        <v>3.7956507286021974</v>
      </c>
      <c r="N177" s="29">
        <f>+'2011'!$D177</f>
        <v>3.2442988799257781</v>
      </c>
      <c r="O177" s="29">
        <f>+'2012'!$D177</f>
        <v>3.0431206092781249</v>
      </c>
      <c r="P177" s="29">
        <f>+'2013'!$D177</f>
        <v>2.7494543636633186</v>
      </c>
      <c r="Q177" s="29">
        <f>+'2014'!$D177</f>
        <v>3.6792871372586697</v>
      </c>
      <c r="R177" s="29">
        <f>+'2015'!$D177</f>
        <v>3.9446421815651664</v>
      </c>
      <c r="S177" s="29">
        <f>+'2016'!$D177</f>
        <v>2.7809822003894049</v>
      </c>
      <c r="T177" s="29">
        <f>+'2017'!$D177</f>
        <v>3.0968022751804529</v>
      </c>
      <c r="U177" s="29">
        <f>+'2018'!$D177</f>
        <v>3.1657535641882744</v>
      </c>
      <c r="V177" s="29">
        <f>+'2019'!$D177</f>
        <v>1.5680664842917245</v>
      </c>
      <c r="W177" s="29" t="e">
        <f>+#REF!</f>
        <v>#REF!</v>
      </c>
      <c r="X177" s="26"/>
      <c r="Y177" s="30">
        <f t="shared" si="48"/>
        <v>-0.51557654278212905</v>
      </c>
    </row>
    <row r="178" spans="1:25">
      <c r="A178" s="23" t="s">
        <v>581</v>
      </c>
      <c r="B178" s="24" t="s">
        <v>582</v>
      </c>
      <c r="C178" s="29">
        <f>+'2000'!$D178</f>
        <v>0</v>
      </c>
      <c r="D178" s="29">
        <f>+'2001'!$D178</f>
        <v>0</v>
      </c>
      <c r="E178" s="29">
        <f>+'2002'!$D178</f>
        <v>0</v>
      </c>
      <c r="F178" s="29">
        <f>+'2003'!$D178</f>
        <v>0</v>
      </c>
      <c r="G178" s="29">
        <f>+'2004'!$D178</f>
        <v>0</v>
      </c>
      <c r="H178" s="29">
        <f>+'2005'!$D178</f>
        <v>0</v>
      </c>
      <c r="I178" s="29">
        <f>+'2006'!$D178</f>
        <v>0</v>
      </c>
      <c r="J178" s="29">
        <f>+'2007'!$D178</f>
        <v>0</v>
      </c>
      <c r="K178" s="29">
        <f>+'2008'!$D178</f>
        <v>0</v>
      </c>
      <c r="L178" s="29">
        <f>+'2009'!$D178</f>
        <v>0</v>
      </c>
      <c r="M178" s="29">
        <f>+'2010'!$D178</f>
        <v>0</v>
      </c>
      <c r="N178" s="29">
        <f>+'2011'!$D178</f>
        <v>0</v>
      </c>
      <c r="O178" s="29">
        <f>+'2012'!$D178</f>
        <v>0</v>
      </c>
      <c r="P178" s="29">
        <f>+'2013'!$D178</f>
        <v>0</v>
      </c>
      <c r="Q178" s="29">
        <f>+'2014'!$D178</f>
        <v>0</v>
      </c>
      <c r="R178" s="29">
        <f>+'2015'!$D178</f>
        <v>0</v>
      </c>
      <c r="S178" s="29">
        <f>+'2016'!$D178</f>
        <v>0</v>
      </c>
      <c r="T178" s="29">
        <f>+'2017'!$D178</f>
        <v>0</v>
      </c>
      <c r="U178" s="29">
        <f>+'2018'!$D178</f>
        <v>0</v>
      </c>
      <c r="V178" s="29">
        <f>+'2019'!$D178</f>
        <v>0</v>
      </c>
      <c r="W178" s="29" t="e">
        <f>+#REF!</f>
        <v>#REF!</v>
      </c>
      <c r="X178" s="26"/>
      <c r="Y178" s="30" t="e">
        <f t="shared" si="48"/>
        <v>#DIV/0!</v>
      </c>
    </row>
    <row r="179" spans="1:25">
      <c r="A179" s="23" t="s">
        <v>583</v>
      </c>
      <c r="B179" s="24" t="s">
        <v>584</v>
      </c>
      <c r="C179" s="29">
        <f>+'2000'!$D179</f>
        <v>0</v>
      </c>
      <c r="D179" s="29">
        <f>+'2001'!$D179</f>
        <v>0</v>
      </c>
      <c r="E179" s="29">
        <f>+'2002'!$D179</f>
        <v>0</v>
      </c>
      <c r="F179" s="29">
        <f>+'2003'!$D179</f>
        <v>0</v>
      </c>
      <c r="G179" s="29">
        <f>+'2004'!$D179</f>
        <v>0</v>
      </c>
      <c r="H179" s="29">
        <f>+'2005'!$D179</f>
        <v>0</v>
      </c>
      <c r="I179" s="29">
        <f>+'2006'!$D179</f>
        <v>0</v>
      </c>
      <c r="J179" s="29">
        <f>+'2007'!$D179</f>
        <v>0</v>
      </c>
      <c r="K179" s="29">
        <f>+'2008'!$D179</f>
        <v>0</v>
      </c>
      <c r="L179" s="29">
        <f>+'2009'!$D179</f>
        <v>0</v>
      </c>
      <c r="M179" s="29">
        <f>+'2010'!$D179</f>
        <v>0</v>
      </c>
      <c r="N179" s="29">
        <f>+'2011'!$D179</f>
        <v>0</v>
      </c>
      <c r="O179" s="29">
        <f>+'2012'!$D179</f>
        <v>0</v>
      </c>
      <c r="P179" s="29">
        <f>+'2013'!$D179</f>
        <v>0</v>
      </c>
      <c r="Q179" s="29">
        <f>+'2014'!$D179</f>
        <v>0</v>
      </c>
      <c r="R179" s="29">
        <f>+'2015'!$D179</f>
        <v>0</v>
      </c>
      <c r="S179" s="29">
        <f>+'2016'!$D179</f>
        <v>0</v>
      </c>
      <c r="T179" s="29">
        <f>+'2017'!$D179</f>
        <v>0</v>
      </c>
      <c r="U179" s="29">
        <f>+'2018'!$D179</f>
        <v>0</v>
      </c>
      <c r="V179" s="29">
        <f>+'2019'!$D179</f>
        <v>0</v>
      </c>
      <c r="W179" s="29" t="e">
        <f>+#REF!</f>
        <v>#REF!</v>
      </c>
      <c r="X179" s="26"/>
      <c r="Y179" s="30" t="e">
        <f t="shared" si="48"/>
        <v>#DIV/0!</v>
      </c>
    </row>
    <row r="180" spans="1:25">
      <c r="A180" s="23" t="s">
        <v>585</v>
      </c>
      <c r="B180" s="24" t="s">
        <v>586</v>
      </c>
      <c r="C180" s="29">
        <f>+'2000'!$D180</f>
        <v>0</v>
      </c>
      <c r="D180" s="29">
        <f>+'2001'!$D180</f>
        <v>0</v>
      </c>
      <c r="E180" s="29">
        <f>+'2002'!$D180</f>
        <v>0</v>
      </c>
      <c r="F180" s="29">
        <f>+'2003'!$D180</f>
        <v>0</v>
      </c>
      <c r="G180" s="29">
        <f>+'2004'!$D180</f>
        <v>0</v>
      </c>
      <c r="H180" s="29">
        <f>+'2005'!$D180</f>
        <v>0</v>
      </c>
      <c r="I180" s="29">
        <f>+'2006'!$D180</f>
        <v>0</v>
      </c>
      <c r="J180" s="29">
        <f>+'2007'!$D180</f>
        <v>0</v>
      </c>
      <c r="K180" s="29">
        <f>+'2008'!$D180</f>
        <v>0</v>
      </c>
      <c r="L180" s="29">
        <f>+'2009'!$D180</f>
        <v>0</v>
      </c>
      <c r="M180" s="29">
        <f>+'2010'!$D180</f>
        <v>0</v>
      </c>
      <c r="N180" s="29">
        <f>+'2011'!$D180</f>
        <v>0</v>
      </c>
      <c r="O180" s="29">
        <f>+'2012'!$D180</f>
        <v>0</v>
      </c>
      <c r="P180" s="29">
        <f>+'2013'!$D180</f>
        <v>0</v>
      </c>
      <c r="Q180" s="29">
        <f>+'2014'!$D180</f>
        <v>0</v>
      </c>
      <c r="R180" s="29">
        <f>+'2015'!$D180</f>
        <v>0</v>
      </c>
      <c r="S180" s="29">
        <f>+'2016'!$D180</f>
        <v>0</v>
      </c>
      <c r="T180" s="29">
        <f>+'2017'!$D180</f>
        <v>0</v>
      </c>
      <c r="U180" s="29">
        <f>+'2018'!$D180</f>
        <v>0</v>
      </c>
      <c r="V180" s="29">
        <f>+'2019'!$D180</f>
        <v>0</v>
      </c>
      <c r="W180" s="29" t="e">
        <f>+#REF!</f>
        <v>#REF!</v>
      </c>
      <c r="X180" s="26"/>
      <c r="Y180" s="30" t="e">
        <f t="shared" si="48"/>
        <v>#DIV/0!</v>
      </c>
    </row>
    <row r="181" spans="1:25">
      <c r="A181" s="23" t="s">
        <v>587</v>
      </c>
      <c r="B181" s="24" t="s">
        <v>588</v>
      </c>
      <c r="C181" s="29">
        <f>+'2000'!$D181</f>
        <v>0</v>
      </c>
      <c r="D181" s="29">
        <f>+'2001'!$D181</f>
        <v>0</v>
      </c>
      <c r="E181" s="29">
        <f>+'2002'!$D181</f>
        <v>0</v>
      </c>
      <c r="F181" s="29">
        <f>+'2003'!$D181</f>
        <v>0</v>
      </c>
      <c r="G181" s="29">
        <f>+'2004'!$D181</f>
        <v>0</v>
      </c>
      <c r="H181" s="29">
        <f>+'2005'!$D181</f>
        <v>0</v>
      </c>
      <c r="I181" s="29">
        <f>+'2006'!$D181</f>
        <v>0</v>
      </c>
      <c r="J181" s="29">
        <f>+'2007'!$D181</f>
        <v>0</v>
      </c>
      <c r="K181" s="29">
        <f>+'2008'!$D181</f>
        <v>0</v>
      </c>
      <c r="L181" s="29">
        <f>+'2009'!$D181</f>
        <v>0</v>
      </c>
      <c r="M181" s="29">
        <f>+'2010'!$D181</f>
        <v>0</v>
      </c>
      <c r="N181" s="29">
        <f>+'2011'!$D181</f>
        <v>0</v>
      </c>
      <c r="O181" s="29">
        <f>+'2012'!$D181</f>
        <v>0</v>
      </c>
      <c r="P181" s="29">
        <f>+'2013'!$D181</f>
        <v>0</v>
      </c>
      <c r="Q181" s="29">
        <f>+'2014'!$D181</f>
        <v>0</v>
      </c>
      <c r="R181" s="29">
        <f>+'2015'!$D181</f>
        <v>0</v>
      </c>
      <c r="S181" s="29">
        <f>+'2016'!$D181</f>
        <v>0</v>
      </c>
      <c r="T181" s="29">
        <f>+'2017'!$D181</f>
        <v>0</v>
      </c>
      <c r="U181" s="29">
        <f>+'2018'!$D181</f>
        <v>0</v>
      </c>
      <c r="V181" s="29">
        <f>+'2019'!$D181</f>
        <v>0</v>
      </c>
      <c r="W181" s="29" t="e">
        <f>+#REF!</f>
        <v>#REF!</v>
      </c>
      <c r="X181" s="26"/>
      <c r="Y181" s="30" t="e">
        <f t="shared" si="48"/>
        <v>#DIV/0!</v>
      </c>
    </row>
    <row r="182" spans="1:25">
      <c r="A182" s="23" t="s">
        <v>589</v>
      </c>
      <c r="B182" s="24" t="s">
        <v>590</v>
      </c>
      <c r="C182" s="25">
        <f t="shared" ref="C182:U182" si="99">+SUM(C183:C184)</f>
        <v>0</v>
      </c>
      <c r="D182" s="25">
        <f t="shared" si="99"/>
        <v>0</v>
      </c>
      <c r="E182" s="25">
        <f t="shared" si="99"/>
        <v>0</v>
      </c>
      <c r="F182" s="25">
        <f t="shared" si="99"/>
        <v>0</v>
      </c>
      <c r="G182" s="25">
        <f t="shared" si="99"/>
        <v>0</v>
      </c>
      <c r="H182" s="25">
        <f t="shared" si="99"/>
        <v>0</v>
      </c>
      <c r="I182" s="25">
        <f t="shared" si="99"/>
        <v>0</v>
      </c>
      <c r="J182" s="25">
        <f t="shared" si="99"/>
        <v>0</v>
      </c>
      <c r="K182" s="25">
        <f t="shared" si="99"/>
        <v>0</v>
      </c>
      <c r="L182" s="25">
        <f t="shared" si="99"/>
        <v>0</v>
      </c>
      <c r="M182" s="25">
        <f t="shared" si="99"/>
        <v>0</v>
      </c>
      <c r="N182" s="25">
        <f t="shared" si="99"/>
        <v>0</v>
      </c>
      <c r="O182" s="25">
        <f t="shared" si="99"/>
        <v>0</v>
      </c>
      <c r="P182" s="25">
        <f t="shared" si="99"/>
        <v>0</v>
      </c>
      <c r="Q182" s="25">
        <f t="shared" si="99"/>
        <v>0</v>
      </c>
      <c r="R182" s="25">
        <f t="shared" si="99"/>
        <v>0</v>
      </c>
      <c r="S182" s="25">
        <f t="shared" si="99"/>
        <v>0</v>
      </c>
      <c r="T182" s="25">
        <f t="shared" si="99"/>
        <v>0</v>
      </c>
      <c r="U182" s="25">
        <f t="shared" si="99"/>
        <v>0</v>
      </c>
      <c r="V182" s="25">
        <f t="shared" ref="V182:W182" si="100">+SUM(V183:V184)</f>
        <v>0</v>
      </c>
      <c r="W182" s="25" t="e">
        <f t="shared" si="100"/>
        <v>#REF!</v>
      </c>
      <c r="X182" s="26"/>
      <c r="Y182" s="27" t="e">
        <f t="shared" si="48"/>
        <v>#DIV/0!</v>
      </c>
    </row>
    <row r="183" spans="1:25">
      <c r="A183" s="23" t="s">
        <v>591</v>
      </c>
      <c r="B183" s="24" t="s">
        <v>592</v>
      </c>
      <c r="C183" s="29">
        <f>+'2000'!$D183</f>
        <v>0</v>
      </c>
      <c r="D183" s="29">
        <f>+'2001'!$D183</f>
        <v>0</v>
      </c>
      <c r="E183" s="29">
        <f>+'2002'!$D183</f>
        <v>0</v>
      </c>
      <c r="F183" s="29">
        <f>+'2003'!$D183</f>
        <v>0</v>
      </c>
      <c r="G183" s="29">
        <f>+'2004'!$D183</f>
        <v>0</v>
      </c>
      <c r="H183" s="29">
        <f>+'2005'!$D183</f>
        <v>0</v>
      </c>
      <c r="I183" s="29">
        <f>+'2006'!$D183</f>
        <v>0</v>
      </c>
      <c r="J183" s="29">
        <f>+'2007'!$D183</f>
        <v>0</v>
      </c>
      <c r="K183" s="29">
        <f>+'2008'!$D183</f>
        <v>0</v>
      </c>
      <c r="L183" s="29">
        <f>+'2009'!$D183</f>
        <v>0</v>
      </c>
      <c r="M183" s="29">
        <f>+'2010'!$D183</f>
        <v>0</v>
      </c>
      <c r="N183" s="29">
        <f>+'2011'!$D183</f>
        <v>0</v>
      </c>
      <c r="O183" s="29">
        <f>+'2012'!$D183</f>
        <v>0</v>
      </c>
      <c r="P183" s="29">
        <f>+'2013'!$D183</f>
        <v>0</v>
      </c>
      <c r="Q183" s="29">
        <f>+'2014'!$D183</f>
        <v>0</v>
      </c>
      <c r="R183" s="29">
        <f>+'2015'!$D183</f>
        <v>0</v>
      </c>
      <c r="S183" s="29">
        <f>+'2016'!$D183</f>
        <v>0</v>
      </c>
      <c r="T183" s="29">
        <f>+'2017'!$D183</f>
        <v>0</v>
      </c>
      <c r="U183" s="29">
        <f>+'2018'!$D183</f>
        <v>0</v>
      </c>
      <c r="V183" s="29">
        <f>+'2019'!$D183</f>
        <v>0</v>
      </c>
      <c r="W183" s="29" t="e">
        <f>+#REF!</f>
        <v>#REF!</v>
      </c>
      <c r="X183" s="26"/>
      <c r="Y183" s="30" t="e">
        <f t="shared" si="48"/>
        <v>#DIV/0!</v>
      </c>
    </row>
    <row r="184" spans="1:25">
      <c r="A184" s="23" t="s">
        <v>593</v>
      </c>
      <c r="B184" s="24" t="s">
        <v>594</v>
      </c>
      <c r="C184" s="25">
        <f t="shared" ref="C184" si="101">+SUM(C185:C189)</f>
        <v>0</v>
      </c>
      <c r="D184" s="25">
        <f t="shared" ref="D184" si="102">+SUM(D185:D189)</f>
        <v>0</v>
      </c>
      <c r="E184" s="25">
        <f t="shared" ref="E184" si="103">+SUM(E185:E189)</f>
        <v>0</v>
      </c>
      <c r="F184" s="25">
        <f t="shared" ref="F184" si="104">+SUM(F185:F189)</f>
        <v>0</v>
      </c>
      <c r="G184" s="25">
        <f t="shared" ref="G184" si="105">+SUM(G185:G189)</f>
        <v>0</v>
      </c>
      <c r="H184" s="25">
        <f t="shared" ref="H184" si="106">+SUM(H185:H189)</f>
        <v>0</v>
      </c>
      <c r="I184" s="25">
        <f t="shared" ref="I184" si="107">+SUM(I185:I189)</f>
        <v>0</v>
      </c>
      <c r="J184" s="25">
        <f t="shared" ref="J184" si="108">+SUM(J185:J189)</f>
        <v>0</v>
      </c>
      <c r="K184" s="25">
        <f t="shared" ref="K184" si="109">+SUM(K185:K189)</f>
        <v>0</v>
      </c>
      <c r="L184" s="25">
        <f t="shared" ref="L184" si="110">+SUM(L185:L189)</f>
        <v>0</v>
      </c>
      <c r="M184" s="25">
        <f t="shared" ref="M184" si="111">+SUM(M185:M189)</f>
        <v>0</v>
      </c>
      <c r="N184" s="25">
        <f t="shared" ref="N184" si="112">+SUM(N185:N189)</f>
        <v>0</v>
      </c>
      <c r="O184" s="25">
        <f t="shared" ref="O184" si="113">+SUM(O185:O189)</f>
        <v>0</v>
      </c>
      <c r="P184" s="25">
        <f t="shared" ref="P184" si="114">+SUM(P185:P189)</f>
        <v>0</v>
      </c>
      <c r="Q184" s="25">
        <f t="shared" ref="Q184" si="115">+SUM(Q185:Q189)</f>
        <v>0</v>
      </c>
      <c r="R184" s="25">
        <f t="shared" ref="R184" si="116">+SUM(R185:R189)</f>
        <v>0</v>
      </c>
      <c r="S184" s="25">
        <f t="shared" ref="S184" si="117">+SUM(S185:S189)</f>
        <v>0</v>
      </c>
      <c r="T184" s="25">
        <f t="shared" ref="T184" si="118">+SUM(T185:T189)</f>
        <v>0</v>
      </c>
      <c r="U184" s="25">
        <f t="shared" ref="U184:W184" si="119">+SUM(U185:U189)</f>
        <v>0</v>
      </c>
      <c r="V184" s="25">
        <f t="shared" si="119"/>
        <v>0</v>
      </c>
      <c r="W184" s="25" t="e">
        <f t="shared" si="119"/>
        <v>#REF!</v>
      </c>
      <c r="X184" s="26"/>
      <c r="Y184" s="27" t="e">
        <f t="shared" si="48"/>
        <v>#DIV/0!</v>
      </c>
    </row>
    <row r="185" spans="1:25">
      <c r="A185" s="23" t="s">
        <v>595</v>
      </c>
      <c r="B185" s="24" t="s">
        <v>596</v>
      </c>
      <c r="C185" s="29">
        <f>+'2000'!$D185</f>
        <v>0</v>
      </c>
      <c r="D185" s="29">
        <f>+'2001'!$D185</f>
        <v>0</v>
      </c>
      <c r="E185" s="29">
        <f>+'2002'!$D185</f>
        <v>0</v>
      </c>
      <c r="F185" s="29">
        <f>+'2003'!$D185</f>
        <v>0</v>
      </c>
      <c r="G185" s="29">
        <f>+'2004'!$D185</f>
        <v>0</v>
      </c>
      <c r="H185" s="29">
        <f>+'2005'!$D185</f>
        <v>0</v>
      </c>
      <c r="I185" s="29">
        <f>+'2006'!$D185</f>
        <v>0</v>
      </c>
      <c r="J185" s="29">
        <f>+'2007'!$D185</f>
        <v>0</v>
      </c>
      <c r="K185" s="29">
        <f>+'2008'!$D185</f>
        <v>0</v>
      </c>
      <c r="L185" s="29">
        <f>+'2009'!$D185</f>
        <v>0</v>
      </c>
      <c r="M185" s="29">
        <f>+'2010'!$D185</f>
        <v>0</v>
      </c>
      <c r="N185" s="29">
        <f>+'2011'!$D185</f>
        <v>0</v>
      </c>
      <c r="O185" s="29">
        <f>+'2012'!$D185</f>
        <v>0</v>
      </c>
      <c r="P185" s="29">
        <f>+'2013'!$D185</f>
        <v>0</v>
      </c>
      <c r="Q185" s="29">
        <f>+'2014'!$D185</f>
        <v>0</v>
      </c>
      <c r="R185" s="29">
        <f>+'2015'!$D185</f>
        <v>0</v>
      </c>
      <c r="S185" s="29">
        <f>+'2016'!$D185</f>
        <v>0</v>
      </c>
      <c r="T185" s="29">
        <f>+'2017'!$D185</f>
        <v>0</v>
      </c>
      <c r="U185" s="29">
        <f>+'2018'!$D185</f>
        <v>0</v>
      </c>
      <c r="V185" s="29">
        <f>+'2019'!$D185</f>
        <v>0</v>
      </c>
      <c r="W185" s="29" t="e">
        <f>+#REF!</f>
        <v>#REF!</v>
      </c>
      <c r="X185" s="26"/>
      <c r="Y185" s="30" t="e">
        <f t="shared" si="48"/>
        <v>#DIV/0!</v>
      </c>
    </row>
    <row r="186" spans="1:25">
      <c r="A186" s="23" t="s">
        <v>597</v>
      </c>
      <c r="B186" s="24" t="s">
        <v>598</v>
      </c>
      <c r="C186" s="29">
        <f>+'2000'!$D186</f>
        <v>0</v>
      </c>
      <c r="D186" s="29">
        <f>+'2001'!$D186</f>
        <v>0</v>
      </c>
      <c r="E186" s="29">
        <f>+'2002'!$D186</f>
        <v>0</v>
      </c>
      <c r="F186" s="29">
        <f>+'2003'!$D186</f>
        <v>0</v>
      </c>
      <c r="G186" s="29">
        <f>+'2004'!$D186</f>
        <v>0</v>
      </c>
      <c r="H186" s="29">
        <f>+'2005'!$D186</f>
        <v>0</v>
      </c>
      <c r="I186" s="29">
        <f>+'2006'!$D186</f>
        <v>0</v>
      </c>
      <c r="J186" s="29">
        <f>+'2007'!$D186</f>
        <v>0</v>
      </c>
      <c r="K186" s="29">
        <f>+'2008'!$D186</f>
        <v>0</v>
      </c>
      <c r="L186" s="29">
        <f>+'2009'!$D186</f>
        <v>0</v>
      </c>
      <c r="M186" s="29">
        <f>+'2010'!$D186</f>
        <v>0</v>
      </c>
      <c r="N186" s="29">
        <f>+'2011'!$D186</f>
        <v>0</v>
      </c>
      <c r="O186" s="29">
        <f>+'2012'!$D186</f>
        <v>0</v>
      </c>
      <c r="P186" s="29">
        <f>+'2013'!$D186</f>
        <v>0</v>
      </c>
      <c r="Q186" s="29">
        <f>+'2014'!$D186</f>
        <v>0</v>
      </c>
      <c r="R186" s="29">
        <f>+'2015'!$D186</f>
        <v>0</v>
      </c>
      <c r="S186" s="29">
        <f>+'2016'!$D186</f>
        <v>0</v>
      </c>
      <c r="T186" s="29">
        <f>+'2017'!$D186</f>
        <v>0</v>
      </c>
      <c r="U186" s="29">
        <f>+'2018'!$D186</f>
        <v>0</v>
      </c>
      <c r="V186" s="29">
        <f>+'2019'!$D186</f>
        <v>0</v>
      </c>
      <c r="W186" s="29" t="e">
        <f>+#REF!</f>
        <v>#REF!</v>
      </c>
      <c r="X186" s="26"/>
      <c r="Y186" s="30" t="e">
        <f t="shared" si="48"/>
        <v>#DIV/0!</v>
      </c>
    </row>
    <row r="187" spans="1:25">
      <c r="A187" s="23" t="s">
        <v>599</v>
      </c>
      <c r="B187" s="24" t="s">
        <v>600</v>
      </c>
      <c r="C187" s="29">
        <f>+'2000'!$D187</f>
        <v>0</v>
      </c>
      <c r="D187" s="29">
        <f>+'2001'!$D187</f>
        <v>0</v>
      </c>
      <c r="E187" s="29">
        <f>+'2002'!$D187</f>
        <v>0</v>
      </c>
      <c r="F187" s="29">
        <f>+'2003'!$D187</f>
        <v>0</v>
      </c>
      <c r="G187" s="29">
        <f>+'2004'!$D187</f>
        <v>0</v>
      </c>
      <c r="H187" s="29">
        <f>+'2005'!$D187</f>
        <v>0</v>
      </c>
      <c r="I187" s="29">
        <f>+'2006'!$D187</f>
        <v>0</v>
      </c>
      <c r="J187" s="29">
        <f>+'2007'!$D187</f>
        <v>0</v>
      </c>
      <c r="K187" s="29">
        <f>+'2008'!$D187</f>
        <v>0</v>
      </c>
      <c r="L187" s="29">
        <f>+'2009'!$D187</f>
        <v>0</v>
      </c>
      <c r="M187" s="29">
        <f>+'2010'!$D187</f>
        <v>0</v>
      </c>
      <c r="N187" s="29">
        <f>+'2011'!$D187</f>
        <v>0</v>
      </c>
      <c r="O187" s="29">
        <f>+'2012'!$D187</f>
        <v>0</v>
      </c>
      <c r="P187" s="29">
        <f>+'2013'!$D187</f>
        <v>0</v>
      </c>
      <c r="Q187" s="29">
        <f>+'2014'!$D187</f>
        <v>0</v>
      </c>
      <c r="R187" s="29">
        <f>+'2015'!$D187</f>
        <v>0</v>
      </c>
      <c r="S187" s="29">
        <f>+'2016'!$D187</f>
        <v>0</v>
      </c>
      <c r="T187" s="29">
        <f>+'2017'!$D187</f>
        <v>0</v>
      </c>
      <c r="U187" s="29">
        <f>+'2018'!$D187</f>
        <v>0</v>
      </c>
      <c r="V187" s="29">
        <f>+'2019'!$D187</f>
        <v>0</v>
      </c>
      <c r="W187" s="29" t="e">
        <f>+#REF!</f>
        <v>#REF!</v>
      </c>
      <c r="X187" s="26"/>
      <c r="Y187" s="30" t="e">
        <f t="shared" si="48"/>
        <v>#DIV/0!</v>
      </c>
    </row>
    <row r="188" spans="1:25">
      <c r="A188" s="23" t="s">
        <v>601</v>
      </c>
      <c r="B188" s="24" t="s">
        <v>602</v>
      </c>
      <c r="C188" s="29">
        <f>+'2000'!$D188</f>
        <v>0</v>
      </c>
      <c r="D188" s="29">
        <f>+'2001'!$D188</f>
        <v>0</v>
      </c>
      <c r="E188" s="29">
        <f>+'2002'!$D188</f>
        <v>0</v>
      </c>
      <c r="F188" s="29">
        <f>+'2003'!$D188</f>
        <v>0</v>
      </c>
      <c r="G188" s="29">
        <f>+'2004'!$D188</f>
        <v>0</v>
      </c>
      <c r="H188" s="29">
        <f>+'2005'!$D188</f>
        <v>0</v>
      </c>
      <c r="I188" s="29">
        <f>+'2006'!$D188</f>
        <v>0</v>
      </c>
      <c r="J188" s="29">
        <f>+'2007'!$D188</f>
        <v>0</v>
      </c>
      <c r="K188" s="29">
        <f>+'2008'!$D188</f>
        <v>0</v>
      </c>
      <c r="L188" s="29">
        <f>+'2009'!$D188</f>
        <v>0</v>
      </c>
      <c r="M188" s="29">
        <f>+'2010'!$D188</f>
        <v>0</v>
      </c>
      <c r="N188" s="29">
        <f>+'2011'!$D188</f>
        <v>0</v>
      </c>
      <c r="O188" s="29">
        <f>+'2012'!$D188</f>
        <v>0</v>
      </c>
      <c r="P188" s="29">
        <f>+'2013'!$D188</f>
        <v>0</v>
      </c>
      <c r="Q188" s="29">
        <f>+'2014'!$D188</f>
        <v>0</v>
      </c>
      <c r="R188" s="29">
        <f>+'2015'!$D188</f>
        <v>0</v>
      </c>
      <c r="S188" s="29">
        <f>+'2016'!$D188</f>
        <v>0</v>
      </c>
      <c r="T188" s="29">
        <f>+'2017'!$D188</f>
        <v>0</v>
      </c>
      <c r="U188" s="29">
        <f>+'2018'!$D188</f>
        <v>0</v>
      </c>
      <c r="V188" s="29">
        <f>+'2019'!$D188</f>
        <v>0</v>
      </c>
      <c r="W188" s="29" t="e">
        <f>+#REF!</f>
        <v>#REF!</v>
      </c>
      <c r="X188" s="26"/>
      <c r="Y188" s="30" t="e">
        <f t="shared" si="48"/>
        <v>#DIV/0!</v>
      </c>
    </row>
    <row r="189" spans="1:25">
      <c r="A189" s="23" t="s">
        <v>603</v>
      </c>
      <c r="B189" s="24" t="s">
        <v>604</v>
      </c>
      <c r="C189" s="29">
        <f>+'2000'!$D189</f>
        <v>0</v>
      </c>
      <c r="D189" s="29">
        <f>+'2001'!$D189</f>
        <v>0</v>
      </c>
      <c r="E189" s="29">
        <f>+'2002'!$D189</f>
        <v>0</v>
      </c>
      <c r="F189" s="29">
        <f>+'2003'!$D189</f>
        <v>0</v>
      </c>
      <c r="G189" s="29">
        <f>+'2004'!$D189</f>
        <v>0</v>
      </c>
      <c r="H189" s="29">
        <f>+'2005'!$D189</f>
        <v>0</v>
      </c>
      <c r="I189" s="29">
        <f>+'2006'!$D189</f>
        <v>0</v>
      </c>
      <c r="J189" s="29">
        <f>+'2007'!$D189</f>
        <v>0</v>
      </c>
      <c r="K189" s="29">
        <f>+'2008'!$D189</f>
        <v>0</v>
      </c>
      <c r="L189" s="29">
        <f>+'2009'!$D189</f>
        <v>0</v>
      </c>
      <c r="M189" s="29">
        <f>+'2010'!$D189</f>
        <v>0</v>
      </c>
      <c r="N189" s="29">
        <f>+'2011'!$D189</f>
        <v>0</v>
      </c>
      <c r="O189" s="29">
        <f>+'2012'!$D189</f>
        <v>0</v>
      </c>
      <c r="P189" s="29">
        <f>+'2013'!$D189</f>
        <v>0</v>
      </c>
      <c r="Q189" s="29">
        <f>+'2014'!$D189</f>
        <v>0</v>
      </c>
      <c r="R189" s="29">
        <f>+'2015'!$D189</f>
        <v>0</v>
      </c>
      <c r="S189" s="29">
        <f>+'2016'!$D189</f>
        <v>0</v>
      </c>
      <c r="T189" s="29">
        <f>+'2017'!$D189</f>
        <v>0</v>
      </c>
      <c r="U189" s="29">
        <f>+'2018'!$D189</f>
        <v>0</v>
      </c>
      <c r="V189" s="29">
        <f>+'2019'!$D189</f>
        <v>0</v>
      </c>
      <c r="W189" s="29" t="e">
        <f>+#REF!</f>
        <v>#REF!</v>
      </c>
      <c r="X189" s="26"/>
      <c r="Y189" s="30" t="e">
        <f t="shared" si="48"/>
        <v>#DIV/0!</v>
      </c>
    </row>
    <row r="190" spans="1:25">
      <c r="A190" s="23" t="s">
        <v>605</v>
      </c>
      <c r="B190" s="24" t="s">
        <v>606</v>
      </c>
      <c r="C190" s="25">
        <f t="shared" ref="C190:U190" si="120">+SUM(C191:C192)</f>
        <v>0</v>
      </c>
      <c r="D190" s="25">
        <f t="shared" si="120"/>
        <v>0</v>
      </c>
      <c r="E190" s="25">
        <f t="shared" si="120"/>
        <v>0</v>
      </c>
      <c r="F190" s="25">
        <f t="shared" si="120"/>
        <v>0</v>
      </c>
      <c r="G190" s="25">
        <f t="shared" si="120"/>
        <v>0</v>
      </c>
      <c r="H190" s="25">
        <f t="shared" si="120"/>
        <v>0</v>
      </c>
      <c r="I190" s="25">
        <f t="shared" si="120"/>
        <v>0</v>
      </c>
      <c r="J190" s="25">
        <f t="shared" si="120"/>
        <v>0</v>
      </c>
      <c r="K190" s="25">
        <f t="shared" si="120"/>
        <v>0</v>
      </c>
      <c r="L190" s="25">
        <f t="shared" si="120"/>
        <v>0</v>
      </c>
      <c r="M190" s="25">
        <f t="shared" si="120"/>
        <v>0</v>
      </c>
      <c r="N190" s="25">
        <f t="shared" si="120"/>
        <v>0</v>
      </c>
      <c r="O190" s="25">
        <f t="shared" si="120"/>
        <v>0</v>
      </c>
      <c r="P190" s="25">
        <f t="shared" si="120"/>
        <v>0</v>
      </c>
      <c r="Q190" s="25">
        <f t="shared" si="120"/>
        <v>0</v>
      </c>
      <c r="R190" s="25">
        <f t="shared" si="120"/>
        <v>0</v>
      </c>
      <c r="S190" s="25">
        <f t="shared" si="120"/>
        <v>0</v>
      </c>
      <c r="T190" s="25">
        <f t="shared" si="120"/>
        <v>0</v>
      </c>
      <c r="U190" s="25">
        <f t="shared" si="120"/>
        <v>0</v>
      </c>
      <c r="V190" s="25">
        <f t="shared" ref="V190:W190" si="121">+SUM(V191:V192)</f>
        <v>0</v>
      </c>
      <c r="W190" s="25" t="e">
        <f t="shared" si="121"/>
        <v>#REF!</v>
      </c>
      <c r="X190" s="26"/>
      <c r="Y190" s="27" t="e">
        <f t="shared" si="48"/>
        <v>#DIV/0!</v>
      </c>
    </row>
    <row r="191" spans="1:25">
      <c r="A191" s="23" t="s">
        <v>607</v>
      </c>
      <c r="B191" s="24" t="s">
        <v>608</v>
      </c>
      <c r="C191" s="29">
        <f>+'2000'!$D191</f>
        <v>0</v>
      </c>
      <c r="D191" s="29">
        <f>+'2001'!$D191</f>
        <v>0</v>
      </c>
      <c r="E191" s="29">
        <f>+'2002'!$D191</f>
        <v>0</v>
      </c>
      <c r="F191" s="29">
        <f>+'2003'!$D191</f>
        <v>0</v>
      </c>
      <c r="G191" s="29">
        <f>+'2004'!$D191</f>
        <v>0</v>
      </c>
      <c r="H191" s="29">
        <f>+'2005'!$D191</f>
        <v>0</v>
      </c>
      <c r="I191" s="29">
        <f>+'2006'!$D191</f>
        <v>0</v>
      </c>
      <c r="J191" s="29">
        <f>+'2007'!$D191</f>
        <v>0</v>
      </c>
      <c r="K191" s="29">
        <f>+'2008'!$D191</f>
        <v>0</v>
      </c>
      <c r="L191" s="29">
        <f>+'2009'!$D191</f>
        <v>0</v>
      </c>
      <c r="M191" s="29">
        <f>+'2010'!$D191</f>
        <v>0</v>
      </c>
      <c r="N191" s="29">
        <f>+'2011'!$D191</f>
        <v>0</v>
      </c>
      <c r="O191" s="29">
        <f>+'2012'!$D191</f>
        <v>0</v>
      </c>
      <c r="P191" s="29">
        <f>+'2013'!$D191</f>
        <v>0</v>
      </c>
      <c r="Q191" s="29">
        <f>+'2014'!$D191</f>
        <v>0</v>
      </c>
      <c r="R191" s="29">
        <f>+'2015'!$D191</f>
        <v>0</v>
      </c>
      <c r="S191" s="29">
        <f>+'2016'!$D191</f>
        <v>0</v>
      </c>
      <c r="T191" s="29">
        <f>+'2017'!$D191</f>
        <v>0</v>
      </c>
      <c r="U191" s="29">
        <f>+'2018'!$D191</f>
        <v>0</v>
      </c>
      <c r="V191" s="29">
        <f>+'2019'!$D191</f>
        <v>0</v>
      </c>
      <c r="W191" s="29" t="e">
        <f>+#REF!</f>
        <v>#REF!</v>
      </c>
      <c r="X191" s="26"/>
      <c r="Y191" s="30" t="e">
        <f t="shared" si="48"/>
        <v>#DIV/0!</v>
      </c>
    </row>
    <row r="192" spans="1:25">
      <c r="A192" s="23" t="s">
        <v>609</v>
      </c>
      <c r="B192" s="24" t="s">
        <v>610</v>
      </c>
      <c r="C192" s="25">
        <f t="shared" ref="C192" si="122">+SUM(C193:C197)</f>
        <v>0</v>
      </c>
      <c r="D192" s="25">
        <f t="shared" ref="D192" si="123">+SUM(D193:D197)</f>
        <v>0</v>
      </c>
      <c r="E192" s="25">
        <f t="shared" ref="E192" si="124">+SUM(E193:E197)</f>
        <v>0</v>
      </c>
      <c r="F192" s="25">
        <f t="shared" ref="F192" si="125">+SUM(F193:F197)</f>
        <v>0</v>
      </c>
      <c r="G192" s="25">
        <f t="shared" ref="G192" si="126">+SUM(G193:G197)</f>
        <v>0</v>
      </c>
      <c r="H192" s="25">
        <f t="shared" ref="H192" si="127">+SUM(H193:H197)</f>
        <v>0</v>
      </c>
      <c r="I192" s="25">
        <f t="shared" ref="I192" si="128">+SUM(I193:I197)</f>
        <v>0</v>
      </c>
      <c r="J192" s="25">
        <f t="shared" ref="J192" si="129">+SUM(J193:J197)</f>
        <v>0</v>
      </c>
      <c r="K192" s="25">
        <f t="shared" ref="K192" si="130">+SUM(K193:K197)</f>
        <v>0</v>
      </c>
      <c r="L192" s="25">
        <f t="shared" ref="L192" si="131">+SUM(L193:L197)</f>
        <v>0</v>
      </c>
      <c r="M192" s="25">
        <f t="shared" ref="M192" si="132">+SUM(M193:M197)</f>
        <v>0</v>
      </c>
      <c r="N192" s="25">
        <f t="shared" ref="N192" si="133">+SUM(N193:N197)</f>
        <v>0</v>
      </c>
      <c r="O192" s="25">
        <f t="shared" ref="O192" si="134">+SUM(O193:O197)</f>
        <v>0</v>
      </c>
      <c r="P192" s="25">
        <f t="shared" ref="P192" si="135">+SUM(P193:P197)</f>
        <v>0</v>
      </c>
      <c r="Q192" s="25">
        <f t="shared" ref="Q192" si="136">+SUM(Q193:Q197)</f>
        <v>0</v>
      </c>
      <c r="R192" s="25">
        <f t="shared" ref="R192" si="137">+SUM(R193:R197)</f>
        <v>0</v>
      </c>
      <c r="S192" s="25">
        <f t="shared" ref="S192" si="138">+SUM(S193:S197)</f>
        <v>0</v>
      </c>
      <c r="T192" s="25">
        <f t="shared" ref="T192" si="139">+SUM(T193:T197)</f>
        <v>0</v>
      </c>
      <c r="U192" s="25">
        <f t="shared" ref="U192:W192" si="140">+SUM(U193:U197)</f>
        <v>0</v>
      </c>
      <c r="V192" s="25">
        <f t="shared" si="140"/>
        <v>0</v>
      </c>
      <c r="W192" s="25" t="e">
        <f t="shared" si="140"/>
        <v>#REF!</v>
      </c>
      <c r="X192" s="26"/>
      <c r="Y192" s="27" t="e">
        <f t="shared" si="48"/>
        <v>#DIV/0!</v>
      </c>
    </row>
    <row r="193" spans="1:25">
      <c r="A193" s="23" t="s">
        <v>611</v>
      </c>
      <c r="B193" s="24" t="s">
        <v>612</v>
      </c>
      <c r="C193" s="29">
        <f>+'2000'!$D193</f>
        <v>0</v>
      </c>
      <c r="D193" s="29">
        <f>+'2001'!$D193</f>
        <v>0</v>
      </c>
      <c r="E193" s="29">
        <f>+'2002'!$D193</f>
        <v>0</v>
      </c>
      <c r="F193" s="29">
        <f>+'2003'!$D193</f>
        <v>0</v>
      </c>
      <c r="G193" s="29">
        <f>+'2004'!$D193</f>
        <v>0</v>
      </c>
      <c r="H193" s="29">
        <f>+'2005'!$D193</f>
        <v>0</v>
      </c>
      <c r="I193" s="29">
        <f>+'2006'!$D193</f>
        <v>0</v>
      </c>
      <c r="J193" s="29">
        <f>+'2007'!$D193</f>
        <v>0</v>
      </c>
      <c r="K193" s="29">
        <f>+'2008'!$D193</f>
        <v>0</v>
      </c>
      <c r="L193" s="29">
        <f>+'2009'!$D193</f>
        <v>0</v>
      </c>
      <c r="M193" s="29">
        <f>+'2010'!$D193</f>
        <v>0</v>
      </c>
      <c r="N193" s="29">
        <f>+'2011'!$D193</f>
        <v>0</v>
      </c>
      <c r="O193" s="29">
        <f>+'2012'!$D193</f>
        <v>0</v>
      </c>
      <c r="P193" s="29">
        <f>+'2013'!$D193</f>
        <v>0</v>
      </c>
      <c r="Q193" s="29">
        <f>+'2014'!$D193</f>
        <v>0</v>
      </c>
      <c r="R193" s="29">
        <f>+'2015'!$D193</f>
        <v>0</v>
      </c>
      <c r="S193" s="29">
        <f>+'2016'!$D193</f>
        <v>0</v>
      </c>
      <c r="T193" s="29">
        <f>+'2017'!$D193</f>
        <v>0</v>
      </c>
      <c r="U193" s="29">
        <f>+'2018'!$D193</f>
        <v>0</v>
      </c>
      <c r="V193" s="29">
        <f>+'2019'!$D193</f>
        <v>0</v>
      </c>
      <c r="W193" s="29" t="e">
        <f>+#REF!</f>
        <v>#REF!</v>
      </c>
      <c r="X193" s="26"/>
      <c r="Y193" s="30" t="e">
        <f t="shared" si="48"/>
        <v>#DIV/0!</v>
      </c>
    </row>
    <row r="194" spans="1:25">
      <c r="A194" s="23" t="s">
        <v>613</v>
      </c>
      <c r="B194" s="24" t="s">
        <v>614</v>
      </c>
      <c r="C194" s="29">
        <f>+'2000'!$D194</f>
        <v>0</v>
      </c>
      <c r="D194" s="29">
        <f>+'2001'!$D194</f>
        <v>0</v>
      </c>
      <c r="E194" s="29">
        <f>+'2002'!$D194</f>
        <v>0</v>
      </c>
      <c r="F194" s="29">
        <f>+'2003'!$D194</f>
        <v>0</v>
      </c>
      <c r="G194" s="29">
        <f>+'2004'!$D194</f>
        <v>0</v>
      </c>
      <c r="H194" s="29">
        <f>+'2005'!$D194</f>
        <v>0</v>
      </c>
      <c r="I194" s="29">
        <f>+'2006'!$D194</f>
        <v>0</v>
      </c>
      <c r="J194" s="29">
        <f>+'2007'!$D194</f>
        <v>0</v>
      </c>
      <c r="K194" s="29">
        <f>+'2008'!$D194</f>
        <v>0</v>
      </c>
      <c r="L194" s="29">
        <f>+'2009'!$D194</f>
        <v>0</v>
      </c>
      <c r="M194" s="29">
        <f>+'2010'!$D194</f>
        <v>0</v>
      </c>
      <c r="N194" s="29">
        <f>+'2011'!$D194</f>
        <v>0</v>
      </c>
      <c r="O194" s="29">
        <f>+'2012'!$D194</f>
        <v>0</v>
      </c>
      <c r="P194" s="29">
        <f>+'2013'!$D194</f>
        <v>0</v>
      </c>
      <c r="Q194" s="29">
        <f>+'2014'!$D194</f>
        <v>0</v>
      </c>
      <c r="R194" s="29">
        <f>+'2015'!$D194</f>
        <v>0</v>
      </c>
      <c r="S194" s="29">
        <f>+'2016'!$D194</f>
        <v>0</v>
      </c>
      <c r="T194" s="29">
        <f>+'2017'!$D194</f>
        <v>0</v>
      </c>
      <c r="U194" s="29">
        <f>+'2018'!$D194</f>
        <v>0</v>
      </c>
      <c r="V194" s="29">
        <f>+'2019'!$D194</f>
        <v>0</v>
      </c>
      <c r="W194" s="29" t="e">
        <f>+#REF!</f>
        <v>#REF!</v>
      </c>
      <c r="X194" s="26"/>
      <c r="Y194" s="30" t="e">
        <f t="shared" si="48"/>
        <v>#DIV/0!</v>
      </c>
    </row>
    <row r="195" spans="1:25">
      <c r="A195" s="23" t="s">
        <v>615</v>
      </c>
      <c r="B195" s="24" t="s">
        <v>616</v>
      </c>
      <c r="C195" s="29">
        <f>+'2000'!$D195</f>
        <v>0</v>
      </c>
      <c r="D195" s="29">
        <f>+'2001'!$D195</f>
        <v>0</v>
      </c>
      <c r="E195" s="29">
        <f>+'2002'!$D195</f>
        <v>0</v>
      </c>
      <c r="F195" s="29">
        <f>+'2003'!$D195</f>
        <v>0</v>
      </c>
      <c r="G195" s="29">
        <f>+'2004'!$D195</f>
        <v>0</v>
      </c>
      <c r="H195" s="29">
        <f>+'2005'!$D195</f>
        <v>0</v>
      </c>
      <c r="I195" s="29">
        <f>+'2006'!$D195</f>
        <v>0</v>
      </c>
      <c r="J195" s="29">
        <f>+'2007'!$D195</f>
        <v>0</v>
      </c>
      <c r="K195" s="29">
        <f>+'2008'!$D195</f>
        <v>0</v>
      </c>
      <c r="L195" s="29">
        <f>+'2009'!$D195</f>
        <v>0</v>
      </c>
      <c r="M195" s="29">
        <f>+'2010'!$D195</f>
        <v>0</v>
      </c>
      <c r="N195" s="29">
        <f>+'2011'!$D195</f>
        <v>0</v>
      </c>
      <c r="O195" s="29">
        <f>+'2012'!$D195</f>
        <v>0</v>
      </c>
      <c r="P195" s="29">
        <f>+'2013'!$D195</f>
        <v>0</v>
      </c>
      <c r="Q195" s="29">
        <f>+'2014'!$D195</f>
        <v>0</v>
      </c>
      <c r="R195" s="29">
        <f>+'2015'!$D195</f>
        <v>0</v>
      </c>
      <c r="S195" s="29">
        <f>+'2016'!$D195</f>
        <v>0</v>
      </c>
      <c r="T195" s="29">
        <f>+'2017'!$D195</f>
        <v>0</v>
      </c>
      <c r="U195" s="29">
        <f>+'2018'!$D195</f>
        <v>0</v>
      </c>
      <c r="V195" s="29">
        <f>+'2019'!$D195</f>
        <v>0</v>
      </c>
      <c r="W195" s="29" t="e">
        <f>+#REF!</f>
        <v>#REF!</v>
      </c>
      <c r="X195" s="26"/>
      <c r="Y195" s="30" t="e">
        <f t="shared" si="48"/>
        <v>#DIV/0!</v>
      </c>
    </row>
    <row r="196" spans="1:25">
      <c r="A196" s="23" t="s">
        <v>617</v>
      </c>
      <c r="B196" s="24" t="s">
        <v>618</v>
      </c>
      <c r="C196" s="29">
        <f>+'2000'!$D196</f>
        <v>0</v>
      </c>
      <c r="D196" s="29">
        <f>+'2001'!$D196</f>
        <v>0</v>
      </c>
      <c r="E196" s="29">
        <f>+'2002'!$D196</f>
        <v>0</v>
      </c>
      <c r="F196" s="29">
        <f>+'2003'!$D196</f>
        <v>0</v>
      </c>
      <c r="G196" s="29">
        <f>+'2004'!$D196</f>
        <v>0</v>
      </c>
      <c r="H196" s="29">
        <f>+'2005'!$D196</f>
        <v>0</v>
      </c>
      <c r="I196" s="29">
        <f>+'2006'!$D196</f>
        <v>0</v>
      </c>
      <c r="J196" s="29">
        <f>+'2007'!$D196</f>
        <v>0</v>
      </c>
      <c r="K196" s="29">
        <f>+'2008'!$D196</f>
        <v>0</v>
      </c>
      <c r="L196" s="29">
        <f>+'2009'!$D196</f>
        <v>0</v>
      </c>
      <c r="M196" s="29">
        <f>+'2010'!$D196</f>
        <v>0</v>
      </c>
      <c r="N196" s="29">
        <f>+'2011'!$D196</f>
        <v>0</v>
      </c>
      <c r="O196" s="29">
        <f>+'2012'!$D196</f>
        <v>0</v>
      </c>
      <c r="P196" s="29">
        <f>+'2013'!$D196</f>
        <v>0</v>
      </c>
      <c r="Q196" s="29">
        <f>+'2014'!$D196</f>
        <v>0</v>
      </c>
      <c r="R196" s="29">
        <f>+'2015'!$D196</f>
        <v>0</v>
      </c>
      <c r="S196" s="29">
        <f>+'2016'!$D196</f>
        <v>0</v>
      </c>
      <c r="T196" s="29">
        <f>+'2017'!$D196</f>
        <v>0</v>
      </c>
      <c r="U196" s="29">
        <f>+'2018'!$D196</f>
        <v>0</v>
      </c>
      <c r="V196" s="29">
        <f>+'2019'!$D196</f>
        <v>0</v>
      </c>
      <c r="W196" s="29" t="e">
        <f>+#REF!</f>
        <v>#REF!</v>
      </c>
      <c r="X196" s="26"/>
      <c r="Y196" s="30" t="e">
        <f t="shared" si="48"/>
        <v>#DIV/0!</v>
      </c>
    </row>
    <row r="197" spans="1:25">
      <c r="A197" s="23" t="s">
        <v>619</v>
      </c>
      <c r="B197" s="24" t="s">
        <v>620</v>
      </c>
      <c r="C197" s="29">
        <f>+'2000'!$D197</f>
        <v>0</v>
      </c>
      <c r="D197" s="29">
        <f>+'2001'!$D197</f>
        <v>0</v>
      </c>
      <c r="E197" s="29">
        <f>+'2002'!$D197</f>
        <v>0</v>
      </c>
      <c r="F197" s="29">
        <f>+'2003'!$D197</f>
        <v>0</v>
      </c>
      <c r="G197" s="29">
        <f>+'2004'!$D197</f>
        <v>0</v>
      </c>
      <c r="H197" s="29">
        <f>+'2005'!$D197</f>
        <v>0</v>
      </c>
      <c r="I197" s="29">
        <f>+'2006'!$D197</f>
        <v>0</v>
      </c>
      <c r="J197" s="29">
        <f>+'2007'!$D197</f>
        <v>0</v>
      </c>
      <c r="K197" s="29">
        <f>+'2008'!$D197</f>
        <v>0</v>
      </c>
      <c r="L197" s="29">
        <f>+'2009'!$D197</f>
        <v>0</v>
      </c>
      <c r="M197" s="29">
        <f>+'2010'!$D197</f>
        <v>0</v>
      </c>
      <c r="N197" s="29">
        <f>+'2011'!$D197</f>
        <v>0</v>
      </c>
      <c r="O197" s="29">
        <f>+'2012'!$D197</f>
        <v>0</v>
      </c>
      <c r="P197" s="29">
        <f>+'2013'!$D197</f>
        <v>0</v>
      </c>
      <c r="Q197" s="29">
        <f>+'2014'!$D197</f>
        <v>0</v>
      </c>
      <c r="R197" s="29">
        <f>+'2015'!$D197</f>
        <v>0</v>
      </c>
      <c r="S197" s="29">
        <f>+'2016'!$D197</f>
        <v>0</v>
      </c>
      <c r="T197" s="29">
        <f>+'2017'!$D197</f>
        <v>0</v>
      </c>
      <c r="U197" s="29">
        <f>+'2018'!$D197</f>
        <v>0</v>
      </c>
      <c r="V197" s="29">
        <f>+'2019'!$D197</f>
        <v>0</v>
      </c>
      <c r="W197" s="29" t="e">
        <f>+#REF!</f>
        <v>#REF!</v>
      </c>
      <c r="X197" s="26"/>
      <c r="Y197" s="30" t="e">
        <f t="shared" ref="Y197:Y236" si="141">+(V197/C197)-1</f>
        <v>#DIV/0!</v>
      </c>
    </row>
    <row r="198" spans="1:25">
      <c r="A198" s="23" t="s">
        <v>621</v>
      </c>
      <c r="B198" s="24" t="s">
        <v>622</v>
      </c>
      <c r="C198" s="25">
        <f t="shared" ref="C198:U198" si="142">+SUM(C199:C200)</f>
        <v>0</v>
      </c>
      <c r="D198" s="25">
        <f t="shared" si="142"/>
        <v>0</v>
      </c>
      <c r="E198" s="25">
        <f t="shared" si="142"/>
        <v>0</v>
      </c>
      <c r="F198" s="25">
        <f t="shared" si="142"/>
        <v>0</v>
      </c>
      <c r="G198" s="25">
        <f t="shared" si="142"/>
        <v>0</v>
      </c>
      <c r="H198" s="25">
        <f t="shared" si="142"/>
        <v>0</v>
      </c>
      <c r="I198" s="25">
        <f t="shared" si="142"/>
        <v>0</v>
      </c>
      <c r="J198" s="25">
        <f t="shared" si="142"/>
        <v>0</v>
      </c>
      <c r="K198" s="25">
        <f t="shared" si="142"/>
        <v>0</v>
      </c>
      <c r="L198" s="25">
        <f t="shared" si="142"/>
        <v>0</v>
      </c>
      <c r="M198" s="25">
        <f t="shared" si="142"/>
        <v>0</v>
      </c>
      <c r="N198" s="25">
        <f t="shared" si="142"/>
        <v>0</v>
      </c>
      <c r="O198" s="25">
        <f t="shared" si="142"/>
        <v>0</v>
      </c>
      <c r="P198" s="25">
        <f t="shared" si="142"/>
        <v>0</v>
      </c>
      <c r="Q198" s="25">
        <f t="shared" si="142"/>
        <v>0</v>
      </c>
      <c r="R198" s="25">
        <f t="shared" si="142"/>
        <v>0</v>
      </c>
      <c r="S198" s="25">
        <f t="shared" si="142"/>
        <v>0</v>
      </c>
      <c r="T198" s="25">
        <f t="shared" si="142"/>
        <v>0</v>
      </c>
      <c r="U198" s="25">
        <f t="shared" si="142"/>
        <v>0</v>
      </c>
      <c r="V198" s="25">
        <f t="shared" ref="V198:W198" si="143">+SUM(V199:V200)</f>
        <v>0</v>
      </c>
      <c r="W198" s="25" t="e">
        <f t="shared" si="143"/>
        <v>#REF!</v>
      </c>
      <c r="X198" s="26"/>
      <c r="Y198" s="27" t="e">
        <f t="shared" si="141"/>
        <v>#DIV/0!</v>
      </c>
    </row>
    <row r="199" spans="1:25">
      <c r="A199" s="23" t="s">
        <v>623</v>
      </c>
      <c r="B199" s="24" t="s">
        <v>624</v>
      </c>
      <c r="C199" s="29">
        <f>+'2000'!$D199</f>
        <v>0</v>
      </c>
      <c r="D199" s="29">
        <f>+'2001'!$D199</f>
        <v>0</v>
      </c>
      <c r="E199" s="29">
        <f>+'2002'!$D199</f>
        <v>0</v>
      </c>
      <c r="F199" s="29">
        <f>+'2003'!$D199</f>
        <v>0</v>
      </c>
      <c r="G199" s="29">
        <f>+'2004'!$D199</f>
        <v>0</v>
      </c>
      <c r="H199" s="29">
        <f>+'2005'!$D199</f>
        <v>0</v>
      </c>
      <c r="I199" s="29">
        <f>+'2006'!$D199</f>
        <v>0</v>
      </c>
      <c r="J199" s="29">
        <f>+'2007'!$D199</f>
        <v>0</v>
      </c>
      <c r="K199" s="29">
        <f>+'2008'!$D199</f>
        <v>0</v>
      </c>
      <c r="L199" s="29">
        <f>+'2009'!$D199</f>
        <v>0</v>
      </c>
      <c r="M199" s="29">
        <f>+'2010'!$D199</f>
        <v>0</v>
      </c>
      <c r="N199" s="29">
        <f>+'2011'!$D199</f>
        <v>0</v>
      </c>
      <c r="O199" s="29">
        <f>+'2012'!$D199</f>
        <v>0</v>
      </c>
      <c r="P199" s="29">
        <f>+'2013'!$D199</f>
        <v>0</v>
      </c>
      <c r="Q199" s="29">
        <f>+'2014'!$D199</f>
        <v>0</v>
      </c>
      <c r="R199" s="29">
        <f>+'2015'!$D199</f>
        <v>0</v>
      </c>
      <c r="S199" s="29">
        <f>+'2016'!$D199</f>
        <v>0</v>
      </c>
      <c r="T199" s="29">
        <f>+'2017'!$D199</f>
        <v>0</v>
      </c>
      <c r="U199" s="29">
        <f>+'2018'!$D199</f>
        <v>0</v>
      </c>
      <c r="V199" s="29">
        <f>+'2019'!$D199</f>
        <v>0</v>
      </c>
      <c r="W199" s="29" t="e">
        <f>+#REF!</f>
        <v>#REF!</v>
      </c>
      <c r="X199" s="26"/>
      <c r="Y199" s="30" t="e">
        <f t="shared" si="141"/>
        <v>#DIV/0!</v>
      </c>
    </row>
    <row r="200" spans="1:25">
      <c r="A200" s="23" t="s">
        <v>625</v>
      </c>
      <c r="B200" s="24" t="s">
        <v>626</v>
      </c>
      <c r="C200" s="25">
        <f t="shared" ref="C200" si="144">+SUM(C201:C205)</f>
        <v>0</v>
      </c>
      <c r="D200" s="25">
        <f t="shared" ref="D200" si="145">+SUM(D201:D205)</f>
        <v>0</v>
      </c>
      <c r="E200" s="25">
        <f t="shared" ref="E200" si="146">+SUM(E201:E205)</f>
        <v>0</v>
      </c>
      <c r="F200" s="25">
        <f t="shared" ref="F200" si="147">+SUM(F201:F205)</f>
        <v>0</v>
      </c>
      <c r="G200" s="25">
        <f t="shared" ref="G200" si="148">+SUM(G201:G205)</f>
        <v>0</v>
      </c>
      <c r="H200" s="25">
        <f t="shared" ref="H200" si="149">+SUM(H201:H205)</f>
        <v>0</v>
      </c>
      <c r="I200" s="25">
        <f t="shared" ref="I200" si="150">+SUM(I201:I205)</f>
        <v>0</v>
      </c>
      <c r="J200" s="25">
        <f t="shared" ref="J200" si="151">+SUM(J201:J205)</f>
        <v>0</v>
      </c>
      <c r="K200" s="25">
        <f t="shared" ref="K200" si="152">+SUM(K201:K205)</f>
        <v>0</v>
      </c>
      <c r="L200" s="25">
        <f t="shared" ref="L200" si="153">+SUM(L201:L205)</f>
        <v>0</v>
      </c>
      <c r="M200" s="25">
        <f t="shared" ref="M200" si="154">+SUM(M201:M205)</f>
        <v>0</v>
      </c>
      <c r="N200" s="25">
        <f t="shared" ref="N200" si="155">+SUM(N201:N205)</f>
        <v>0</v>
      </c>
      <c r="O200" s="25">
        <f t="shared" ref="O200" si="156">+SUM(O201:O205)</f>
        <v>0</v>
      </c>
      <c r="P200" s="25">
        <f t="shared" ref="P200" si="157">+SUM(P201:P205)</f>
        <v>0</v>
      </c>
      <c r="Q200" s="25">
        <f t="shared" ref="Q200" si="158">+SUM(Q201:Q205)</f>
        <v>0</v>
      </c>
      <c r="R200" s="25">
        <f t="shared" ref="R200" si="159">+SUM(R201:R205)</f>
        <v>0</v>
      </c>
      <c r="S200" s="25">
        <f t="shared" ref="S200" si="160">+SUM(S201:S205)</f>
        <v>0</v>
      </c>
      <c r="T200" s="25">
        <f t="shared" ref="T200" si="161">+SUM(T201:T205)</f>
        <v>0</v>
      </c>
      <c r="U200" s="25">
        <f t="shared" ref="U200:W200" si="162">+SUM(U201:U205)</f>
        <v>0</v>
      </c>
      <c r="V200" s="25">
        <f t="shared" si="162"/>
        <v>0</v>
      </c>
      <c r="W200" s="25" t="e">
        <f t="shared" si="162"/>
        <v>#REF!</v>
      </c>
      <c r="X200" s="26"/>
      <c r="Y200" s="27" t="e">
        <f t="shared" si="141"/>
        <v>#DIV/0!</v>
      </c>
    </row>
    <row r="201" spans="1:25">
      <c r="A201" s="23" t="s">
        <v>627</v>
      </c>
      <c r="B201" s="24" t="s">
        <v>628</v>
      </c>
      <c r="C201" s="29">
        <f>+'2000'!$D201</f>
        <v>0</v>
      </c>
      <c r="D201" s="29">
        <f>+'2001'!$D201</f>
        <v>0</v>
      </c>
      <c r="E201" s="29">
        <f>+'2002'!$D201</f>
        <v>0</v>
      </c>
      <c r="F201" s="29">
        <f>+'2003'!$D201</f>
        <v>0</v>
      </c>
      <c r="G201" s="29">
        <f>+'2004'!$D201</f>
        <v>0</v>
      </c>
      <c r="H201" s="29">
        <f>+'2005'!$D201</f>
        <v>0</v>
      </c>
      <c r="I201" s="29">
        <f>+'2006'!$D201</f>
        <v>0</v>
      </c>
      <c r="J201" s="29">
        <f>+'2007'!$D201</f>
        <v>0</v>
      </c>
      <c r="K201" s="29">
        <f>+'2008'!$D201</f>
        <v>0</v>
      </c>
      <c r="L201" s="29">
        <f>+'2009'!$D201</f>
        <v>0</v>
      </c>
      <c r="M201" s="29">
        <f>+'2010'!$D201</f>
        <v>0</v>
      </c>
      <c r="N201" s="29">
        <f>+'2011'!$D201</f>
        <v>0</v>
      </c>
      <c r="O201" s="29">
        <f>+'2012'!$D201</f>
        <v>0</v>
      </c>
      <c r="P201" s="29">
        <f>+'2013'!$D201</f>
        <v>0</v>
      </c>
      <c r="Q201" s="29">
        <f>+'2014'!$D201</f>
        <v>0</v>
      </c>
      <c r="R201" s="29">
        <f>+'2015'!$D201</f>
        <v>0</v>
      </c>
      <c r="S201" s="29">
        <f>+'2016'!$D201</f>
        <v>0</v>
      </c>
      <c r="T201" s="29">
        <f>+'2017'!$D201</f>
        <v>0</v>
      </c>
      <c r="U201" s="29">
        <f>+'2018'!$D201</f>
        <v>0</v>
      </c>
      <c r="V201" s="29">
        <f>+'2019'!$D201</f>
        <v>0</v>
      </c>
      <c r="W201" s="29" t="e">
        <f>+#REF!</f>
        <v>#REF!</v>
      </c>
      <c r="X201" s="26"/>
      <c r="Y201" s="30" t="e">
        <f t="shared" si="141"/>
        <v>#DIV/0!</v>
      </c>
    </row>
    <row r="202" spans="1:25">
      <c r="A202" s="23" t="s">
        <v>629</v>
      </c>
      <c r="B202" s="24" t="s">
        <v>630</v>
      </c>
      <c r="C202" s="29">
        <f>+'2000'!$D202</f>
        <v>0</v>
      </c>
      <c r="D202" s="29">
        <f>+'2001'!$D202</f>
        <v>0</v>
      </c>
      <c r="E202" s="29">
        <f>+'2002'!$D202</f>
        <v>0</v>
      </c>
      <c r="F202" s="29">
        <f>+'2003'!$D202</f>
        <v>0</v>
      </c>
      <c r="G202" s="29">
        <f>+'2004'!$D202</f>
        <v>0</v>
      </c>
      <c r="H202" s="29">
        <f>+'2005'!$D202</f>
        <v>0</v>
      </c>
      <c r="I202" s="29">
        <f>+'2006'!$D202</f>
        <v>0</v>
      </c>
      <c r="J202" s="29">
        <f>+'2007'!$D202</f>
        <v>0</v>
      </c>
      <c r="K202" s="29">
        <f>+'2008'!$D202</f>
        <v>0</v>
      </c>
      <c r="L202" s="29">
        <f>+'2009'!$D202</f>
        <v>0</v>
      </c>
      <c r="M202" s="29">
        <f>+'2010'!$D202</f>
        <v>0</v>
      </c>
      <c r="N202" s="29">
        <f>+'2011'!$D202</f>
        <v>0</v>
      </c>
      <c r="O202" s="29">
        <f>+'2012'!$D202</f>
        <v>0</v>
      </c>
      <c r="P202" s="29">
        <f>+'2013'!$D202</f>
        <v>0</v>
      </c>
      <c r="Q202" s="29">
        <f>+'2014'!$D202</f>
        <v>0</v>
      </c>
      <c r="R202" s="29">
        <f>+'2015'!$D202</f>
        <v>0</v>
      </c>
      <c r="S202" s="29">
        <f>+'2016'!$D202</f>
        <v>0</v>
      </c>
      <c r="T202" s="29">
        <f>+'2017'!$D202</f>
        <v>0</v>
      </c>
      <c r="U202" s="29">
        <f>+'2018'!$D202</f>
        <v>0</v>
      </c>
      <c r="V202" s="29">
        <f>+'2019'!$D202</f>
        <v>0</v>
      </c>
      <c r="W202" s="29" t="e">
        <f>+#REF!</f>
        <v>#REF!</v>
      </c>
      <c r="X202" s="26"/>
      <c r="Y202" s="30" t="e">
        <f t="shared" si="141"/>
        <v>#DIV/0!</v>
      </c>
    </row>
    <row r="203" spans="1:25">
      <c r="A203" s="23" t="s">
        <v>631</v>
      </c>
      <c r="B203" s="24" t="s">
        <v>632</v>
      </c>
      <c r="C203" s="29">
        <f>+'2000'!$D203</f>
        <v>0</v>
      </c>
      <c r="D203" s="29">
        <f>+'2001'!$D203</f>
        <v>0</v>
      </c>
      <c r="E203" s="29">
        <f>+'2002'!$D203</f>
        <v>0</v>
      </c>
      <c r="F203" s="29">
        <f>+'2003'!$D203</f>
        <v>0</v>
      </c>
      <c r="G203" s="29">
        <f>+'2004'!$D203</f>
        <v>0</v>
      </c>
      <c r="H203" s="29">
        <f>+'2005'!$D203</f>
        <v>0</v>
      </c>
      <c r="I203" s="29">
        <f>+'2006'!$D203</f>
        <v>0</v>
      </c>
      <c r="J203" s="29">
        <f>+'2007'!$D203</f>
        <v>0</v>
      </c>
      <c r="K203" s="29">
        <f>+'2008'!$D203</f>
        <v>0</v>
      </c>
      <c r="L203" s="29">
        <f>+'2009'!$D203</f>
        <v>0</v>
      </c>
      <c r="M203" s="29">
        <f>+'2010'!$D203</f>
        <v>0</v>
      </c>
      <c r="N203" s="29">
        <f>+'2011'!$D203</f>
        <v>0</v>
      </c>
      <c r="O203" s="29">
        <f>+'2012'!$D203</f>
        <v>0</v>
      </c>
      <c r="P203" s="29">
        <f>+'2013'!$D203</f>
        <v>0</v>
      </c>
      <c r="Q203" s="29">
        <f>+'2014'!$D203</f>
        <v>0</v>
      </c>
      <c r="R203" s="29">
        <f>+'2015'!$D203</f>
        <v>0</v>
      </c>
      <c r="S203" s="29">
        <f>+'2016'!$D203</f>
        <v>0</v>
      </c>
      <c r="T203" s="29">
        <f>+'2017'!$D203</f>
        <v>0</v>
      </c>
      <c r="U203" s="29">
        <f>+'2018'!$D203</f>
        <v>0</v>
      </c>
      <c r="V203" s="29">
        <f>+'2019'!$D203</f>
        <v>0</v>
      </c>
      <c r="W203" s="29" t="e">
        <f>+#REF!</f>
        <v>#REF!</v>
      </c>
      <c r="X203" s="26"/>
      <c r="Y203" s="30" t="e">
        <f t="shared" si="141"/>
        <v>#DIV/0!</v>
      </c>
    </row>
    <row r="204" spans="1:25">
      <c r="A204" s="23" t="s">
        <v>633</v>
      </c>
      <c r="B204" s="24" t="s">
        <v>634</v>
      </c>
      <c r="C204" s="29">
        <f>+'2000'!$D204</f>
        <v>0</v>
      </c>
      <c r="D204" s="29">
        <f>+'2001'!$D204</f>
        <v>0</v>
      </c>
      <c r="E204" s="29">
        <f>+'2002'!$D204</f>
        <v>0</v>
      </c>
      <c r="F204" s="29">
        <f>+'2003'!$D204</f>
        <v>0</v>
      </c>
      <c r="G204" s="29">
        <f>+'2004'!$D204</f>
        <v>0</v>
      </c>
      <c r="H204" s="29">
        <f>+'2005'!$D204</f>
        <v>0</v>
      </c>
      <c r="I204" s="29">
        <f>+'2006'!$D204</f>
        <v>0</v>
      </c>
      <c r="J204" s="29">
        <f>+'2007'!$D204</f>
        <v>0</v>
      </c>
      <c r="K204" s="29">
        <f>+'2008'!$D204</f>
        <v>0</v>
      </c>
      <c r="L204" s="29">
        <f>+'2009'!$D204</f>
        <v>0</v>
      </c>
      <c r="M204" s="29">
        <f>+'2010'!$D204</f>
        <v>0</v>
      </c>
      <c r="N204" s="29">
        <f>+'2011'!$D204</f>
        <v>0</v>
      </c>
      <c r="O204" s="29">
        <f>+'2012'!$D204</f>
        <v>0</v>
      </c>
      <c r="P204" s="29">
        <f>+'2013'!$D204</f>
        <v>0</v>
      </c>
      <c r="Q204" s="29">
        <f>+'2014'!$D204</f>
        <v>0</v>
      </c>
      <c r="R204" s="29">
        <f>+'2015'!$D204</f>
        <v>0</v>
      </c>
      <c r="S204" s="29">
        <f>+'2016'!$D204</f>
        <v>0</v>
      </c>
      <c r="T204" s="29">
        <f>+'2017'!$D204</f>
        <v>0</v>
      </c>
      <c r="U204" s="29">
        <f>+'2018'!$D204</f>
        <v>0</v>
      </c>
      <c r="V204" s="29">
        <f>+'2019'!$D204</f>
        <v>0</v>
      </c>
      <c r="W204" s="29" t="e">
        <f>+#REF!</f>
        <v>#REF!</v>
      </c>
      <c r="X204" s="26"/>
      <c r="Y204" s="30" t="e">
        <f t="shared" si="141"/>
        <v>#DIV/0!</v>
      </c>
    </row>
    <row r="205" spans="1:25">
      <c r="A205" s="23" t="s">
        <v>635</v>
      </c>
      <c r="B205" s="24" t="s">
        <v>636</v>
      </c>
      <c r="C205" s="29">
        <f>+'2000'!$D205</f>
        <v>0</v>
      </c>
      <c r="D205" s="29">
        <f>+'2001'!$D205</f>
        <v>0</v>
      </c>
      <c r="E205" s="29">
        <f>+'2002'!$D205</f>
        <v>0</v>
      </c>
      <c r="F205" s="29">
        <f>+'2003'!$D205</f>
        <v>0</v>
      </c>
      <c r="G205" s="29">
        <f>+'2004'!$D205</f>
        <v>0</v>
      </c>
      <c r="H205" s="29">
        <f>+'2005'!$D205</f>
        <v>0</v>
      </c>
      <c r="I205" s="29">
        <f>+'2006'!$D205</f>
        <v>0</v>
      </c>
      <c r="J205" s="29">
        <f>+'2007'!$D205</f>
        <v>0</v>
      </c>
      <c r="K205" s="29">
        <f>+'2008'!$D205</f>
        <v>0</v>
      </c>
      <c r="L205" s="29">
        <f>+'2009'!$D205</f>
        <v>0</v>
      </c>
      <c r="M205" s="29">
        <f>+'2010'!$D205</f>
        <v>0</v>
      </c>
      <c r="N205" s="29">
        <f>+'2011'!$D205</f>
        <v>0</v>
      </c>
      <c r="O205" s="29">
        <f>+'2012'!$D205</f>
        <v>0</v>
      </c>
      <c r="P205" s="29">
        <f>+'2013'!$D205</f>
        <v>0</v>
      </c>
      <c r="Q205" s="29">
        <f>+'2014'!$D205</f>
        <v>0</v>
      </c>
      <c r="R205" s="29">
        <f>+'2015'!$D205</f>
        <v>0</v>
      </c>
      <c r="S205" s="29">
        <f>+'2016'!$D205</f>
        <v>0</v>
      </c>
      <c r="T205" s="29">
        <f>+'2017'!$D205</f>
        <v>0</v>
      </c>
      <c r="U205" s="29">
        <f>+'2018'!$D205</f>
        <v>0</v>
      </c>
      <c r="V205" s="29">
        <f>+'2019'!$D205</f>
        <v>0</v>
      </c>
      <c r="W205" s="29" t="e">
        <f>+#REF!</f>
        <v>#REF!</v>
      </c>
      <c r="X205" s="26"/>
      <c r="Y205" s="30" t="e">
        <f t="shared" si="141"/>
        <v>#DIV/0!</v>
      </c>
    </row>
    <row r="206" spans="1:25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26"/>
      <c r="Y206" s="32" t="e">
        <f t="shared" si="141"/>
        <v>#DIV/0!</v>
      </c>
    </row>
    <row r="207" spans="1:25">
      <c r="A207" s="23" t="s">
        <v>639</v>
      </c>
      <c r="B207" s="24" t="s">
        <v>290</v>
      </c>
      <c r="C207" s="29">
        <f>+'2000'!$D207</f>
        <v>0</v>
      </c>
      <c r="D207" s="29">
        <f>+'2001'!$D207</f>
        <v>0</v>
      </c>
      <c r="E207" s="29">
        <f>+'2002'!$D207</f>
        <v>0</v>
      </c>
      <c r="F207" s="29">
        <f>+'2003'!$D207</f>
        <v>0</v>
      </c>
      <c r="G207" s="29">
        <f>+'2004'!$D207</f>
        <v>0</v>
      </c>
      <c r="H207" s="29">
        <f>+'2005'!$D207</f>
        <v>0</v>
      </c>
      <c r="I207" s="29">
        <f>+'2006'!$D207</f>
        <v>0</v>
      </c>
      <c r="J207" s="29">
        <f>+'2007'!$D207</f>
        <v>0</v>
      </c>
      <c r="K207" s="29">
        <f>+'2008'!$D207</f>
        <v>0</v>
      </c>
      <c r="L207" s="29">
        <f>+'2009'!$D207</f>
        <v>0</v>
      </c>
      <c r="M207" s="29">
        <f>+'2010'!$D207</f>
        <v>0</v>
      </c>
      <c r="N207" s="29">
        <f>+'2011'!$D207</f>
        <v>0</v>
      </c>
      <c r="O207" s="29">
        <f>+'2012'!$D207</f>
        <v>0</v>
      </c>
      <c r="P207" s="29">
        <f>+'2013'!$D207</f>
        <v>0</v>
      </c>
      <c r="Q207" s="29">
        <f>+'2014'!$D207</f>
        <v>0</v>
      </c>
      <c r="R207" s="29">
        <f>+'2015'!$D207</f>
        <v>0</v>
      </c>
      <c r="S207" s="29">
        <f>+'2016'!$D207</f>
        <v>0</v>
      </c>
      <c r="T207" s="29">
        <f>+'2017'!$D207</f>
        <v>0</v>
      </c>
      <c r="U207" s="29">
        <f>+'2018'!$D207</f>
        <v>0</v>
      </c>
      <c r="V207" s="29">
        <f>+'2019'!$D207</f>
        <v>0</v>
      </c>
      <c r="W207" s="29" t="e">
        <f>+#REF!</f>
        <v>#REF!</v>
      </c>
      <c r="X207" s="26"/>
      <c r="Y207" s="30" t="e">
        <f t="shared" si="141"/>
        <v>#DIV/0!</v>
      </c>
    </row>
    <row r="208" spans="1:25" s="12" customFormat="1">
      <c r="A208" s="18" t="s">
        <v>640</v>
      </c>
      <c r="B208" s="19" t="s">
        <v>641</v>
      </c>
      <c r="C208" s="20">
        <f t="shared" ref="C208:U208" si="163">+C209+C213+C216+C219+C223</f>
        <v>26.974081783522749</v>
      </c>
      <c r="D208" s="20">
        <f t="shared" si="163"/>
        <v>28.430186278652723</v>
      </c>
      <c r="E208" s="20">
        <f t="shared" si="163"/>
        <v>29.850868051614135</v>
      </c>
      <c r="F208" s="20">
        <f t="shared" si="163"/>
        <v>31.28934099223299</v>
      </c>
      <c r="G208" s="20">
        <f t="shared" si="163"/>
        <v>32.756379833090271</v>
      </c>
      <c r="H208" s="20">
        <f t="shared" si="163"/>
        <v>34.235436596269295</v>
      </c>
      <c r="I208" s="20">
        <f t="shared" si="163"/>
        <v>35.696075728722747</v>
      </c>
      <c r="J208" s="20">
        <f t="shared" si="163"/>
        <v>37.264317066002292</v>
      </c>
      <c r="K208" s="20">
        <f t="shared" si="163"/>
        <v>38.870808548974217</v>
      </c>
      <c r="L208" s="20">
        <f t="shared" si="163"/>
        <v>40.533490821825538</v>
      </c>
      <c r="M208" s="20">
        <f t="shared" si="163"/>
        <v>42.565791023060719</v>
      </c>
      <c r="N208" s="20">
        <f t="shared" si="163"/>
        <v>45.243967283363126</v>
      </c>
      <c r="O208" s="20">
        <f t="shared" si="163"/>
        <v>47.165843153450417</v>
      </c>
      <c r="P208" s="20">
        <f t="shared" si="163"/>
        <v>49.180785303655661</v>
      </c>
      <c r="Q208" s="20">
        <f t="shared" si="163"/>
        <v>51.232589483092617</v>
      </c>
      <c r="R208" s="20">
        <f t="shared" si="163"/>
        <v>53.326022451007901</v>
      </c>
      <c r="S208" s="20">
        <f t="shared" si="163"/>
        <v>55.572425753572915</v>
      </c>
      <c r="T208" s="20">
        <f t="shared" si="163"/>
        <v>56.418378167241762</v>
      </c>
      <c r="U208" s="20">
        <f t="shared" si="163"/>
        <v>54.448871950193961</v>
      </c>
      <c r="V208" s="20">
        <f t="shared" ref="V208:W208" si="164">+V209+V213+V216+V219+V223</f>
        <v>56.457765410776553</v>
      </c>
      <c r="W208" s="20" t="e">
        <f t="shared" si="164"/>
        <v>#REF!</v>
      </c>
      <c r="X208" s="21"/>
      <c r="Y208" s="22">
        <f t="shared" si="141"/>
        <v>1.0930375263140211</v>
      </c>
    </row>
    <row r="209" spans="1:25">
      <c r="A209" s="23" t="s">
        <v>642</v>
      </c>
      <c r="B209" s="24" t="s">
        <v>643</v>
      </c>
      <c r="C209" s="25">
        <f>'2000'!$D$209</f>
        <v>21.81358797954935</v>
      </c>
      <c r="D209" s="25">
        <f>'2001'!$D$209</f>
        <v>23.13460736267076</v>
      </c>
      <c r="E209" s="25">
        <f>'2002'!$D$209</f>
        <v>24.449251685119318</v>
      </c>
      <c r="F209" s="25">
        <f>'2003'!$D$209</f>
        <v>25.766141870828829</v>
      </c>
      <c r="G209" s="25">
        <f>'2004'!$D$209</f>
        <v>27.092542411950635</v>
      </c>
      <c r="H209" s="25">
        <f>'2005'!$D$209</f>
        <v>28.434539917269536</v>
      </c>
      <c r="I209" s="25">
        <f>'2006'!$D$209</f>
        <v>29.797218348286822</v>
      </c>
      <c r="J209" s="25">
        <f>'2007'!$D$209</f>
        <v>31.185455727943317</v>
      </c>
      <c r="K209" s="25">
        <f>'2008'!$D$209</f>
        <v>32.603856675781387</v>
      </c>
      <c r="L209" s="25">
        <f>'2009'!$D$209</f>
        <v>34.056075877539016</v>
      </c>
      <c r="M209" s="25">
        <f>'2010'!$D$209</f>
        <v>35.544942443452079</v>
      </c>
      <c r="N209" s="25">
        <f>'2011'!$D$209</f>
        <v>37.35320357110195</v>
      </c>
      <c r="O209" s="25">
        <f>'2012'!$D$209</f>
        <v>39.180633167203133</v>
      </c>
      <c r="P209" s="25">
        <f>'2013'!$D$209</f>
        <v>41.039211743548385</v>
      </c>
      <c r="Q209" s="25">
        <f>'2014'!$D$209</f>
        <v>42.93424759773248</v>
      </c>
      <c r="R209" s="25">
        <f>'2015'!$D$209</f>
        <v>44.869887035384501</v>
      </c>
      <c r="S209" s="25">
        <f>'2016'!$D$209</f>
        <v>46.95759598830756</v>
      </c>
      <c r="T209" s="25">
        <f>'2017'!$D$209</f>
        <v>47.644033454473764</v>
      </c>
      <c r="U209" s="25">
        <f>'2018'!$D$209</f>
        <v>45.513930671575125</v>
      </c>
      <c r="V209" s="25">
        <f>'2019'!$D$209</f>
        <v>47.361490713565587</v>
      </c>
      <c r="W209" s="25" t="e">
        <f>#REF!</f>
        <v>#REF!</v>
      </c>
      <c r="X209" s="26"/>
      <c r="Y209" s="27">
        <f t="shared" si="141"/>
        <v>1.1711921375780947</v>
      </c>
    </row>
    <row r="210" spans="1:25">
      <c r="A210" s="23" t="s">
        <v>644</v>
      </c>
      <c r="B210" s="24" t="s">
        <v>645</v>
      </c>
      <c r="C210" s="29">
        <f>+'2000'!$D210</f>
        <v>0</v>
      </c>
      <c r="D210" s="29">
        <f>+'2001'!$D210</f>
        <v>0</v>
      </c>
      <c r="E210" s="29">
        <f>+'2002'!$D210</f>
        <v>0</v>
      </c>
      <c r="F210" s="29">
        <f>+'2003'!$D210</f>
        <v>0</v>
      </c>
      <c r="G210" s="29">
        <f>+'2004'!$D210</f>
        <v>0</v>
      </c>
      <c r="H210" s="29">
        <f>+'2005'!$D210</f>
        <v>0</v>
      </c>
      <c r="I210" s="29">
        <f>+'2006'!$D210</f>
        <v>0</v>
      </c>
      <c r="J210" s="29">
        <f>+'2007'!$D210</f>
        <v>0</v>
      </c>
      <c r="K210" s="29">
        <f>+'2008'!$D210</f>
        <v>0</v>
      </c>
      <c r="L210" s="29">
        <f>+'2009'!$D210</f>
        <v>0</v>
      </c>
      <c r="M210" s="29">
        <f>+'2010'!$D210</f>
        <v>0</v>
      </c>
      <c r="N210" s="29">
        <f>+'2011'!$D210</f>
        <v>0</v>
      </c>
      <c r="O210" s="29">
        <f>+'2012'!$D210</f>
        <v>0</v>
      </c>
      <c r="P210" s="29">
        <f>+'2013'!$D210</f>
        <v>0</v>
      </c>
      <c r="Q210" s="29">
        <f>+'2014'!$D210</f>
        <v>0</v>
      </c>
      <c r="R210" s="29">
        <f>+'2015'!$D210</f>
        <v>0</v>
      </c>
      <c r="S210" s="29">
        <f>+'2016'!$D210</f>
        <v>0</v>
      </c>
      <c r="T210" s="29">
        <f>+'2017'!$D210</f>
        <v>0</v>
      </c>
      <c r="U210" s="29">
        <f>+'2018'!$D210</f>
        <v>0</v>
      </c>
      <c r="V210" s="29">
        <f>+'2019'!$D210</f>
        <v>0</v>
      </c>
      <c r="W210" s="29" t="e">
        <f>+#REF!</f>
        <v>#REF!</v>
      </c>
      <c r="X210" s="26"/>
      <c r="Y210" s="30" t="e">
        <f t="shared" si="141"/>
        <v>#DIV/0!</v>
      </c>
    </row>
    <row r="211" spans="1:25">
      <c r="A211" s="23" t="s">
        <v>646</v>
      </c>
      <c r="B211" s="24" t="s">
        <v>647</v>
      </c>
      <c r="C211" s="29">
        <f>+'2000'!$D211</f>
        <v>0</v>
      </c>
      <c r="D211" s="29">
        <f>+'2001'!$D211</f>
        <v>0</v>
      </c>
      <c r="E211" s="29">
        <f>+'2002'!$D211</f>
        <v>0</v>
      </c>
      <c r="F211" s="29">
        <f>+'2003'!$D211</f>
        <v>0</v>
      </c>
      <c r="G211" s="29">
        <f>+'2004'!$D211</f>
        <v>0</v>
      </c>
      <c r="H211" s="29">
        <f>+'2005'!$D211</f>
        <v>0</v>
      </c>
      <c r="I211" s="29">
        <f>+'2006'!$D211</f>
        <v>0</v>
      </c>
      <c r="J211" s="29">
        <f>+'2007'!$D211</f>
        <v>0</v>
      </c>
      <c r="K211" s="29">
        <f>+'2008'!$D211</f>
        <v>0</v>
      </c>
      <c r="L211" s="29">
        <f>+'2009'!$D211</f>
        <v>0</v>
      </c>
      <c r="M211" s="29">
        <f>+'2010'!$D211</f>
        <v>0</v>
      </c>
      <c r="N211" s="29">
        <f>+'2011'!$D211</f>
        <v>0</v>
      </c>
      <c r="O211" s="29">
        <f>+'2012'!$D211</f>
        <v>0</v>
      </c>
      <c r="P211" s="29">
        <f>+'2013'!$D211</f>
        <v>0</v>
      </c>
      <c r="Q211" s="29">
        <f>+'2014'!$D211</f>
        <v>0</v>
      </c>
      <c r="R211" s="29">
        <f>+'2015'!$D211</f>
        <v>0</v>
      </c>
      <c r="S211" s="29">
        <f>+'2016'!$D211</f>
        <v>0</v>
      </c>
      <c r="T211" s="29">
        <f>+'2017'!$D211</f>
        <v>0</v>
      </c>
      <c r="U211" s="29">
        <f>+'2018'!$D211</f>
        <v>0</v>
      </c>
      <c r="V211" s="29">
        <f>+'2019'!$D211</f>
        <v>0</v>
      </c>
      <c r="W211" s="29" t="e">
        <f>+#REF!</f>
        <v>#REF!</v>
      </c>
      <c r="X211" s="26"/>
      <c r="Y211" s="30" t="e">
        <f t="shared" si="141"/>
        <v>#DIV/0!</v>
      </c>
    </row>
    <row r="212" spans="1:25">
      <c r="A212" s="23" t="s">
        <v>648</v>
      </c>
      <c r="B212" s="24" t="s">
        <v>649</v>
      </c>
      <c r="C212" s="29">
        <f>+'2000'!$D212</f>
        <v>0</v>
      </c>
      <c r="D212" s="29">
        <f>+'2001'!$D212</f>
        <v>0</v>
      </c>
      <c r="E212" s="29">
        <f>+'2002'!$D212</f>
        <v>0</v>
      </c>
      <c r="F212" s="29">
        <f>+'2003'!$D212</f>
        <v>0</v>
      </c>
      <c r="G212" s="29">
        <f>+'2004'!$D212</f>
        <v>0</v>
      </c>
      <c r="H212" s="29">
        <f>+'2005'!$D212</f>
        <v>0</v>
      </c>
      <c r="I212" s="29">
        <f>+'2006'!$D212</f>
        <v>0</v>
      </c>
      <c r="J212" s="29">
        <f>+'2007'!$D212</f>
        <v>0</v>
      </c>
      <c r="K212" s="29">
        <f>+'2008'!$D212</f>
        <v>0</v>
      </c>
      <c r="L212" s="29">
        <f>+'2009'!$D212</f>
        <v>0</v>
      </c>
      <c r="M212" s="29">
        <f>+'2010'!$D212</f>
        <v>0</v>
      </c>
      <c r="N212" s="29">
        <f>+'2011'!$D212</f>
        <v>0</v>
      </c>
      <c r="O212" s="29">
        <f>+'2012'!$D212</f>
        <v>0</v>
      </c>
      <c r="P212" s="29">
        <f>+'2013'!$D212</f>
        <v>0</v>
      </c>
      <c r="Q212" s="29">
        <f>+'2014'!$D212</f>
        <v>0</v>
      </c>
      <c r="R212" s="29">
        <f>+'2015'!$D212</f>
        <v>0</v>
      </c>
      <c r="S212" s="29">
        <f>+'2016'!$D212</f>
        <v>0</v>
      </c>
      <c r="T212" s="29">
        <f>+'2017'!$D212</f>
        <v>0</v>
      </c>
      <c r="U212" s="29">
        <f>+'2018'!$D212</f>
        <v>0</v>
      </c>
      <c r="V212" s="29">
        <f>+'2019'!$D212</f>
        <v>0</v>
      </c>
      <c r="W212" s="29" t="e">
        <f>+#REF!</f>
        <v>#REF!</v>
      </c>
      <c r="X212" s="26"/>
      <c r="Y212" s="30" t="e">
        <f t="shared" si="141"/>
        <v>#DIV/0!</v>
      </c>
    </row>
    <row r="213" spans="1:25">
      <c r="A213" s="23" t="s">
        <v>650</v>
      </c>
      <c r="B213" s="24" t="s">
        <v>651</v>
      </c>
      <c r="C213" s="25">
        <f t="shared" ref="C213:U213" si="165">+SUM(C214:C215)</f>
        <v>0</v>
      </c>
      <c r="D213" s="25">
        <f t="shared" si="165"/>
        <v>0</v>
      </c>
      <c r="E213" s="25">
        <f t="shared" si="165"/>
        <v>0</v>
      </c>
      <c r="F213" s="25">
        <f t="shared" si="165"/>
        <v>0</v>
      </c>
      <c r="G213" s="25">
        <f t="shared" si="165"/>
        <v>0</v>
      </c>
      <c r="H213" s="25">
        <f t="shared" si="165"/>
        <v>0</v>
      </c>
      <c r="I213" s="25">
        <f t="shared" si="165"/>
        <v>0</v>
      </c>
      <c r="J213" s="25">
        <f t="shared" si="165"/>
        <v>0</v>
      </c>
      <c r="K213" s="25">
        <f t="shared" si="165"/>
        <v>0</v>
      </c>
      <c r="L213" s="25">
        <f t="shared" si="165"/>
        <v>0</v>
      </c>
      <c r="M213" s="25">
        <f t="shared" si="165"/>
        <v>0</v>
      </c>
      <c r="N213" s="25">
        <f t="shared" si="165"/>
        <v>0</v>
      </c>
      <c r="O213" s="25">
        <f t="shared" si="165"/>
        <v>0</v>
      </c>
      <c r="P213" s="25">
        <f t="shared" si="165"/>
        <v>0</v>
      </c>
      <c r="Q213" s="25">
        <f t="shared" si="165"/>
        <v>0</v>
      </c>
      <c r="R213" s="25">
        <f t="shared" si="165"/>
        <v>0</v>
      </c>
      <c r="S213" s="25">
        <f t="shared" si="165"/>
        <v>0</v>
      </c>
      <c r="T213" s="25">
        <f t="shared" si="165"/>
        <v>0</v>
      </c>
      <c r="U213" s="25">
        <f t="shared" si="165"/>
        <v>0</v>
      </c>
      <c r="V213" s="25">
        <f t="shared" ref="V213:W213" si="166">+SUM(V214:V215)</f>
        <v>0</v>
      </c>
      <c r="W213" s="25" t="e">
        <f t="shared" si="166"/>
        <v>#REF!</v>
      </c>
      <c r="X213" s="26"/>
      <c r="Y213" s="27" t="e">
        <f t="shared" si="141"/>
        <v>#DIV/0!</v>
      </c>
    </row>
    <row r="214" spans="1:25">
      <c r="A214" s="23" t="s">
        <v>652</v>
      </c>
      <c r="B214" s="24" t="s">
        <v>653</v>
      </c>
      <c r="C214" s="29">
        <f>+'2000'!$D214</f>
        <v>0</v>
      </c>
      <c r="D214" s="29">
        <f>+'2001'!$D214</f>
        <v>0</v>
      </c>
      <c r="E214" s="29">
        <f>+'2002'!$D214</f>
        <v>0</v>
      </c>
      <c r="F214" s="29">
        <f>+'2003'!$D214</f>
        <v>0</v>
      </c>
      <c r="G214" s="29">
        <f>+'2004'!$D214</f>
        <v>0</v>
      </c>
      <c r="H214" s="29">
        <f>+'2005'!$D214</f>
        <v>0</v>
      </c>
      <c r="I214" s="29">
        <f>+'2006'!$D214</f>
        <v>0</v>
      </c>
      <c r="J214" s="29">
        <f>+'2007'!$D214</f>
        <v>0</v>
      </c>
      <c r="K214" s="29">
        <f>+'2008'!$D214</f>
        <v>0</v>
      </c>
      <c r="L214" s="29">
        <f>+'2009'!$D214</f>
        <v>0</v>
      </c>
      <c r="M214" s="29">
        <f>+'2010'!$D214</f>
        <v>0</v>
      </c>
      <c r="N214" s="29">
        <f>+'2011'!$D214</f>
        <v>0</v>
      </c>
      <c r="O214" s="29">
        <f>+'2012'!$D214</f>
        <v>0</v>
      </c>
      <c r="P214" s="29">
        <f>+'2013'!$D214</f>
        <v>0</v>
      </c>
      <c r="Q214" s="29">
        <f>+'2014'!$D214</f>
        <v>0</v>
      </c>
      <c r="R214" s="29">
        <f>+'2015'!$D214</f>
        <v>0</v>
      </c>
      <c r="S214" s="29">
        <f>+'2016'!$D214</f>
        <v>0</v>
      </c>
      <c r="T214" s="29">
        <f>+'2017'!$D214</f>
        <v>0</v>
      </c>
      <c r="U214" s="29">
        <f>+'2018'!$D214</f>
        <v>0</v>
      </c>
      <c r="V214" s="29">
        <f>+'2019'!$D214</f>
        <v>0</v>
      </c>
      <c r="W214" s="29" t="e">
        <f>+#REF!</f>
        <v>#REF!</v>
      </c>
      <c r="X214" s="26"/>
      <c r="Y214" s="30" t="e">
        <f t="shared" si="141"/>
        <v>#DIV/0!</v>
      </c>
    </row>
    <row r="215" spans="1:25">
      <c r="A215" s="23" t="s">
        <v>654</v>
      </c>
      <c r="B215" s="24" t="s">
        <v>655</v>
      </c>
      <c r="C215" s="29">
        <f>+'2000'!$D215</f>
        <v>0</v>
      </c>
      <c r="D215" s="29">
        <f>+'2001'!$D215</f>
        <v>0</v>
      </c>
      <c r="E215" s="29">
        <f>+'2002'!$D215</f>
        <v>0</v>
      </c>
      <c r="F215" s="29">
        <f>+'2003'!$D215</f>
        <v>0</v>
      </c>
      <c r="G215" s="29">
        <f>+'2004'!$D215</f>
        <v>0</v>
      </c>
      <c r="H215" s="29">
        <f>+'2005'!$D215</f>
        <v>0</v>
      </c>
      <c r="I215" s="29">
        <f>+'2006'!$D215</f>
        <v>0</v>
      </c>
      <c r="J215" s="29">
        <f>+'2007'!$D215</f>
        <v>0</v>
      </c>
      <c r="K215" s="29">
        <f>+'2008'!$D215</f>
        <v>0</v>
      </c>
      <c r="L215" s="29">
        <f>+'2009'!$D215</f>
        <v>0</v>
      </c>
      <c r="M215" s="29">
        <f>+'2010'!$D215</f>
        <v>0</v>
      </c>
      <c r="N215" s="29">
        <f>+'2011'!$D215</f>
        <v>0</v>
      </c>
      <c r="O215" s="29">
        <f>+'2012'!$D215</f>
        <v>0</v>
      </c>
      <c r="P215" s="29">
        <f>+'2013'!$D215</f>
        <v>0</v>
      </c>
      <c r="Q215" s="29">
        <f>+'2014'!$D215</f>
        <v>0</v>
      </c>
      <c r="R215" s="29">
        <f>+'2015'!$D215</f>
        <v>0</v>
      </c>
      <c r="S215" s="29">
        <f>+'2016'!$D215</f>
        <v>0</v>
      </c>
      <c r="T215" s="29">
        <f>+'2017'!$D215</f>
        <v>0</v>
      </c>
      <c r="U215" s="29">
        <f>+'2018'!$D215</f>
        <v>0</v>
      </c>
      <c r="V215" s="29">
        <f>+'2019'!$D215</f>
        <v>0</v>
      </c>
      <c r="W215" s="29" t="e">
        <f>+#REF!</f>
        <v>#REF!</v>
      </c>
      <c r="X215" s="26"/>
      <c r="Y215" s="30" t="e">
        <f t="shared" si="141"/>
        <v>#DIV/0!</v>
      </c>
    </row>
    <row r="216" spans="1:25">
      <c r="A216" s="23" t="s">
        <v>656</v>
      </c>
      <c r="B216" s="24" t="s">
        <v>657</v>
      </c>
      <c r="C216" s="25">
        <f t="shared" ref="C216:U216" si="167">+SUM(C217:C218)</f>
        <v>0</v>
      </c>
      <c r="D216" s="25">
        <f t="shared" si="167"/>
        <v>0</v>
      </c>
      <c r="E216" s="25">
        <f t="shared" si="167"/>
        <v>0</v>
      </c>
      <c r="F216" s="25">
        <f t="shared" si="167"/>
        <v>0</v>
      </c>
      <c r="G216" s="25">
        <f t="shared" si="167"/>
        <v>0</v>
      </c>
      <c r="H216" s="25">
        <f t="shared" si="167"/>
        <v>0</v>
      </c>
      <c r="I216" s="25">
        <f t="shared" si="167"/>
        <v>0</v>
      </c>
      <c r="J216" s="25">
        <f t="shared" si="167"/>
        <v>0</v>
      </c>
      <c r="K216" s="25">
        <f t="shared" si="167"/>
        <v>0</v>
      </c>
      <c r="L216" s="25">
        <f t="shared" si="167"/>
        <v>0</v>
      </c>
      <c r="M216" s="25">
        <f t="shared" si="167"/>
        <v>0</v>
      </c>
      <c r="N216" s="25">
        <f t="shared" si="167"/>
        <v>0</v>
      </c>
      <c r="O216" s="25">
        <f t="shared" si="167"/>
        <v>0</v>
      </c>
      <c r="P216" s="25">
        <f t="shared" si="167"/>
        <v>0</v>
      </c>
      <c r="Q216" s="25">
        <f t="shared" si="167"/>
        <v>0</v>
      </c>
      <c r="R216" s="25">
        <f t="shared" si="167"/>
        <v>0</v>
      </c>
      <c r="S216" s="25">
        <f t="shared" si="167"/>
        <v>0</v>
      </c>
      <c r="T216" s="25">
        <f t="shared" si="167"/>
        <v>0</v>
      </c>
      <c r="U216" s="25">
        <f t="shared" si="167"/>
        <v>0</v>
      </c>
      <c r="V216" s="25">
        <f t="shared" ref="V216:W216" si="168">+SUM(V217:V218)</f>
        <v>0</v>
      </c>
      <c r="W216" s="25" t="e">
        <f t="shared" si="168"/>
        <v>#REF!</v>
      </c>
      <c r="X216" s="26"/>
      <c r="Y216" s="27" t="e">
        <f t="shared" si="141"/>
        <v>#DIV/0!</v>
      </c>
    </row>
    <row r="217" spans="1:25">
      <c r="A217" s="23" t="s">
        <v>658</v>
      </c>
      <c r="B217" s="24" t="s">
        <v>659</v>
      </c>
      <c r="C217" s="29">
        <f>+'2000'!$D217</f>
        <v>0</v>
      </c>
      <c r="D217" s="29">
        <f>+'2001'!$D217</f>
        <v>0</v>
      </c>
      <c r="E217" s="29">
        <f>+'2002'!$D217</f>
        <v>0</v>
      </c>
      <c r="F217" s="29">
        <f>+'2003'!$D217</f>
        <v>0</v>
      </c>
      <c r="G217" s="29">
        <f>+'2004'!$D217</f>
        <v>0</v>
      </c>
      <c r="H217" s="29">
        <f>+'2005'!$D217</f>
        <v>0</v>
      </c>
      <c r="I217" s="29">
        <f>+'2006'!$D217</f>
        <v>0</v>
      </c>
      <c r="J217" s="29">
        <f>+'2007'!$D217</f>
        <v>0</v>
      </c>
      <c r="K217" s="29">
        <f>+'2008'!$D217</f>
        <v>0</v>
      </c>
      <c r="L217" s="29">
        <f>+'2009'!$D217</f>
        <v>0</v>
      </c>
      <c r="M217" s="29">
        <f>+'2010'!$D217</f>
        <v>0</v>
      </c>
      <c r="N217" s="29">
        <f>+'2011'!$D217</f>
        <v>0</v>
      </c>
      <c r="O217" s="29">
        <f>+'2012'!$D217</f>
        <v>0</v>
      </c>
      <c r="P217" s="29">
        <f>+'2013'!$D217</f>
        <v>0</v>
      </c>
      <c r="Q217" s="29">
        <f>+'2014'!$D217</f>
        <v>0</v>
      </c>
      <c r="R217" s="29">
        <f>+'2015'!$D217</f>
        <v>0</v>
      </c>
      <c r="S217" s="29">
        <f>+'2016'!$D217</f>
        <v>0</v>
      </c>
      <c r="T217" s="29">
        <f>+'2017'!$D217</f>
        <v>0</v>
      </c>
      <c r="U217" s="29">
        <f>+'2018'!$D217</f>
        <v>0</v>
      </c>
      <c r="V217" s="29">
        <f>+'2019'!$D217</f>
        <v>0</v>
      </c>
      <c r="W217" s="29" t="e">
        <f>+#REF!</f>
        <v>#REF!</v>
      </c>
      <c r="X217" s="26"/>
      <c r="Y217" s="30" t="e">
        <f t="shared" si="141"/>
        <v>#DIV/0!</v>
      </c>
    </row>
    <row r="218" spans="1:25">
      <c r="A218" s="23" t="s">
        <v>660</v>
      </c>
      <c r="B218" s="24" t="s">
        <v>661</v>
      </c>
      <c r="C218" s="29">
        <f>+'2000'!$D218</f>
        <v>0</v>
      </c>
      <c r="D218" s="29">
        <f>+'2001'!$D218</f>
        <v>0</v>
      </c>
      <c r="E218" s="29">
        <f>+'2002'!$D218</f>
        <v>0</v>
      </c>
      <c r="F218" s="29">
        <f>+'2003'!$D218</f>
        <v>0</v>
      </c>
      <c r="G218" s="29">
        <f>+'2004'!$D218</f>
        <v>0</v>
      </c>
      <c r="H218" s="29">
        <f>+'2005'!$D218</f>
        <v>0</v>
      </c>
      <c r="I218" s="29">
        <f>+'2006'!$D218</f>
        <v>0</v>
      </c>
      <c r="J218" s="29">
        <f>+'2007'!$D218</f>
        <v>0</v>
      </c>
      <c r="K218" s="29">
        <f>+'2008'!$D218</f>
        <v>0</v>
      </c>
      <c r="L218" s="29">
        <f>+'2009'!$D218</f>
        <v>0</v>
      </c>
      <c r="M218" s="29">
        <f>+'2010'!$D218</f>
        <v>0</v>
      </c>
      <c r="N218" s="29">
        <f>+'2011'!$D218</f>
        <v>0</v>
      </c>
      <c r="O218" s="29">
        <f>+'2012'!$D218</f>
        <v>0</v>
      </c>
      <c r="P218" s="29">
        <f>+'2013'!$D218</f>
        <v>0</v>
      </c>
      <c r="Q218" s="29">
        <f>+'2014'!$D218</f>
        <v>0</v>
      </c>
      <c r="R218" s="29">
        <f>+'2015'!$D218</f>
        <v>0</v>
      </c>
      <c r="S218" s="29">
        <f>+'2016'!$D218</f>
        <v>0</v>
      </c>
      <c r="T218" s="29">
        <f>+'2017'!$D218</f>
        <v>0</v>
      </c>
      <c r="U218" s="29">
        <f>+'2018'!$D218</f>
        <v>0</v>
      </c>
      <c r="V218" s="29">
        <f>+'2019'!$D218</f>
        <v>0</v>
      </c>
      <c r="W218" s="29" t="e">
        <f>+#REF!</f>
        <v>#REF!</v>
      </c>
      <c r="X218" s="26"/>
      <c r="Y218" s="30" t="e">
        <f t="shared" si="141"/>
        <v>#DIV/0!</v>
      </c>
    </row>
    <row r="219" spans="1:25">
      <c r="A219" s="23" t="s">
        <v>662</v>
      </c>
      <c r="B219" s="24" t="s">
        <v>663</v>
      </c>
      <c r="C219" s="25">
        <f t="shared" ref="C219:U219" si="169">+SUM(C220:C222)</f>
        <v>5.1604938039733996</v>
      </c>
      <c r="D219" s="25">
        <f t="shared" si="169"/>
        <v>5.2955789159819631</v>
      </c>
      <c r="E219" s="25">
        <f t="shared" si="169"/>
        <v>5.4016163664948174</v>
      </c>
      <c r="F219" s="25">
        <f t="shared" si="169"/>
        <v>5.5231991214041622</v>
      </c>
      <c r="G219" s="25">
        <f t="shared" si="169"/>
        <v>5.6638374211396352</v>
      </c>
      <c r="H219" s="25">
        <f t="shared" si="169"/>
        <v>5.8008966789997576</v>
      </c>
      <c r="I219" s="25">
        <f t="shared" si="169"/>
        <v>5.8988573804359206</v>
      </c>
      <c r="J219" s="25">
        <f t="shared" si="169"/>
        <v>6.0788613380589762</v>
      </c>
      <c r="K219" s="25">
        <f t="shared" si="169"/>
        <v>6.2669518731928298</v>
      </c>
      <c r="L219" s="25">
        <f t="shared" si="169"/>
        <v>6.4774149442865214</v>
      </c>
      <c r="M219" s="25">
        <f t="shared" si="169"/>
        <v>7.0208485796086384</v>
      </c>
      <c r="N219" s="25">
        <f t="shared" si="169"/>
        <v>7.8907637122611742</v>
      </c>
      <c r="O219" s="25">
        <f t="shared" si="169"/>
        <v>7.9852099862472858</v>
      </c>
      <c r="P219" s="25">
        <f t="shared" si="169"/>
        <v>8.1415735601072772</v>
      </c>
      <c r="Q219" s="25">
        <f t="shared" si="169"/>
        <v>8.2983418853601361</v>
      </c>
      <c r="R219" s="25">
        <f t="shared" si="169"/>
        <v>8.4561354156233985</v>
      </c>
      <c r="S219" s="25">
        <f t="shared" si="169"/>
        <v>8.6148297652653554</v>
      </c>
      <c r="T219" s="25">
        <f t="shared" si="169"/>
        <v>8.7743447127679985</v>
      </c>
      <c r="U219" s="25">
        <f t="shared" si="169"/>
        <v>8.9349412786188349</v>
      </c>
      <c r="V219" s="25">
        <f t="shared" ref="V219:W219" si="170">+SUM(V220:V222)</f>
        <v>9.0962746972109674</v>
      </c>
      <c r="W219" s="25" t="e">
        <f t="shared" si="170"/>
        <v>#REF!</v>
      </c>
      <c r="X219" s="26"/>
      <c r="Y219" s="27">
        <f t="shared" si="141"/>
        <v>0.76267524828867228</v>
      </c>
    </row>
    <row r="220" spans="1:25">
      <c r="A220" s="23" t="s">
        <v>664</v>
      </c>
      <c r="B220" s="24" t="s">
        <v>665</v>
      </c>
      <c r="C220" s="29">
        <f>+'2000'!$D220</f>
        <v>5.1604938039733996</v>
      </c>
      <c r="D220" s="29">
        <f>+'2001'!$D220</f>
        <v>5.2955789159819631</v>
      </c>
      <c r="E220" s="29">
        <f>+'2002'!$D220</f>
        <v>5.4016163664948174</v>
      </c>
      <c r="F220" s="29">
        <f>+'2003'!$D220</f>
        <v>5.5231991214041622</v>
      </c>
      <c r="G220" s="29">
        <f>+'2004'!$D220</f>
        <v>5.6638374211396352</v>
      </c>
      <c r="H220" s="29">
        <f>+'2005'!$D220</f>
        <v>5.8008966789997576</v>
      </c>
      <c r="I220" s="29">
        <f>+'2006'!$D220</f>
        <v>5.8988573804359206</v>
      </c>
      <c r="J220" s="29">
        <f>+'2007'!$D220</f>
        <v>6.0788613380589762</v>
      </c>
      <c r="K220" s="29">
        <f>+'2008'!$D220</f>
        <v>6.2669518731928298</v>
      </c>
      <c r="L220" s="29">
        <f>+'2009'!$D220</f>
        <v>6.4774149442865214</v>
      </c>
      <c r="M220" s="29">
        <f>+'2010'!$D220</f>
        <v>7.0208485796086384</v>
      </c>
      <c r="N220" s="29">
        <f>+'2011'!$D220</f>
        <v>7.8907637122611742</v>
      </c>
      <c r="O220" s="29">
        <f>+'2012'!$D220</f>
        <v>7.9852099862472858</v>
      </c>
      <c r="P220" s="29">
        <f>+'2013'!$D220</f>
        <v>8.1415735601072772</v>
      </c>
      <c r="Q220" s="29">
        <f>+'2014'!$D220</f>
        <v>8.2983418853601361</v>
      </c>
      <c r="R220" s="29">
        <f>+'2015'!$D220</f>
        <v>8.4561354156233985</v>
      </c>
      <c r="S220" s="29">
        <f>+'2016'!$D220</f>
        <v>8.6148297652653554</v>
      </c>
      <c r="T220" s="29">
        <f>+'2017'!$D220</f>
        <v>8.7743447127679985</v>
      </c>
      <c r="U220" s="29">
        <f>+'2018'!$D220</f>
        <v>8.9349412786188349</v>
      </c>
      <c r="V220" s="29">
        <f>+'2019'!$D220</f>
        <v>9.0962746972109674</v>
      </c>
      <c r="W220" s="29" t="e">
        <f>+#REF!</f>
        <v>#REF!</v>
      </c>
      <c r="X220" s="26"/>
      <c r="Y220" s="30">
        <f t="shared" si="141"/>
        <v>0.76267524828867228</v>
      </c>
    </row>
    <row r="221" spans="1:25">
      <c r="A221" s="23" t="s">
        <v>666</v>
      </c>
      <c r="B221" s="24" t="s">
        <v>667</v>
      </c>
      <c r="C221" s="29">
        <f>+'2000'!$D221</f>
        <v>0</v>
      </c>
      <c r="D221" s="29">
        <f>+'2001'!$D221</f>
        <v>0</v>
      </c>
      <c r="E221" s="29">
        <f>+'2002'!$D221</f>
        <v>0</v>
      </c>
      <c r="F221" s="29">
        <f>+'2003'!$D221</f>
        <v>0</v>
      </c>
      <c r="G221" s="29">
        <f>+'2004'!$D221</f>
        <v>0</v>
      </c>
      <c r="H221" s="29">
        <f>+'2005'!$D221</f>
        <v>0</v>
      </c>
      <c r="I221" s="29">
        <f>+'2006'!$D221</f>
        <v>0</v>
      </c>
      <c r="J221" s="29">
        <f>+'2007'!$D221</f>
        <v>0</v>
      </c>
      <c r="K221" s="29">
        <f>+'2008'!$D221</f>
        <v>0</v>
      </c>
      <c r="L221" s="29">
        <f>+'2009'!$D221</f>
        <v>0</v>
      </c>
      <c r="M221" s="29">
        <f>+'2010'!$D221</f>
        <v>0</v>
      </c>
      <c r="N221" s="29">
        <f>+'2011'!$D221</f>
        <v>0</v>
      </c>
      <c r="O221" s="29">
        <f>+'2012'!$D221</f>
        <v>0</v>
      </c>
      <c r="P221" s="29">
        <f>+'2013'!$D221</f>
        <v>0</v>
      </c>
      <c r="Q221" s="29">
        <f>+'2014'!$D221</f>
        <v>0</v>
      </c>
      <c r="R221" s="29">
        <f>+'2015'!$D221</f>
        <v>0</v>
      </c>
      <c r="S221" s="29">
        <f>+'2016'!$D221</f>
        <v>0</v>
      </c>
      <c r="T221" s="29">
        <f>+'2017'!$D221</f>
        <v>0</v>
      </c>
      <c r="U221" s="29">
        <f>+'2018'!$D221</f>
        <v>0</v>
      </c>
      <c r="V221" s="29">
        <f>+'2019'!$D221</f>
        <v>0</v>
      </c>
      <c r="W221" s="29" t="e">
        <f>+#REF!</f>
        <v>#REF!</v>
      </c>
      <c r="X221" s="26"/>
      <c r="Y221" s="30" t="e">
        <f t="shared" si="141"/>
        <v>#DIV/0!</v>
      </c>
    </row>
    <row r="222" spans="1:25">
      <c r="A222" s="23" t="s">
        <v>668</v>
      </c>
      <c r="B222" s="24" t="s">
        <v>290</v>
      </c>
      <c r="C222" s="29">
        <f>+'2000'!$D222</f>
        <v>0</v>
      </c>
      <c r="D222" s="29">
        <f>+'2001'!$D222</f>
        <v>0</v>
      </c>
      <c r="E222" s="29">
        <f>+'2002'!$D222</f>
        <v>0</v>
      </c>
      <c r="F222" s="29">
        <f>+'2003'!$D222</f>
        <v>0</v>
      </c>
      <c r="G222" s="29">
        <f>+'2004'!$D222</f>
        <v>0</v>
      </c>
      <c r="H222" s="29">
        <f>+'2005'!$D222</f>
        <v>0</v>
      </c>
      <c r="I222" s="29">
        <f>+'2006'!$D222</f>
        <v>0</v>
      </c>
      <c r="J222" s="29">
        <f>+'2007'!$D222</f>
        <v>0</v>
      </c>
      <c r="K222" s="29">
        <f>+'2008'!$D222</f>
        <v>0</v>
      </c>
      <c r="L222" s="29">
        <f>+'2009'!$D222</f>
        <v>0</v>
      </c>
      <c r="M222" s="29">
        <f>+'2010'!$D222</f>
        <v>0</v>
      </c>
      <c r="N222" s="29">
        <f>+'2011'!$D222</f>
        <v>0</v>
      </c>
      <c r="O222" s="29">
        <f>+'2012'!$D222</f>
        <v>0</v>
      </c>
      <c r="P222" s="29">
        <f>+'2013'!$D222</f>
        <v>0</v>
      </c>
      <c r="Q222" s="29">
        <f>+'2014'!$D222</f>
        <v>0</v>
      </c>
      <c r="R222" s="29">
        <f>+'2015'!$D222</f>
        <v>0</v>
      </c>
      <c r="S222" s="29">
        <f>+'2016'!$D222</f>
        <v>0</v>
      </c>
      <c r="T222" s="29">
        <f>+'2017'!$D222</f>
        <v>0</v>
      </c>
      <c r="U222" s="29">
        <f>+'2018'!$D222</f>
        <v>0</v>
      </c>
      <c r="V222" s="29">
        <f>+'2019'!$D222</f>
        <v>0</v>
      </c>
      <c r="W222" s="29" t="e">
        <f>+#REF!</f>
        <v>#REF!</v>
      </c>
      <c r="X222" s="26"/>
      <c r="Y222" s="30" t="e">
        <f t="shared" si="141"/>
        <v>#DIV/0!</v>
      </c>
    </row>
    <row r="223" spans="1:25">
      <c r="A223" s="23" t="s">
        <v>669</v>
      </c>
      <c r="B223" s="24" t="s">
        <v>290</v>
      </c>
      <c r="C223" s="29">
        <f>+'2000'!$D223</f>
        <v>0</v>
      </c>
      <c r="D223" s="29">
        <f>+'2001'!$D223</f>
        <v>0</v>
      </c>
      <c r="E223" s="29">
        <f>+'2002'!$D223</f>
        <v>0</v>
      </c>
      <c r="F223" s="29">
        <f>+'2003'!$D223</f>
        <v>0</v>
      </c>
      <c r="G223" s="29">
        <f>+'2004'!$D223</f>
        <v>0</v>
      </c>
      <c r="H223" s="29">
        <f>+'2005'!$D223</f>
        <v>0</v>
      </c>
      <c r="I223" s="29">
        <f>+'2006'!$D223</f>
        <v>0</v>
      </c>
      <c r="J223" s="29">
        <f>+'2007'!$D223</f>
        <v>0</v>
      </c>
      <c r="K223" s="29">
        <f>+'2008'!$D223</f>
        <v>0</v>
      </c>
      <c r="L223" s="29">
        <f>+'2009'!$D223</f>
        <v>0</v>
      </c>
      <c r="M223" s="29">
        <f>+'2010'!$D223</f>
        <v>0</v>
      </c>
      <c r="N223" s="29">
        <f>+'2011'!$D223</f>
        <v>0</v>
      </c>
      <c r="O223" s="29">
        <f>+'2012'!$D223</f>
        <v>0</v>
      </c>
      <c r="P223" s="29">
        <f>+'2013'!$D223</f>
        <v>0</v>
      </c>
      <c r="Q223" s="29">
        <f>+'2014'!$D223</f>
        <v>0</v>
      </c>
      <c r="R223" s="29">
        <f>+'2015'!$D223</f>
        <v>0</v>
      </c>
      <c r="S223" s="29">
        <f>+'2016'!$D223</f>
        <v>0</v>
      </c>
      <c r="T223" s="29">
        <f>+'2017'!$D223</f>
        <v>0</v>
      </c>
      <c r="U223" s="29">
        <f>+'2018'!$D223</f>
        <v>0</v>
      </c>
      <c r="V223" s="29">
        <f>+'2019'!$D223</f>
        <v>0</v>
      </c>
      <c r="W223" s="29" t="e">
        <f>+#REF!</f>
        <v>#REF!</v>
      </c>
      <c r="X223" s="26"/>
      <c r="Y223" s="30" t="e">
        <f t="shared" si="141"/>
        <v>#DIV/0!</v>
      </c>
    </row>
    <row r="224" spans="1:2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26"/>
      <c r="Y224" s="39" t="e">
        <f t="shared" si="141"/>
        <v>#DIV/0!</v>
      </c>
    </row>
    <row r="225" spans="1:27" s="12" customFormat="1">
      <c r="A225" s="18"/>
      <c r="B225" s="40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21"/>
      <c r="Y225" s="42" t="e">
        <f t="shared" si="141"/>
        <v>#DIV/0!</v>
      </c>
    </row>
    <row r="226" spans="1:27">
      <c r="A226" s="23"/>
      <c r="B226" s="24" t="s">
        <v>672</v>
      </c>
      <c r="C226" s="25">
        <f t="shared" ref="C226:U226" si="171">+SUM(C227:C228)</f>
        <v>6.4060151E-4</v>
      </c>
      <c r="D226" s="25">
        <f t="shared" si="171"/>
        <v>6.0899651000000002E-4</v>
      </c>
      <c r="E226" s="25">
        <f t="shared" si="171"/>
        <v>4.0556643956930283E-3</v>
      </c>
      <c r="F226" s="25">
        <f t="shared" si="171"/>
        <v>3.8097257593E-3</v>
      </c>
      <c r="G226" s="25">
        <f t="shared" si="171"/>
        <v>3.5076814410999997E-3</v>
      </c>
      <c r="H226" s="25">
        <f t="shared" si="171"/>
        <v>3.7262524711999994E-3</v>
      </c>
      <c r="I226" s="25">
        <f t="shared" si="171"/>
        <v>4.1989111776000003E-3</v>
      </c>
      <c r="J226" s="25">
        <f t="shared" si="171"/>
        <v>5.2314254405999997E-3</v>
      </c>
      <c r="K226" s="25">
        <f t="shared" si="171"/>
        <v>5.9872948214399991E-3</v>
      </c>
      <c r="L226" s="25">
        <f t="shared" si="171"/>
        <v>0.74525691752239998</v>
      </c>
      <c r="M226" s="25">
        <f t="shared" si="171"/>
        <v>0.83547235860400004</v>
      </c>
      <c r="N226" s="25">
        <f t="shared" si="171"/>
        <v>0.93287878557670012</v>
      </c>
      <c r="O226" s="25">
        <f t="shared" si="171"/>
        <v>0.94040538813419983</v>
      </c>
      <c r="P226" s="25">
        <f t="shared" si="171"/>
        <v>0.91421060968660006</v>
      </c>
      <c r="Q226" s="25">
        <f t="shared" si="171"/>
        <v>0.89497861771646992</v>
      </c>
      <c r="R226" s="25">
        <f t="shared" si="171"/>
        <v>0.9945172249866463</v>
      </c>
      <c r="S226" s="25">
        <f t="shared" si="171"/>
        <v>1.0718962078191427</v>
      </c>
      <c r="T226" s="25">
        <f t="shared" si="171"/>
        <v>1.2240874058748012</v>
      </c>
      <c r="U226" s="25">
        <f t="shared" si="171"/>
        <v>1.1843172898491556</v>
      </c>
      <c r="V226" s="25">
        <f t="shared" ref="V226:W226" si="172">+SUM(V227:V228)</f>
        <v>1.3445620039620001</v>
      </c>
      <c r="W226" s="25" t="e">
        <f t="shared" si="172"/>
        <v>#REF!</v>
      </c>
      <c r="X226" s="26"/>
      <c r="Y226" s="27">
        <f t="shared" si="141"/>
        <v>2097.905455221297</v>
      </c>
    </row>
    <row r="227" spans="1:27">
      <c r="A227" s="23"/>
      <c r="B227" s="43" t="s">
        <v>673</v>
      </c>
      <c r="C227" s="29">
        <f>+'2000'!$D227</f>
        <v>6.4060151E-4</v>
      </c>
      <c r="D227" s="29">
        <f>+'2001'!$D227</f>
        <v>6.0899651000000002E-4</v>
      </c>
      <c r="E227" s="29">
        <f>+'2002'!$D227</f>
        <v>4.0556643956930283E-3</v>
      </c>
      <c r="F227" s="29">
        <f>+'2003'!$D227</f>
        <v>3.8097257593E-3</v>
      </c>
      <c r="G227" s="29">
        <f>+'2004'!$D227</f>
        <v>3.5076814410999997E-3</v>
      </c>
      <c r="H227" s="29">
        <f>+'2005'!$D227</f>
        <v>3.7262524711999994E-3</v>
      </c>
      <c r="I227" s="29">
        <f>+'2006'!$D227</f>
        <v>4.1989111776000003E-3</v>
      </c>
      <c r="J227" s="29">
        <f>+'2007'!$D227</f>
        <v>5.2314254405999997E-3</v>
      </c>
      <c r="K227" s="29">
        <f>+'2008'!$D227</f>
        <v>5.9872948214399991E-3</v>
      </c>
      <c r="L227" s="29">
        <f>+'2009'!$D227</f>
        <v>6.346048322399999E-3</v>
      </c>
      <c r="M227" s="29">
        <f>+'2010'!$D227</f>
        <v>6.7255446039999993E-3</v>
      </c>
      <c r="N227" s="29">
        <f>+'2011'!$D227</f>
        <v>7.7243203766999991E-3</v>
      </c>
      <c r="O227" s="29">
        <f>+'2012'!$D227</f>
        <v>9.0485533342000001E-3</v>
      </c>
      <c r="P227" s="29">
        <f>+'2013'!$D227</f>
        <v>1.1216352486599999E-2</v>
      </c>
      <c r="Q227" s="29">
        <f>+'2014'!$D227</f>
        <v>1.3444355716469998E-2</v>
      </c>
      <c r="R227" s="29">
        <f>+'2015'!$D227</f>
        <v>1.4356462986646201E-2</v>
      </c>
      <c r="S227" s="29">
        <f>+'2016'!$D227</f>
        <v>1.5146135819143001E-2</v>
      </c>
      <c r="T227" s="29">
        <f>+'2017'!$D227</f>
        <v>1.5395398274801301E-2</v>
      </c>
      <c r="U227" s="29">
        <f>+'2018'!$D227</f>
        <v>1.6229989049155562E-2</v>
      </c>
      <c r="V227" s="29">
        <f>+'2019'!$D227</f>
        <v>2.677135162E-3</v>
      </c>
      <c r="W227" s="29" t="e">
        <f>+#REF!</f>
        <v>#REF!</v>
      </c>
      <c r="X227" s="26"/>
      <c r="Y227" s="30">
        <f t="shared" si="141"/>
        <v>3.1790959281379152</v>
      </c>
    </row>
    <row r="228" spans="1:27">
      <c r="A228" s="23"/>
      <c r="B228" s="43" t="s">
        <v>674</v>
      </c>
      <c r="C228" s="29">
        <f>+'2000'!$D228</f>
        <v>0</v>
      </c>
      <c r="D228" s="29">
        <f>+'2001'!$D228</f>
        <v>0</v>
      </c>
      <c r="E228" s="29">
        <f>+'2002'!$D228</f>
        <v>0</v>
      </c>
      <c r="F228" s="29">
        <f>+'2003'!$D228</f>
        <v>0</v>
      </c>
      <c r="G228" s="29">
        <f>+'2004'!$D228</f>
        <v>0</v>
      </c>
      <c r="H228" s="29">
        <f>+'2005'!$D228</f>
        <v>0</v>
      </c>
      <c r="I228" s="29">
        <f>+'2006'!$D228</f>
        <v>0</v>
      </c>
      <c r="J228" s="29">
        <f>+'2007'!$D228</f>
        <v>0</v>
      </c>
      <c r="K228" s="29">
        <f>+'2008'!$D228</f>
        <v>0</v>
      </c>
      <c r="L228" s="29">
        <f>+'2009'!$D228</f>
        <v>0.73891086919999993</v>
      </c>
      <c r="M228" s="29">
        <f>+'2010'!$D228</f>
        <v>0.82874681400000005</v>
      </c>
      <c r="N228" s="29">
        <f>+'2011'!$D228</f>
        <v>0.92515446520000011</v>
      </c>
      <c r="O228" s="29">
        <f>+'2012'!$D228</f>
        <v>0.93135683479999987</v>
      </c>
      <c r="P228" s="29">
        <f>+'2013'!$D228</f>
        <v>0.90299425720000004</v>
      </c>
      <c r="Q228" s="29">
        <f>+'2014'!$D228</f>
        <v>0.88153426199999996</v>
      </c>
      <c r="R228" s="29">
        <f>+'2015'!$D228</f>
        <v>0.98016076200000013</v>
      </c>
      <c r="S228" s="29">
        <f>+'2016'!$D228</f>
        <v>1.0567500719999998</v>
      </c>
      <c r="T228" s="29">
        <f>+'2017'!$D228</f>
        <v>1.2086920075999998</v>
      </c>
      <c r="U228" s="29">
        <f>+'2018'!$D228</f>
        <v>1.1680873008000001</v>
      </c>
      <c r="V228" s="29">
        <f>+'2019'!$D228</f>
        <v>1.3418848688</v>
      </c>
      <c r="W228" s="29" t="e">
        <f>+#REF!</f>
        <v>#REF!</v>
      </c>
      <c r="X228" s="26"/>
      <c r="Y228" s="30" t="e">
        <f t="shared" si="141"/>
        <v>#DIV/0!</v>
      </c>
    </row>
    <row r="229" spans="1:27">
      <c r="A229" s="23"/>
      <c r="B229" s="24" t="s">
        <v>675</v>
      </c>
      <c r="C229" s="29">
        <f>+'2000'!$D229</f>
        <v>0</v>
      </c>
      <c r="D229" s="29">
        <f>+'2001'!$D229</f>
        <v>0</v>
      </c>
      <c r="E229" s="29">
        <f>+'2002'!$D229</f>
        <v>0</v>
      </c>
      <c r="F229" s="29">
        <f>+'2003'!$D229</f>
        <v>0</v>
      </c>
      <c r="G229" s="29">
        <f>+'2004'!$D229</f>
        <v>0</v>
      </c>
      <c r="H229" s="29">
        <f>+'2005'!$D229</f>
        <v>0</v>
      </c>
      <c r="I229" s="29">
        <f>+'2006'!$D229</f>
        <v>0</v>
      </c>
      <c r="J229" s="29">
        <f>+'2007'!$D229</f>
        <v>0</v>
      </c>
      <c r="K229" s="29">
        <f>+'2008'!$D229</f>
        <v>0</v>
      </c>
      <c r="L229" s="29">
        <f>+'2009'!$D229</f>
        <v>0</v>
      </c>
      <c r="M229" s="29">
        <f>+'2010'!$D229</f>
        <v>0</v>
      </c>
      <c r="N229" s="29">
        <f>+'2011'!$D229</f>
        <v>0</v>
      </c>
      <c r="O229" s="29">
        <f>+'2012'!$D229</f>
        <v>0</v>
      </c>
      <c r="P229" s="29">
        <f>+'2013'!$D229</f>
        <v>0</v>
      </c>
      <c r="Q229" s="29">
        <f>+'2014'!$D229</f>
        <v>0</v>
      </c>
      <c r="R229" s="29">
        <f>+'2015'!$D229</f>
        <v>0</v>
      </c>
      <c r="S229" s="29">
        <f>+'2016'!$D229</f>
        <v>0</v>
      </c>
      <c r="T229" s="29">
        <f>+'2017'!$D229</f>
        <v>0</v>
      </c>
      <c r="U229" s="29">
        <f>+'2018'!$D229</f>
        <v>0</v>
      </c>
      <c r="V229" s="29">
        <f>+'2019'!$D229</f>
        <v>0</v>
      </c>
      <c r="W229" s="29" t="e">
        <f>+#REF!</f>
        <v>#REF!</v>
      </c>
      <c r="X229" s="26"/>
      <c r="Y229" s="30" t="e">
        <f t="shared" si="141"/>
        <v>#DIV/0!</v>
      </c>
    </row>
    <row r="230" spans="1:27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26"/>
      <c r="Y230" s="32" t="e">
        <f t="shared" si="141"/>
        <v>#DIV/0!</v>
      </c>
    </row>
    <row r="231" spans="1:27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26"/>
      <c r="Y231" s="32" t="e">
        <f t="shared" si="141"/>
        <v>#DIV/0!</v>
      </c>
    </row>
    <row r="232" spans="1:27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26"/>
      <c r="Y232" s="32" t="e">
        <f t="shared" si="141"/>
        <v>#DIV/0!</v>
      </c>
    </row>
    <row r="233" spans="1:27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26"/>
      <c r="Y233" s="32" t="e">
        <f t="shared" si="141"/>
        <v>#DIV/0!</v>
      </c>
    </row>
    <row r="234" spans="1:27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26"/>
      <c r="Y234" s="32" t="e">
        <f t="shared" si="141"/>
        <v>#DIV/0!</v>
      </c>
    </row>
    <row r="235" spans="1:27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26"/>
      <c r="Y235" s="32" t="e">
        <f t="shared" si="141"/>
        <v>#DIV/0!</v>
      </c>
    </row>
    <row r="236" spans="1:27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26"/>
      <c r="Y236" s="32" t="e">
        <f t="shared" si="141"/>
        <v>#DIV/0!</v>
      </c>
    </row>
    <row r="239" spans="1:27" s="12" customFormat="1">
      <c r="A239" s="10" t="s">
        <v>695</v>
      </c>
      <c r="B239" s="10"/>
      <c r="C239" s="44">
        <f t="shared" ref="C239:U239" si="173">+C4-C241</f>
        <v>0</v>
      </c>
      <c r="D239" s="44">
        <f t="shared" si="173"/>
        <v>0</v>
      </c>
      <c r="E239" s="44">
        <f t="shared" si="173"/>
        <v>0</v>
      </c>
      <c r="F239" s="44">
        <f t="shared" si="173"/>
        <v>0</v>
      </c>
      <c r="G239" s="44">
        <f t="shared" si="173"/>
        <v>0</v>
      </c>
      <c r="H239" s="44">
        <f t="shared" si="173"/>
        <v>0</v>
      </c>
      <c r="I239" s="44">
        <f t="shared" si="173"/>
        <v>0</v>
      </c>
      <c r="J239" s="44">
        <f t="shared" si="173"/>
        <v>0</v>
      </c>
      <c r="K239" s="44">
        <f t="shared" si="173"/>
        <v>0</v>
      </c>
      <c r="L239" s="44">
        <f t="shared" si="173"/>
        <v>0</v>
      </c>
      <c r="M239" s="44">
        <f t="shared" si="173"/>
        <v>0</v>
      </c>
      <c r="N239" s="44">
        <f t="shared" si="173"/>
        <v>0</v>
      </c>
      <c r="O239" s="44">
        <f t="shared" si="173"/>
        <v>0</v>
      </c>
      <c r="P239" s="44">
        <f t="shared" si="173"/>
        <v>0</v>
      </c>
      <c r="Q239" s="44">
        <f t="shared" si="173"/>
        <v>0</v>
      </c>
      <c r="R239" s="44">
        <f t="shared" si="173"/>
        <v>0</v>
      </c>
      <c r="S239" s="44">
        <f t="shared" si="173"/>
        <v>0</v>
      </c>
      <c r="T239" s="44">
        <f t="shared" si="173"/>
        <v>0</v>
      </c>
      <c r="U239" s="44">
        <f t="shared" si="173"/>
        <v>0</v>
      </c>
      <c r="V239" s="44">
        <f t="shared" ref="V239:W239" si="174">+V4-V241</f>
        <v>0</v>
      </c>
      <c r="W239" s="44" t="e">
        <f t="shared" si="174"/>
        <v>#REF!</v>
      </c>
      <c r="Y239" s="54"/>
      <c r="AA239" s="12" t="s">
        <v>215</v>
      </c>
    </row>
    <row r="240" spans="1:27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W240" s="86">
        <v>2020</v>
      </c>
      <c r="Y240" s="87" t="s">
        <v>217</v>
      </c>
    </row>
    <row r="241" spans="1:25" s="12" customFormat="1">
      <c r="A241" s="18" t="s">
        <v>261</v>
      </c>
      <c r="B241" s="19" t="s">
        <v>262</v>
      </c>
      <c r="C241" s="20">
        <f t="shared" ref="C241:U241" si="175">+C242+C253+C262+C273+C282</f>
        <v>123.72002192105629</v>
      </c>
      <c r="D241" s="20">
        <f t="shared" si="175"/>
        <v>137.44112585998499</v>
      </c>
      <c r="E241" s="20">
        <f t="shared" si="175"/>
        <v>141.67010913328244</v>
      </c>
      <c r="F241" s="20">
        <f t="shared" si="175"/>
        <v>142.26364861608849</v>
      </c>
      <c r="G241" s="20">
        <f t="shared" si="175"/>
        <v>138.00531003345486</v>
      </c>
      <c r="H241" s="20">
        <f t="shared" si="175"/>
        <v>150.32694894028378</v>
      </c>
      <c r="I241" s="20">
        <f t="shared" si="175"/>
        <v>145.74331626306386</v>
      </c>
      <c r="J241" s="20">
        <f t="shared" si="175"/>
        <v>146.701880929038</v>
      </c>
      <c r="K241" s="20">
        <f t="shared" si="175"/>
        <v>152.39879680861631</v>
      </c>
      <c r="L241" s="20">
        <f t="shared" si="175"/>
        <v>152.98864084762735</v>
      </c>
      <c r="M241" s="20">
        <f t="shared" si="175"/>
        <v>157.51221299168938</v>
      </c>
      <c r="N241" s="20">
        <f t="shared" si="175"/>
        <v>164.42227303505959</v>
      </c>
      <c r="O241" s="20">
        <f t="shared" si="175"/>
        <v>165.3405202489798</v>
      </c>
      <c r="P241" s="20">
        <f t="shared" si="175"/>
        <v>167.1470498624189</v>
      </c>
      <c r="Q241" s="20">
        <f t="shared" si="175"/>
        <v>164.39756653503474</v>
      </c>
      <c r="R241" s="20">
        <f t="shared" si="175"/>
        <v>163.6540218472602</v>
      </c>
      <c r="S241" s="20">
        <f t="shared" si="175"/>
        <v>170.91258190102766</v>
      </c>
      <c r="T241" s="20">
        <f t="shared" si="175"/>
        <v>163.3674138814026</v>
      </c>
      <c r="U241" s="20">
        <f t="shared" si="175"/>
        <v>163.28881983117853</v>
      </c>
      <c r="V241" s="20">
        <f t="shared" ref="V241:W241" si="176">+V242+V253+V262+V273+V282</f>
        <v>165.03259781176098</v>
      </c>
      <c r="W241" s="20" t="e">
        <f t="shared" si="176"/>
        <v>#REF!</v>
      </c>
      <c r="X241" s="21"/>
      <c r="Y241" s="22">
        <f t="shared" ref="Y241:Y298" si="177">+(V241/C241)-1</f>
        <v>0.33391988822201779</v>
      </c>
    </row>
    <row r="242" spans="1:25" s="12" customFormat="1">
      <c r="A242" s="18" t="s">
        <v>263</v>
      </c>
      <c r="B242" s="19" t="s">
        <v>264</v>
      </c>
      <c r="C242" s="20">
        <f t="shared" ref="C242:U242" si="178">+C243+C249+C252</f>
        <v>3.3482121232942861</v>
      </c>
      <c r="D242" s="20">
        <f t="shared" si="178"/>
        <v>3.3701550865811476</v>
      </c>
      <c r="E242" s="20">
        <f t="shared" si="178"/>
        <v>3.3397331081796713</v>
      </c>
      <c r="F242" s="20">
        <f t="shared" si="178"/>
        <v>3.3656529466853229</v>
      </c>
      <c r="G242" s="20">
        <f t="shared" si="178"/>
        <v>3.3741798467791231</v>
      </c>
      <c r="H242" s="20">
        <f t="shared" si="178"/>
        <v>3.3248422244103968</v>
      </c>
      <c r="I242" s="20">
        <f t="shared" si="178"/>
        <v>3.3667531497818493</v>
      </c>
      <c r="J242" s="20">
        <f t="shared" si="178"/>
        <v>3.432783769241972</v>
      </c>
      <c r="K242" s="20">
        <f t="shared" si="178"/>
        <v>3.4591305430726953</v>
      </c>
      <c r="L242" s="20">
        <f t="shared" si="178"/>
        <v>3.6092872659397854</v>
      </c>
      <c r="M242" s="20">
        <f t="shared" si="178"/>
        <v>3.6969998331722982</v>
      </c>
      <c r="N242" s="20">
        <f t="shared" si="178"/>
        <v>3.7450625592826703</v>
      </c>
      <c r="O242" s="20">
        <f t="shared" si="178"/>
        <v>3.7555250565297231</v>
      </c>
      <c r="P242" s="20">
        <f t="shared" si="178"/>
        <v>3.8150198079666238</v>
      </c>
      <c r="Q242" s="20">
        <f t="shared" si="178"/>
        <v>3.8704595749733759</v>
      </c>
      <c r="R242" s="20">
        <f t="shared" si="178"/>
        <v>4.0493324547268656</v>
      </c>
      <c r="S242" s="20">
        <f t="shared" si="178"/>
        <v>4.1474134649478538</v>
      </c>
      <c r="T242" s="20">
        <f t="shared" si="178"/>
        <v>4.2117585311716006</v>
      </c>
      <c r="U242" s="20">
        <f t="shared" si="178"/>
        <v>4.2331331579694131</v>
      </c>
      <c r="V242" s="20">
        <f t="shared" ref="V242:W242" si="179">+V243+V249+V252</f>
        <v>4.6442589553243465</v>
      </c>
      <c r="W242" s="20" t="e">
        <f t="shared" si="179"/>
        <v>#REF!</v>
      </c>
      <c r="X242" s="21"/>
      <c r="Y242" s="22">
        <f t="shared" si="177"/>
        <v>0.38708623716316026</v>
      </c>
    </row>
    <row r="243" spans="1:25">
      <c r="A243" s="23" t="s">
        <v>265</v>
      </c>
      <c r="B243" s="24" t="s">
        <v>266</v>
      </c>
      <c r="C243" s="25">
        <f t="shared" ref="C243:U243" si="180">+SUM(C244:C248)</f>
        <v>3.3482121232942861</v>
      </c>
      <c r="D243" s="25">
        <f t="shared" si="180"/>
        <v>3.3701550865811476</v>
      </c>
      <c r="E243" s="25">
        <f t="shared" si="180"/>
        <v>3.3397331081796713</v>
      </c>
      <c r="F243" s="25">
        <f t="shared" si="180"/>
        <v>3.3656529466853229</v>
      </c>
      <c r="G243" s="25">
        <f t="shared" si="180"/>
        <v>3.3741798467791231</v>
      </c>
      <c r="H243" s="25">
        <f t="shared" si="180"/>
        <v>3.3248422244103968</v>
      </c>
      <c r="I243" s="25">
        <f t="shared" si="180"/>
        <v>3.3667531497818493</v>
      </c>
      <c r="J243" s="25">
        <f t="shared" si="180"/>
        <v>3.432783769241972</v>
      </c>
      <c r="K243" s="25">
        <f t="shared" si="180"/>
        <v>3.4591305430726953</v>
      </c>
      <c r="L243" s="25">
        <f t="shared" si="180"/>
        <v>3.6092872659397854</v>
      </c>
      <c r="M243" s="25">
        <f t="shared" si="180"/>
        <v>3.6969998331722982</v>
      </c>
      <c r="N243" s="25">
        <f t="shared" si="180"/>
        <v>3.7450625592826703</v>
      </c>
      <c r="O243" s="25">
        <f t="shared" si="180"/>
        <v>3.7555250565297231</v>
      </c>
      <c r="P243" s="25">
        <f t="shared" si="180"/>
        <v>3.8150198079666238</v>
      </c>
      <c r="Q243" s="25">
        <f t="shared" si="180"/>
        <v>3.8704595749733759</v>
      </c>
      <c r="R243" s="25">
        <f t="shared" si="180"/>
        <v>4.0493324547268656</v>
      </c>
      <c r="S243" s="25">
        <f t="shared" si="180"/>
        <v>4.1474134649478538</v>
      </c>
      <c r="T243" s="25">
        <f t="shared" si="180"/>
        <v>4.2117585311716006</v>
      </c>
      <c r="U243" s="25">
        <f t="shared" si="180"/>
        <v>4.2331331579694131</v>
      </c>
      <c r="V243" s="25">
        <f t="shared" ref="V243:W243" si="181">+SUM(V244:V248)</f>
        <v>4.6442589553243465</v>
      </c>
      <c r="W243" s="25" t="e">
        <f t="shared" si="181"/>
        <v>#REF!</v>
      </c>
      <c r="X243" s="26"/>
      <c r="Y243" s="27">
        <f t="shared" si="177"/>
        <v>0.38708623716316026</v>
      </c>
    </row>
    <row r="244" spans="1:25">
      <c r="A244" s="23" t="s">
        <v>267</v>
      </c>
      <c r="B244" s="24" t="s">
        <v>268</v>
      </c>
      <c r="C244" s="45">
        <f>+'2000'!$D244</f>
        <v>5.4696735491599993E-2</v>
      </c>
      <c r="D244" s="45">
        <f>+'2001'!$D244</f>
        <v>6.9569957672400012E-2</v>
      </c>
      <c r="E244" s="45">
        <f>+'2002'!$D244</f>
        <v>5.3081309769551666E-2</v>
      </c>
      <c r="F244" s="45">
        <f>+'2003'!$D244</f>
        <v>6.9500982568337352E-2</v>
      </c>
      <c r="G244" s="45">
        <f>+'2004'!$D244</f>
        <v>6.4083186343132245E-2</v>
      </c>
      <c r="H244" s="45">
        <f>+'2005'!$D244</f>
        <v>5.4600699947399994E-2</v>
      </c>
      <c r="I244" s="45">
        <f>+'2006'!$D244</f>
        <v>7.62497768868E-2</v>
      </c>
      <c r="J244" s="45">
        <f>+'2007'!$D244</f>
        <v>8.4856372598768062E-2</v>
      </c>
      <c r="K244" s="45">
        <f>+'2008'!$D244</f>
        <v>7.2584366090400004E-2</v>
      </c>
      <c r="L244" s="45">
        <f>+'2009'!$D244</f>
        <v>8.6668563653999997E-2</v>
      </c>
      <c r="M244" s="45">
        <f>+'2010'!$D244</f>
        <v>9.2462344205232583E-2</v>
      </c>
      <c r="N244" s="45">
        <f>+'2011'!$D244</f>
        <v>0.10044790852622582</v>
      </c>
      <c r="O244" s="45">
        <f>+'2012'!$D244</f>
        <v>7.5947777315906392E-2</v>
      </c>
      <c r="P244" s="45">
        <f>+'2013'!$D244</f>
        <v>6.8941714843464591E-2</v>
      </c>
      <c r="Q244" s="45">
        <f>+'2014'!$D244</f>
        <v>6.1889074092872393E-2</v>
      </c>
      <c r="R244" s="45">
        <f>+'2015'!$D244</f>
        <v>8.340734566952579E-2</v>
      </c>
      <c r="S244" s="45">
        <f>+'2016'!$D244</f>
        <v>8.6610886393346992E-2</v>
      </c>
      <c r="T244" s="45">
        <f>+'2017'!$D244</f>
        <v>7.874783360786855E-2</v>
      </c>
      <c r="U244" s="45">
        <f>+'2018'!$D244</f>
        <v>5.187330566974397E-2</v>
      </c>
      <c r="V244" s="45">
        <f>+'2019'!$D244</f>
        <v>8.0166000922429148E-2</v>
      </c>
      <c r="W244" s="45" t="e">
        <f>+#REF!</f>
        <v>#REF!</v>
      </c>
      <c r="X244" s="26"/>
      <c r="Y244" s="46">
        <f t="shared" si="177"/>
        <v>0.46564507373096475</v>
      </c>
    </row>
    <row r="245" spans="1:25">
      <c r="A245" s="23" t="s">
        <v>275</v>
      </c>
      <c r="B245" s="24" t="s">
        <v>276</v>
      </c>
      <c r="C245" s="45">
        <f>+'2000'!$D245</f>
        <v>0.25196336700578603</v>
      </c>
      <c r="D245" s="45">
        <f>+'2001'!$D245</f>
        <v>0.25325008432461449</v>
      </c>
      <c r="E245" s="45">
        <f>+'2002'!$D245</f>
        <v>0.21705050185082314</v>
      </c>
      <c r="F245" s="45">
        <f>+'2003'!$D245</f>
        <v>0.23015350010836597</v>
      </c>
      <c r="G245" s="45">
        <f>+'2004'!$D245</f>
        <v>0.23020175994109926</v>
      </c>
      <c r="H245" s="45">
        <f>+'2005'!$D245</f>
        <v>0.23284468727919999</v>
      </c>
      <c r="I245" s="45">
        <f>+'2006'!$D245</f>
        <v>0.22924399623879999</v>
      </c>
      <c r="J245" s="45">
        <f>+'2007'!$D245</f>
        <v>0.23618751124861687</v>
      </c>
      <c r="K245" s="45">
        <f>+'2008'!$D245</f>
        <v>0.23330489621276029</v>
      </c>
      <c r="L245" s="45">
        <f>+'2009'!$D245</f>
        <v>0.23719819132777337</v>
      </c>
      <c r="M245" s="45">
        <f>+'2010'!$D245</f>
        <v>0.24524832198433849</v>
      </c>
      <c r="N245" s="45">
        <f>+'2011'!$D245</f>
        <v>0.27301331370156834</v>
      </c>
      <c r="O245" s="45">
        <f>+'2012'!$D245</f>
        <v>0.29243572452724553</v>
      </c>
      <c r="P245" s="45">
        <f>+'2013'!$D245</f>
        <v>0.31982646638068157</v>
      </c>
      <c r="Q245" s="45">
        <f>+'2014'!$D245</f>
        <v>0.30364329831977921</v>
      </c>
      <c r="R245" s="45">
        <f>+'2015'!$D245</f>
        <v>0.28821054039049121</v>
      </c>
      <c r="S245" s="45">
        <f>+'2016'!$D245</f>
        <v>0.27776266236324365</v>
      </c>
      <c r="T245" s="45">
        <f>+'2017'!$D245</f>
        <v>0.26945432449462597</v>
      </c>
      <c r="U245" s="45">
        <f>+'2018'!$D245</f>
        <v>0.28759452857682172</v>
      </c>
      <c r="V245" s="45">
        <f>+'2019'!$D245</f>
        <v>0.49394059638586352</v>
      </c>
      <c r="W245" s="45" t="e">
        <f>+#REF!</f>
        <v>#REF!</v>
      </c>
      <c r="X245" s="26"/>
      <c r="Y245" s="46">
        <f t="shared" si="177"/>
        <v>0.96036670828629145</v>
      </c>
    </row>
    <row r="246" spans="1:25">
      <c r="A246" s="23" t="s">
        <v>291</v>
      </c>
      <c r="B246" s="24" t="s">
        <v>292</v>
      </c>
      <c r="C246" s="45">
        <f>+'2000'!$D246</f>
        <v>0.64007503762189999</v>
      </c>
      <c r="D246" s="45">
        <f>+'2001'!$D246</f>
        <v>0.65723452818235639</v>
      </c>
      <c r="E246" s="45">
        <f>+'2002'!$D246</f>
        <v>0.66841271520955603</v>
      </c>
      <c r="F246" s="45">
        <f>+'2003'!$D246</f>
        <v>0.67561010393748855</v>
      </c>
      <c r="G246" s="45">
        <f>+'2004'!$D246</f>
        <v>0.70993012189307692</v>
      </c>
      <c r="H246" s="45">
        <f>+'2005'!$D246</f>
        <v>0.67627984595479695</v>
      </c>
      <c r="I246" s="45">
        <f>+'2006'!$D246</f>
        <v>0.71133593634925019</v>
      </c>
      <c r="J246" s="45">
        <f>+'2007'!$D246</f>
        <v>0.75594728694567503</v>
      </c>
      <c r="K246" s="45">
        <f>+'2008'!$D246</f>
        <v>0.81659598821753532</v>
      </c>
      <c r="L246" s="45">
        <f>+'2009'!$D246</f>
        <v>0.95120416989001244</v>
      </c>
      <c r="M246" s="45">
        <f>+'2010'!$D246</f>
        <v>1.0218992750557239</v>
      </c>
      <c r="N246" s="45">
        <f>+'2011'!$D246</f>
        <v>1.0475638635298816</v>
      </c>
      <c r="O246" s="45">
        <f>+'2012'!$D246</f>
        <v>1.0714866383888839</v>
      </c>
      <c r="P246" s="45">
        <f>+'2013'!$D246</f>
        <v>1.1104824718481534</v>
      </c>
      <c r="Q246" s="45">
        <f>+'2014'!$D246</f>
        <v>1.1828237930783569</v>
      </c>
      <c r="R246" s="45">
        <f>+'2015'!$D246</f>
        <v>1.3798899264481248</v>
      </c>
      <c r="S246" s="45">
        <f>+'2016'!$D246</f>
        <v>1.4929745353323445</v>
      </c>
      <c r="T246" s="45">
        <f>+'2017'!$D246</f>
        <v>1.5810011818099949</v>
      </c>
      <c r="U246" s="45">
        <f>+'2018'!$D246</f>
        <v>1.6108109476103183</v>
      </c>
      <c r="V246" s="45">
        <f>+'2019'!$D246</f>
        <v>1.7821647579698596</v>
      </c>
      <c r="W246" s="45" t="e">
        <f>+#REF!</f>
        <v>#REF!</v>
      </c>
      <c r="X246" s="26"/>
      <c r="Y246" s="46">
        <f t="shared" si="177"/>
        <v>1.7843059847970602</v>
      </c>
    </row>
    <row r="247" spans="1:25">
      <c r="A247" s="23" t="s">
        <v>303</v>
      </c>
      <c r="B247" s="24" t="s">
        <v>304</v>
      </c>
      <c r="C247" s="45">
        <f>+'2000'!$D247</f>
        <v>2.4014769831750002</v>
      </c>
      <c r="D247" s="45">
        <f>+'2001'!$D247</f>
        <v>2.3901005164017768</v>
      </c>
      <c r="E247" s="45">
        <f>+'2002'!$D247</f>
        <v>2.4011885813497402</v>
      </c>
      <c r="F247" s="45">
        <f>+'2003'!$D247</f>
        <v>2.3903883600711309</v>
      </c>
      <c r="G247" s="45">
        <f>+'2004'!$D247</f>
        <v>2.3699647786018145</v>
      </c>
      <c r="H247" s="45">
        <f>+'2005'!$D247</f>
        <v>2.3611169912289998</v>
      </c>
      <c r="I247" s="45">
        <f>+'2006'!$D247</f>
        <v>2.3499234403069993</v>
      </c>
      <c r="J247" s="45">
        <f>+'2007'!$D247</f>
        <v>2.3557925984489123</v>
      </c>
      <c r="K247" s="45">
        <f>+'2008'!$D247</f>
        <v>2.3366452925519998</v>
      </c>
      <c r="L247" s="45">
        <f>+'2009'!$D247</f>
        <v>2.3342163410679997</v>
      </c>
      <c r="M247" s="45">
        <f>+'2010'!$D247</f>
        <v>2.3373898919270033</v>
      </c>
      <c r="N247" s="45">
        <f>+'2011'!$D247</f>
        <v>2.3240374735249945</v>
      </c>
      <c r="O247" s="45">
        <f>+'2012'!$D247</f>
        <v>2.3156549162976874</v>
      </c>
      <c r="P247" s="45">
        <f>+'2013'!$D247</f>
        <v>2.315769154894324</v>
      </c>
      <c r="Q247" s="45">
        <f>+'2014'!$D247</f>
        <v>2.3221034094823674</v>
      </c>
      <c r="R247" s="45">
        <f>+'2015'!$D247</f>
        <v>2.2978246422187243</v>
      </c>
      <c r="S247" s="45">
        <f>+'2016'!$D247</f>
        <v>2.2900653808589189</v>
      </c>
      <c r="T247" s="45">
        <f>+'2017'!$D247</f>
        <v>2.2825551912591111</v>
      </c>
      <c r="U247" s="45">
        <f>+'2018'!$D247</f>
        <v>2.2828543761125291</v>
      </c>
      <c r="V247" s="45">
        <f>+'2019'!$D247</f>
        <v>2.2879876000461938</v>
      </c>
      <c r="W247" s="45" t="e">
        <f>+#REF!</f>
        <v>#REF!</v>
      </c>
      <c r="X247" s="26"/>
      <c r="Y247" s="46">
        <f t="shared" si="177"/>
        <v>-4.7258159842432312E-2</v>
      </c>
    </row>
    <row r="248" spans="1:25">
      <c r="A248" s="23" t="s">
        <v>311</v>
      </c>
      <c r="B248" s="24" t="s">
        <v>290</v>
      </c>
      <c r="C248" s="45">
        <f>+'2000'!$D248</f>
        <v>0</v>
      </c>
      <c r="D248" s="45">
        <f>+'2001'!$D248</f>
        <v>0</v>
      </c>
      <c r="E248" s="45">
        <f>+'2002'!$D248</f>
        <v>0</v>
      </c>
      <c r="F248" s="45">
        <f>+'2003'!$D248</f>
        <v>0</v>
      </c>
      <c r="G248" s="45">
        <f>+'2004'!$D248</f>
        <v>0</v>
      </c>
      <c r="H248" s="45">
        <f>+'2005'!$D248</f>
        <v>0</v>
      </c>
      <c r="I248" s="45">
        <f>+'2006'!$D248</f>
        <v>0</v>
      </c>
      <c r="J248" s="45">
        <f>+'2007'!$D248</f>
        <v>0</v>
      </c>
      <c r="K248" s="45">
        <f>+'2008'!$D248</f>
        <v>0</v>
      </c>
      <c r="L248" s="45">
        <f>+'2009'!$D248</f>
        <v>0</v>
      </c>
      <c r="M248" s="45">
        <f>+'2010'!$D248</f>
        <v>0</v>
      </c>
      <c r="N248" s="45">
        <f>+'2011'!$D248</f>
        <v>0</v>
      </c>
      <c r="O248" s="45">
        <f>+'2012'!$D248</f>
        <v>0</v>
      </c>
      <c r="P248" s="45">
        <f>+'2013'!$D248</f>
        <v>0</v>
      </c>
      <c r="Q248" s="45">
        <f>+'2014'!$D248</f>
        <v>0</v>
      </c>
      <c r="R248" s="45">
        <f>+'2015'!$D248</f>
        <v>0</v>
      </c>
      <c r="S248" s="45">
        <f>+'2016'!$D248</f>
        <v>0</v>
      </c>
      <c r="T248" s="45">
        <f>+'2017'!$D248</f>
        <v>0</v>
      </c>
      <c r="U248" s="45">
        <f>+'2018'!$D248</f>
        <v>0</v>
      </c>
      <c r="V248" s="45">
        <f>+'2019'!$D248</f>
        <v>0</v>
      </c>
      <c r="W248" s="45" t="e">
        <f>+#REF!</f>
        <v>#REF!</v>
      </c>
      <c r="X248" s="26"/>
      <c r="Y248" s="46" t="e">
        <f t="shared" si="177"/>
        <v>#DIV/0!</v>
      </c>
    </row>
    <row r="249" spans="1:25">
      <c r="A249" s="23" t="s">
        <v>316</v>
      </c>
      <c r="B249" s="24" t="s">
        <v>317</v>
      </c>
      <c r="C249" s="25">
        <f t="shared" ref="C249:U249" si="182">+SUM(C250:C251)</f>
        <v>0</v>
      </c>
      <c r="D249" s="25">
        <f t="shared" si="182"/>
        <v>0</v>
      </c>
      <c r="E249" s="25">
        <f t="shared" si="182"/>
        <v>0</v>
      </c>
      <c r="F249" s="25">
        <f t="shared" si="182"/>
        <v>0</v>
      </c>
      <c r="G249" s="25">
        <f t="shared" si="182"/>
        <v>0</v>
      </c>
      <c r="H249" s="25">
        <f t="shared" si="182"/>
        <v>0</v>
      </c>
      <c r="I249" s="25">
        <f t="shared" si="182"/>
        <v>0</v>
      </c>
      <c r="J249" s="25">
        <f t="shared" si="182"/>
        <v>0</v>
      </c>
      <c r="K249" s="25">
        <f t="shared" si="182"/>
        <v>0</v>
      </c>
      <c r="L249" s="25">
        <f t="shared" si="182"/>
        <v>0</v>
      </c>
      <c r="M249" s="25">
        <f t="shared" si="182"/>
        <v>0</v>
      </c>
      <c r="N249" s="25">
        <f t="shared" si="182"/>
        <v>0</v>
      </c>
      <c r="O249" s="25">
        <f t="shared" si="182"/>
        <v>0</v>
      </c>
      <c r="P249" s="25">
        <f t="shared" si="182"/>
        <v>0</v>
      </c>
      <c r="Q249" s="25">
        <f t="shared" si="182"/>
        <v>0</v>
      </c>
      <c r="R249" s="25">
        <f t="shared" si="182"/>
        <v>0</v>
      </c>
      <c r="S249" s="25">
        <f t="shared" si="182"/>
        <v>0</v>
      </c>
      <c r="T249" s="25">
        <f t="shared" si="182"/>
        <v>0</v>
      </c>
      <c r="U249" s="25">
        <f t="shared" si="182"/>
        <v>0</v>
      </c>
      <c r="V249" s="25">
        <f t="shared" ref="V249:W249" si="183">+SUM(V250:V251)</f>
        <v>0</v>
      </c>
      <c r="W249" s="25" t="e">
        <f t="shared" si="183"/>
        <v>#REF!</v>
      </c>
      <c r="X249" s="26"/>
      <c r="Y249" s="27" t="e">
        <f t="shared" si="177"/>
        <v>#DIV/0!</v>
      </c>
    </row>
    <row r="250" spans="1:25">
      <c r="A250" s="23" t="s">
        <v>318</v>
      </c>
      <c r="B250" s="24" t="s">
        <v>319</v>
      </c>
      <c r="C250" s="45">
        <f>+'2000'!$D250</f>
        <v>0</v>
      </c>
      <c r="D250" s="45">
        <f>+'2001'!$D250</f>
        <v>0</v>
      </c>
      <c r="E250" s="45">
        <f>+'2002'!$D250</f>
        <v>0</v>
      </c>
      <c r="F250" s="45">
        <f>+'2003'!$D250</f>
        <v>0</v>
      </c>
      <c r="G250" s="45">
        <f>+'2004'!$D250</f>
        <v>0</v>
      </c>
      <c r="H250" s="45">
        <f>+'2005'!$D250</f>
        <v>0</v>
      </c>
      <c r="I250" s="45">
        <f>+'2006'!$D250</f>
        <v>0</v>
      </c>
      <c r="J250" s="45">
        <f>+'2007'!$D250</f>
        <v>0</v>
      </c>
      <c r="K250" s="45">
        <f>+'2008'!$D250</f>
        <v>0</v>
      </c>
      <c r="L250" s="45">
        <f>+'2009'!$D250</f>
        <v>0</v>
      </c>
      <c r="M250" s="45">
        <f>+'2010'!$D250</f>
        <v>0</v>
      </c>
      <c r="N250" s="45">
        <f>+'2011'!$D250</f>
        <v>0</v>
      </c>
      <c r="O250" s="45">
        <f>+'2012'!$D250</f>
        <v>0</v>
      </c>
      <c r="P250" s="45">
        <f>+'2013'!$D250</f>
        <v>0</v>
      </c>
      <c r="Q250" s="45">
        <f>+'2014'!$D250</f>
        <v>0</v>
      </c>
      <c r="R250" s="45">
        <f>+'2015'!$D250</f>
        <v>0</v>
      </c>
      <c r="S250" s="45">
        <f>+'2016'!$D250</f>
        <v>0</v>
      </c>
      <c r="T250" s="45">
        <f>+'2017'!$D250</f>
        <v>0</v>
      </c>
      <c r="U250" s="45">
        <f>+'2018'!$D250</f>
        <v>0</v>
      </c>
      <c r="V250" s="45">
        <f>+'2019'!$D250</f>
        <v>0</v>
      </c>
      <c r="W250" s="45" t="e">
        <f>+#REF!</f>
        <v>#REF!</v>
      </c>
      <c r="X250" s="26"/>
      <c r="Y250" s="46" t="e">
        <f t="shared" si="177"/>
        <v>#DIV/0!</v>
      </c>
    </row>
    <row r="251" spans="1:25">
      <c r="A251" s="23" t="s">
        <v>325</v>
      </c>
      <c r="B251" s="33" t="s">
        <v>326</v>
      </c>
      <c r="C251" s="45">
        <f>+'2000'!$D251</f>
        <v>0</v>
      </c>
      <c r="D251" s="45">
        <f>+'2001'!$D251</f>
        <v>0</v>
      </c>
      <c r="E251" s="45">
        <f>+'2002'!$D251</f>
        <v>0</v>
      </c>
      <c r="F251" s="45">
        <f>+'2003'!$D251</f>
        <v>0</v>
      </c>
      <c r="G251" s="45">
        <f>+'2004'!$D251</f>
        <v>0</v>
      </c>
      <c r="H251" s="45">
        <f>+'2005'!$D251</f>
        <v>0</v>
      </c>
      <c r="I251" s="45">
        <f>+'2006'!$D251</f>
        <v>0</v>
      </c>
      <c r="J251" s="45">
        <f>+'2007'!$D251</f>
        <v>0</v>
      </c>
      <c r="K251" s="45">
        <f>+'2008'!$D251</f>
        <v>0</v>
      </c>
      <c r="L251" s="45">
        <f>+'2009'!$D251</f>
        <v>0</v>
      </c>
      <c r="M251" s="45">
        <f>+'2010'!$D251</f>
        <v>0</v>
      </c>
      <c r="N251" s="45">
        <f>+'2011'!$D251</f>
        <v>0</v>
      </c>
      <c r="O251" s="45">
        <f>+'2012'!$D251</f>
        <v>0</v>
      </c>
      <c r="P251" s="45">
        <f>+'2013'!$D251</f>
        <v>0</v>
      </c>
      <c r="Q251" s="45">
        <f>+'2014'!$D251</f>
        <v>0</v>
      </c>
      <c r="R251" s="45">
        <f>+'2015'!$D251</f>
        <v>0</v>
      </c>
      <c r="S251" s="45">
        <f>+'2016'!$D251</f>
        <v>0</v>
      </c>
      <c r="T251" s="45">
        <f>+'2017'!$D251</f>
        <v>0</v>
      </c>
      <c r="U251" s="45">
        <f>+'2018'!$D251</f>
        <v>0</v>
      </c>
      <c r="V251" s="45">
        <f>+'2019'!$D251</f>
        <v>0</v>
      </c>
      <c r="W251" s="45" t="e">
        <f>+#REF!</f>
        <v>#REF!</v>
      </c>
      <c r="X251" s="26"/>
      <c r="Y251" s="46" t="e">
        <f t="shared" si="177"/>
        <v>#DIV/0!</v>
      </c>
    </row>
    <row r="252" spans="1:25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26"/>
      <c r="Y252" s="32" t="e">
        <f t="shared" si="177"/>
        <v>#DIV/0!</v>
      </c>
    </row>
    <row r="253" spans="1:25" s="12" customFormat="1">
      <c r="A253" s="18" t="s">
        <v>342</v>
      </c>
      <c r="B253" s="19" t="s">
        <v>343</v>
      </c>
      <c r="C253" s="20">
        <f t="shared" ref="C253:U253" si="184">+SUM(C254:C261)</f>
        <v>0</v>
      </c>
      <c r="D253" s="20">
        <f t="shared" si="184"/>
        <v>0</v>
      </c>
      <c r="E253" s="20">
        <f t="shared" si="184"/>
        <v>0</v>
      </c>
      <c r="F253" s="20">
        <f t="shared" si="184"/>
        <v>0</v>
      </c>
      <c r="G253" s="20">
        <f t="shared" si="184"/>
        <v>0</v>
      </c>
      <c r="H253" s="20">
        <f t="shared" si="184"/>
        <v>0</v>
      </c>
      <c r="I253" s="20">
        <f t="shared" si="184"/>
        <v>0</v>
      </c>
      <c r="J253" s="20">
        <f t="shared" si="184"/>
        <v>0</v>
      </c>
      <c r="K253" s="20">
        <f t="shared" si="184"/>
        <v>0</v>
      </c>
      <c r="L253" s="20">
        <f t="shared" si="184"/>
        <v>0</v>
      </c>
      <c r="M253" s="20">
        <f t="shared" si="184"/>
        <v>0</v>
      </c>
      <c r="N253" s="20">
        <f t="shared" si="184"/>
        <v>0</v>
      </c>
      <c r="O253" s="20">
        <f t="shared" si="184"/>
        <v>0</v>
      </c>
      <c r="P253" s="20">
        <f t="shared" si="184"/>
        <v>0</v>
      </c>
      <c r="Q253" s="20">
        <f t="shared" si="184"/>
        <v>0</v>
      </c>
      <c r="R253" s="20">
        <f t="shared" si="184"/>
        <v>0</v>
      </c>
      <c r="S253" s="20">
        <f t="shared" si="184"/>
        <v>0</v>
      </c>
      <c r="T253" s="20">
        <f t="shared" si="184"/>
        <v>0</v>
      </c>
      <c r="U253" s="20">
        <f t="shared" si="184"/>
        <v>0</v>
      </c>
      <c r="V253" s="20">
        <f t="shared" ref="V253:W253" si="185">+SUM(V254:V261)</f>
        <v>0</v>
      </c>
      <c r="W253" s="20" t="e">
        <f t="shared" si="185"/>
        <v>#REF!</v>
      </c>
      <c r="X253" s="21"/>
      <c r="Y253" s="22" t="e">
        <f t="shared" si="177"/>
        <v>#DIV/0!</v>
      </c>
    </row>
    <row r="254" spans="1:25">
      <c r="A254" s="23" t="s">
        <v>344</v>
      </c>
      <c r="B254" s="24" t="s">
        <v>345</v>
      </c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26"/>
      <c r="Y254" s="32" t="e">
        <f t="shared" si="177"/>
        <v>#DIV/0!</v>
      </c>
    </row>
    <row r="255" spans="1:25">
      <c r="A255" s="23" t="s">
        <v>355</v>
      </c>
      <c r="B255" s="24" t="s">
        <v>356</v>
      </c>
      <c r="C255" s="45">
        <f>+'2000'!$D255</f>
        <v>0</v>
      </c>
      <c r="D255" s="45">
        <f>+'2001'!$D255</f>
        <v>0</v>
      </c>
      <c r="E255" s="45">
        <f>+'2002'!$D255</f>
        <v>0</v>
      </c>
      <c r="F255" s="45">
        <f>+'2003'!$D255</f>
        <v>0</v>
      </c>
      <c r="G255" s="45">
        <f>+'2004'!$D255</f>
        <v>0</v>
      </c>
      <c r="H255" s="45">
        <f>+'2005'!$D255</f>
        <v>0</v>
      </c>
      <c r="I255" s="45">
        <f>+'2006'!$D255</f>
        <v>0</v>
      </c>
      <c r="J255" s="45">
        <f>+'2007'!$D255</f>
        <v>0</v>
      </c>
      <c r="K255" s="45">
        <f>+'2008'!$D255</f>
        <v>0</v>
      </c>
      <c r="L255" s="45">
        <f>+'2009'!$D255</f>
        <v>0</v>
      </c>
      <c r="M255" s="45">
        <f>+'2010'!$D255</f>
        <v>0</v>
      </c>
      <c r="N255" s="45">
        <f>+'2011'!$D255</f>
        <v>0</v>
      </c>
      <c r="O255" s="45">
        <f>+'2012'!$D255</f>
        <v>0</v>
      </c>
      <c r="P255" s="45">
        <f>+'2013'!$D255</f>
        <v>0</v>
      </c>
      <c r="Q255" s="45">
        <f>+'2014'!$D255</f>
        <v>0</v>
      </c>
      <c r="R255" s="45">
        <f>+'2015'!$D255</f>
        <v>0</v>
      </c>
      <c r="S255" s="45">
        <f>+'2016'!$D255</f>
        <v>0</v>
      </c>
      <c r="T255" s="45">
        <f>+'2017'!$D255</f>
        <v>0</v>
      </c>
      <c r="U255" s="45">
        <f>+'2018'!$D255</f>
        <v>0</v>
      </c>
      <c r="V255" s="45">
        <f>+'2019'!$D255</f>
        <v>0</v>
      </c>
      <c r="W255" s="45" t="e">
        <f>+#REF!</f>
        <v>#REF!</v>
      </c>
      <c r="X255" s="26"/>
      <c r="Y255" s="46" t="e">
        <f t="shared" si="177"/>
        <v>#DIV/0!</v>
      </c>
    </row>
    <row r="256" spans="1:25">
      <c r="A256" s="23" t="s">
        <v>376</v>
      </c>
      <c r="B256" s="24" t="s">
        <v>377</v>
      </c>
      <c r="C256" s="45">
        <f>+'2000'!$D256</f>
        <v>0</v>
      </c>
      <c r="D256" s="45">
        <f>+'2001'!$D256</f>
        <v>0</v>
      </c>
      <c r="E256" s="45">
        <f>+'2002'!$D256</f>
        <v>0</v>
      </c>
      <c r="F256" s="45">
        <f>+'2003'!$D256</f>
        <v>0</v>
      </c>
      <c r="G256" s="45">
        <f>+'2004'!$D256</f>
        <v>0</v>
      </c>
      <c r="H256" s="45">
        <f>+'2005'!$D256</f>
        <v>0</v>
      </c>
      <c r="I256" s="45">
        <f>+'2006'!$D256</f>
        <v>0</v>
      </c>
      <c r="J256" s="45">
        <f>+'2007'!$D256</f>
        <v>0</v>
      </c>
      <c r="K256" s="45">
        <f>+'2008'!$D256</f>
        <v>0</v>
      </c>
      <c r="L256" s="45">
        <f>+'2009'!$D256</f>
        <v>0</v>
      </c>
      <c r="M256" s="45">
        <f>+'2010'!$D256</f>
        <v>0</v>
      </c>
      <c r="N256" s="45">
        <f>+'2011'!$D256</f>
        <v>0</v>
      </c>
      <c r="O256" s="45">
        <f>+'2012'!$D256</f>
        <v>0</v>
      </c>
      <c r="P256" s="45">
        <f>+'2013'!$D256</f>
        <v>0</v>
      </c>
      <c r="Q256" s="45">
        <f>+'2014'!$D256</f>
        <v>0</v>
      </c>
      <c r="R256" s="45">
        <f>+'2015'!$D256</f>
        <v>0</v>
      </c>
      <c r="S256" s="45">
        <f>+'2016'!$D256</f>
        <v>0</v>
      </c>
      <c r="T256" s="45">
        <f>+'2017'!$D256</f>
        <v>0</v>
      </c>
      <c r="U256" s="45">
        <f>+'2018'!$D256</f>
        <v>0</v>
      </c>
      <c r="V256" s="45">
        <f>+'2019'!$D256</f>
        <v>0</v>
      </c>
      <c r="W256" s="45" t="e">
        <f>+#REF!</f>
        <v>#REF!</v>
      </c>
      <c r="X256" s="26"/>
      <c r="Y256" s="46" t="e">
        <f t="shared" si="177"/>
        <v>#DIV/0!</v>
      </c>
    </row>
    <row r="257" spans="1:25">
      <c r="A257" s="23" t="s">
        <v>391</v>
      </c>
      <c r="B257" s="24" t="s">
        <v>392</v>
      </c>
      <c r="C257" s="45">
        <f>+'2000'!$D257</f>
        <v>0</v>
      </c>
      <c r="D257" s="45">
        <f>+'2001'!$D257</f>
        <v>0</v>
      </c>
      <c r="E257" s="45">
        <f>+'2002'!$D257</f>
        <v>0</v>
      </c>
      <c r="F257" s="45">
        <f>+'2003'!$D257</f>
        <v>0</v>
      </c>
      <c r="G257" s="45">
        <f>+'2004'!$D257</f>
        <v>0</v>
      </c>
      <c r="H257" s="45">
        <f>+'2005'!$D257</f>
        <v>0</v>
      </c>
      <c r="I257" s="45">
        <f>+'2006'!$D257</f>
        <v>0</v>
      </c>
      <c r="J257" s="45">
        <f>+'2007'!$D257</f>
        <v>0</v>
      </c>
      <c r="K257" s="45">
        <f>+'2008'!$D257</f>
        <v>0</v>
      </c>
      <c r="L257" s="45">
        <f>+'2009'!$D257</f>
        <v>0</v>
      </c>
      <c r="M257" s="45">
        <f>+'2010'!$D257</f>
        <v>0</v>
      </c>
      <c r="N257" s="45">
        <f>+'2011'!$D257</f>
        <v>0</v>
      </c>
      <c r="O257" s="45">
        <f>+'2012'!$D257</f>
        <v>0</v>
      </c>
      <c r="P257" s="45">
        <f>+'2013'!$D257</f>
        <v>0</v>
      </c>
      <c r="Q257" s="45">
        <f>+'2014'!$D257</f>
        <v>0</v>
      </c>
      <c r="R257" s="45">
        <f>+'2015'!$D257</f>
        <v>0</v>
      </c>
      <c r="S257" s="45">
        <f>+'2016'!$D257</f>
        <v>0</v>
      </c>
      <c r="T257" s="45">
        <f>+'2017'!$D257</f>
        <v>0</v>
      </c>
      <c r="U257" s="45">
        <f>+'2018'!$D257</f>
        <v>0</v>
      </c>
      <c r="V257" s="45">
        <f>+'2019'!$D257</f>
        <v>0</v>
      </c>
      <c r="W257" s="45" t="e">
        <f>+#REF!</f>
        <v>#REF!</v>
      </c>
      <c r="X257" s="26"/>
      <c r="Y257" s="46" t="e">
        <f t="shared" si="177"/>
        <v>#DIV/0!</v>
      </c>
    </row>
    <row r="258" spans="1:25">
      <c r="A258" s="23" t="s">
        <v>398</v>
      </c>
      <c r="B258" s="24" t="s">
        <v>399</v>
      </c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26"/>
      <c r="Y258" s="32" t="e">
        <f t="shared" si="177"/>
        <v>#DIV/0!</v>
      </c>
    </row>
    <row r="259" spans="1:25">
      <c r="A259" s="23" t="s">
        <v>409</v>
      </c>
      <c r="B259" s="24" t="s">
        <v>410</v>
      </c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26"/>
      <c r="Y259" s="32" t="e">
        <f t="shared" si="177"/>
        <v>#DIV/0!</v>
      </c>
    </row>
    <row r="260" spans="1:25">
      <c r="A260" s="23" t="s">
        <v>423</v>
      </c>
      <c r="B260" s="24" t="s">
        <v>424</v>
      </c>
      <c r="C260" s="45">
        <f>+'2000'!$D260</f>
        <v>0</v>
      </c>
      <c r="D260" s="45">
        <f>+'2001'!$D260</f>
        <v>0</v>
      </c>
      <c r="E260" s="45">
        <f>+'2002'!$D260</f>
        <v>0</v>
      </c>
      <c r="F260" s="45">
        <f>+'2003'!$D260</f>
        <v>0</v>
      </c>
      <c r="G260" s="45">
        <f>+'2004'!$D260</f>
        <v>0</v>
      </c>
      <c r="H260" s="45">
        <f>+'2005'!$D260</f>
        <v>0</v>
      </c>
      <c r="I260" s="45">
        <f>+'2006'!$D260</f>
        <v>0</v>
      </c>
      <c r="J260" s="45">
        <f>+'2007'!$D260</f>
        <v>0</v>
      </c>
      <c r="K260" s="45">
        <f>+'2008'!$D260</f>
        <v>0</v>
      </c>
      <c r="L260" s="45">
        <f>+'2009'!$D260</f>
        <v>0</v>
      </c>
      <c r="M260" s="45">
        <f>+'2010'!$D260</f>
        <v>0</v>
      </c>
      <c r="N260" s="45">
        <f>+'2011'!$D260</f>
        <v>0</v>
      </c>
      <c r="O260" s="45">
        <f>+'2012'!$D260</f>
        <v>0</v>
      </c>
      <c r="P260" s="45">
        <f>+'2013'!$D260</f>
        <v>0</v>
      </c>
      <c r="Q260" s="45">
        <f>+'2014'!$D260</f>
        <v>0</v>
      </c>
      <c r="R260" s="45">
        <f>+'2015'!$D260</f>
        <v>0</v>
      </c>
      <c r="S260" s="45">
        <f>+'2016'!$D260</f>
        <v>0</v>
      </c>
      <c r="T260" s="45">
        <f>+'2017'!$D260</f>
        <v>0</v>
      </c>
      <c r="U260" s="45">
        <f>+'2018'!$D260</f>
        <v>0</v>
      </c>
      <c r="V260" s="45">
        <f>+'2019'!$D260</f>
        <v>0</v>
      </c>
      <c r="W260" s="45" t="e">
        <f>+#REF!</f>
        <v>#REF!</v>
      </c>
      <c r="X260" s="26"/>
      <c r="Y260" s="46" t="e">
        <f t="shared" si="177"/>
        <v>#DIV/0!</v>
      </c>
    </row>
    <row r="261" spans="1:25">
      <c r="A261" s="23" t="s">
        <v>432</v>
      </c>
      <c r="B261" s="24" t="s">
        <v>290</v>
      </c>
      <c r="C261" s="45">
        <f>+'2000'!$D261</f>
        <v>0</v>
      </c>
      <c r="D261" s="45">
        <f>+'2001'!$D261</f>
        <v>0</v>
      </c>
      <c r="E261" s="45">
        <f>+'2002'!$D261</f>
        <v>0</v>
      </c>
      <c r="F261" s="45">
        <f>+'2003'!$D261</f>
        <v>0</v>
      </c>
      <c r="G261" s="45">
        <f>+'2004'!$D261</f>
        <v>0</v>
      </c>
      <c r="H261" s="45">
        <f>+'2005'!$D261</f>
        <v>0</v>
      </c>
      <c r="I261" s="45">
        <f>+'2006'!$D261</f>
        <v>0</v>
      </c>
      <c r="J261" s="45">
        <f>+'2007'!$D261</f>
        <v>0</v>
      </c>
      <c r="K261" s="45">
        <f>+'2008'!$D261</f>
        <v>0</v>
      </c>
      <c r="L261" s="45">
        <f>+'2009'!$D261</f>
        <v>0</v>
      </c>
      <c r="M261" s="45">
        <f>+'2010'!$D261</f>
        <v>0</v>
      </c>
      <c r="N261" s="45">
        <f>+'2011'!$D261</f>
        <v>0</v>
      </c>
      <c r="O261" s="45">
        <f>+'2012'!$D261</f>
        <v>0</v>
      </c>
      <c r="P261" s="45">
        <f>+'2013'!$D261</f>
        <v>0</v>
      </c>
      <c r="Q261" s="45">
        <f>+'2014'!$D261</f>
        <v>0</v>
      </c>
      <c r="R261" s="45">
        <f>+'2015'!$D261</f>
        <v>0</v>
      </c>
      <c r="S261" s="45">
        <f>+'2016'!$D261</f>
        <v>0</v>
      </c>
      <c r="T261" s="45">
        <f>+'2017'!$D261</f>
        <v>0</v>
      </c>
      <c r="U261" s="45">
        <f>+'2018'!$D261</f>
        <v>0</v>
      </c>
      <c r="V261" s="45">
        <f>+'2019'!$D261</f>
        <v>0</v>
      </c>
      <c r="W261" s="45" t="e">
        <f>+#REF!</f>
        <v>#REF!</v>
      </c>
      <c r="X261" s="26"/>
      <c r="Y261" s="46" t="e">
        <f t="shared" si="177"/>
        <v>#DIV/0!</v>
      </c>
    </row>
    <row r="262" spans="1:25" s="12" customFormat="1">
      <c r="A262" s="18" t="s">
        <v>433</v>
      </c>
      <c r="B262" s="19" t="s">
        <v>434</v>
      </c>
      <c r="C262" s="20">
        <f t="shared" ref="C262:U262" si="186">+SUM(C263:C272)</f>
        <v>87.937469386840334</v>
      </c>
      <c r="D262" s="20">
        <f t="shared" si="186"/>
        <v>98.374315250886085</v>
      </c>
      <c r="E262" s="20">
        <f t="shared" si="186"/>
        <v>99.706198777652574</v>
      </c>
      <c r="F262" s="20">
        <f t="shared" si="186"/>
        <v>97.791981632794418</v>
      </c>
      <c r="G262" s="20">
        <f t="shared" si="186"/>
        <v>96.980637657032759</v>
      </c>
      <c r="H262" s="20">
        <f t="shared" si="186"/>
        <v>101.48481947938734</v>
      </c>
      <c r="I262" s="20">
        <f t="shared" si="186"/>
        <v>100.46379365830106</v>
      </c>
      <c r="J262" s="20">
        <f t="shared" si="186"/>
        <v>98.725810772822214</v>
      </c>
      <c r="K262" s="20">
        <f t="shared" si="186"/>
        <v>103.12902500671247</v>
      </c>
      <c r="L262" s="20">
        <f t="shared" si="186"/>
        <v>104.14030216061316</v>
      </c>
      <c r="M262" s="20">
        <f t="shared" si="186"/>
        <v>105.39263321741822</v>
      </c>
      <c r="N262" s="20">
        <f t="shared" si="186"/>
        <v>110.55083659001329</v>
      </c>
      <c r="O262" s="20">
        <f t="shared" si="186"/>
        <v>110.0684463480207</v>
      </c>
      <c r="P262" s="20">
        <f t="shared" si="186"/>
        <v>109.71268875521643</v>
      </c>
      <c r="Q262" s="20">
        <f t="shared" si="186"/>
        <v>103.77028303333681</v>
      </c>
      <c r="R262" s="20">
        <f t="shared" si="186"/>
        <v>98.569806270588728</v>
      </c>
      <c r="S262" s="20">
        <f t="shared" si="186"/>
        <v>99.523010973159771</v>
      </c>
      <c r="T262" s="20">
        <f t="shared" si="186"/>
        <v>97.637935702834909</v>
      </c>
      <c r="U262" s="20">
        <f t="shared" si="186"/>
        <v>99.718393144767703</v>
      </c>
      <c r="V262" s="20">
        <f t="shared" ref="V262:W262" si="187">+SUM(V263:V272)</f>
        <v>96.317782569689413</v>
      </c>
      <c r="W262" s="20" t="e">
        <f t="shared" si="187"/>
        <v>#REF!</v>
      </c>
      <c r="X262" s="21"/>
      <c r="Y262" s="22">
        <f t="shared" si="177"/>
        <v>9.5298548403567995E-2</v>
      </c>
    </row>
    <row r="263" spans="1:25">
      <c r="A263" s="23" t="s">
        <v>435</v>
      </c>
      <c r="B263" s="24" t="s">
        <v>436</v>
      </c>
      <c r="C263" s="45">
        <f>+'2000'!$D263</f>
        <v>80.73977428571429</v>
      </c>
      <c r="D263" s="45">
        <f>+'2001'!$D263</f>
        <v>90.821544000000003</v>
      </c>
      <c r="E263" s="45">
        <f>+'2002'!$D263</f>
        <v>91.39349949999999</v>
      </c>
      <c r="F263" s="45">
        <f>+'2003'!$D263</f>
        <v>89.455249000000009</v>
      </c>
      <c r="G263" s="45">
        <f>+'2004'!$D263</f>
        <v>88.3628985</v>
      </c>
      <c r="H263" s="45">
        <f>+'2005'!$D263</f>
        <v>93.039747999999989</v>
      </c>
      <c r="I263" s="45">
        <f>+'2006'!$D263</f>
        <v>92.791797499999987</v>
      </c>
      <c r="J263" s="45">
        <f>+'2007'!$D263</f>
        <v>91.02944699999999</v>
      </c>
      <c r="K263" s="45">
        <f>+'2008'!$D263</f>
        <v>95.428596500000012</v>
      </c>
      <c r="L263" s="45">
        <f>+'2009'!$D263</f>
        <v>96.439946000000006</v>
      </c>
      <c r="M263" s="45">
        <f>+'2010'!$D263</f>
        <v>97.607995500000001</v>
      </c>
      <c r="N263" s="45">
        <f>+'2011'!$D263</f>
        <v>102.426469</v>
      </c>
      <c r="O263" s="45">
        <f>+'2012'!$D263</f>
        <v>102.19360083333333</v>
      </c>
      <c r="P263" s="45">
        <f>+'2013'!$D263</f>
        <v>102.01801166666668</v>
      </c>
      <c r="Q263" s="45">
        <f>+'2014'!$D263</f>
        <v>96.223030500000007</v>
      </c>
      <c r="R263" s="45">
        <f>+'2015'!$D263</f>
        <v>91.331411333333321</v>
      </c>
      <c r="S263" s="45">
        <f>+'2016'!$D263</f>
        <v>92.145554166666656</v>
      </c>
      <c r="T263" s="45">
        <f>+'2017'!$D263</f>
        <v>90.26556699999999</v>
      </c>
      <c r="U263" s="45">
        <f>+'2018'!$D263</f>
        <v>92.096878809938573</v>
      </c>
      <c r="V263" s="45">
        <f>+'2019'!$D263</f>
        <v>88.698749996479833</v>
      </c>
      <c r="W263" s="45" t="e">
        <f>+#REF!</f>
        <v>#REF!</v>
      </c>
      <c r="X263" s="26"/>
      <c r="Y263" s="46">
        <f t="shared" si="177"/>
        <v>9.8575649748549932E-2</v>
      </c>
    </row>
    <row r="264" spans="1:25">
      <c r="A264" s="23" t="s">
        <v>465</v>
      </c>
      <c r="B264" s="24" t="s">
        <v>466</v>
      </c>
      <c r="C264" s="45">
        <f>+'2000'!$D264</f>
        <v>2.658026357574347</v>
      </c>
      <c r="D264" s="45">
        <f>+'2001'!$D264</f>
        <v>2.7199686363746043</v>
      </c>
      <c r="E264" s="45">
        <f>+'2002'!$D264</f>
        <v>2.9135841943634002</v>
      </c>
      <c r="F264" s="45">
        <f>+'2003'!$D264</f>
        <v>2.8823328400888055</v>
      </c>
      <c r="G264" s="45">
        <f>+'2004'!$D264</f>
        <v>2.8254502245439737</v>
      </c>
      <c r="H264" s="45">
        <f>+'2005'!$D264</f>
        <v>2.9177469143825485</v>
      </c>
      <c r="I264" s="45">
        <f>+'2006'!$D264</f>
        <v>2.8989256855674785</v>
      </c>
      <c r="J264" s="45">
        <f>+'2007'!$D264</f>
        <v>2.965754880020631</v>
      </c>
      <c r="K264" s="45">
        <f>+'2008'!$D264</f>
        <v>3.0502968886884441</v>
      </c>
      <c r="L264" s="45">
        <f>+'2009'!$D264</f>
        <v>2.9659673303123588</v>
      </c>
      <c r="M264" s="45">
        <f>+'2010'!$D264</f>
        <v>3.0142395554582224</v>
      </c>
      <c r="N264" s="45">
        <f>+'2011'!$D264</f>
        <v>3.1534542260773053</v>
      </c>
      <c r="O264" s="45">
        <f>+'2012'!$D264</f>
        <v>3.183464805007362</v>
      </c>
      <c r="P264" s="45">
        <f>+'2013'!$D264</f>
        <v>3.1967699045897588</v>
      </c>
      <c r="Q264" s="45">
        <f>+'2014'!$D264</f>
        <v>3.1596700814968051</v>
      </c>
      <c r="R264" s="45">
        <f>+'2015'!$D264</f>
        <v>3.1221134479354014</v>
      </c>
      <c r="S264" s="45">
        <f>+'2016'!$D264</f>
        <v>3.1837993144731271</v>
      </c>
      <c r="T264" s="45">
        <f>+'2017'!$D264</f>
        <v>3.1913315293133104</v>
      </c>
      <c r="U264" s="45">
        <f>+'2018'!$D264</f>
        <v>3.168256736869119</v>
      </c>
      <c r="V264" s="45">
        <f>+'2019'!$D264</f>
        <v>3.1152238903079841</v>
      </c>
      <c r="W264" s="45" t="e">
        <f>+#REF!</f>
        <v>#REF!</v>
      </c>
      <c r="X264" s="26"/>
      <c r="Y264" s="46">
        <f t="shared" si="177"/>
        <v>0.17200639543351448</v>
      </c>
    </row>
    <row r="265" spans="1:25">
      <c r="A265" s="23" t="s">
        <v>483</v>
      </c>
      <c r="B265" s="24" t="s">
        <v>484</v>
      </c>
      <c r="C265" s="45">
        <f>+'2000'!$D265</f>
        <v>3.9958452395576005</v>
      </c>
      <c r="D265" s="45">
        <f>+'2001'!$D265</f>
        <v>4.4297253465608009</v>
      </c>
      <c r="E265" s="45">
        <f>+'2002'!$D265</f>
        <v>4.8791338083488025</v>
      </c>
      <c r="F265" s="45">
        <f>+'2003'!$D265</f>
        <v>4.9878514027056005</v>
      </c>
      <c r="G265" s="45">
        <f>+'2004'!$D265</f>
        <v>5.2468029644887997</v>
      </c>
      <c r="H265" s="45">
        <f>+'2005'!$D265</f>
        <v>4.9715961200048007</v>
      </c>
      <c r="I265" s="45">
        <f>+'2006'!$D265</f>
        <v>4.2170026377336001</v>
      </c>
      <c r="J265" s="45">
        <f>+'2007'!$D265</f>
        <v>4.1593707028016009</v>
      </c>
      <c r="K265" s="45">
        <f>+'2008'!$D265</f>
        <v>4.071591548024001</v>
      </c>
      <c r="L265" s="45">
        <f>+'2009'!$D265</f>
        <v>4.1936600571008</v>
      </c>
      <c r="M265" s="45">
        <f>+'2010'!$D265</f>
        <v>4.2172996465600008</v>
      </c>
      <c r="N265" s="45">
        <f>+'2011'!$D265</f>
        <v>4.4520634089360005</v>
      </c>
      <c r="O265" s="45">
        <f>+'2012'!$D265</f>
        <v>4.1451320996800005</v>
      </c>
      <c r="P265" s="45">
        <f>+'2013'!$D265</f>
        <v>3.9009449221600003</v>
      </c>
      <c r="Q265" s="45">
        <f>+'2014'!$D265</f>
        <v>3.7486639018400005</v>
      </c>
      <c r="R265" s="45">
        <f>+'2015'!$D265</f>
        <v>3.4343261867200003</v>
      </c>
      <c r="S265" s="45">
        <f>+'2016'!$D265</f>
        <v>3.7222371815200006</v>
      </c>
      <c r="T265" s="45">
        <f>+'2017'!$D265</f>
        <v>3.7777855045216007</v>
      </c>
      <c r="U265" s="45">
        <f>+'2018'!$D265</f>
        <v>3.9575738373600005</v>
      </c>
      <c r="V265" s="45">
        <f>+'2019'!$D265</f>
        <v>4.0793497046016007</v>
      </c>
      <c r="W265" s="45" t="e">
        <f>+#REF!</f>
        <v>#REF!</v>
      </c>
      <c r="X265" s="26"/>
      <c r="Y265" s="46">
        <f t="shared" si="177"/>
        <v>2.0897822622691242E-2</v>
      </c>
    </row>
    <row r="266" spans="1:25">
      <c r="A266" s="23" t="s">
        <v>492</v>
      </c>
      <c r="B266" s="24" t="s">
        <v>493</v>
      </c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26"/>
      <c r="Y266" s="32" t="e">
        <f t="shared" si="177"/>
        <v>#DIV/0!</v>
      </c>
    </row>
    <row r="267" spans="1:25">
      <c r="A267" s="23" t="s">
        <v>515</v>
      </c>
      <c r="B267" s="24" t="s">
        <v>516</v>
      </c>
      <c r="C267" s="45">
        <f>+'2000'!$D267</f>
        <v>0</v>
      </c>
      <c r="D267" s="45">
        <f>+'2001'!$D267</f>
        <v>0</v>
      </c>
      <c r="E267" s="45">
        <f>+'2002'!$D267</f>
        <v>0</v>
      </c>
      <c r="F267" s="45">
        <f>+'2003'!$D267</f>
        <v>0</v>
      </c>
      <c r="G267" s="45">
        <f>+'2004'!$D267</f>
        <v>0</v>
      </c>
      <c r="H267" s="45">
        <f>+'2005'!$D267</f>
        <v>0</v>
      </c>
      <c r="I267" s="45">
        <f>+'2006'!$D267</f>
        <v>0</v>
      </c>
      <c r="J267" s="45">
        <f>+'2007'!$D267</f>
        <v>0</v>
      </c>
      <c r="K267" s="45">
        <f>+'2008'!$D267</f>
        <v>0</v>
      </c>
      <c r="L267" s="45">
        <f>+'2009'!$D267</f>
        <v>0</v>
      </c>
      <c r="M267" s="45">
        <f>+'2010'!$D267</f>
        <v>0</v>
      </c>
      <c r="N267" s="45">
        <f>+'2011'!$D267</f>
        <v>0</v>
      </c>
      <c r="O267" s="45">
        <f>+'2012'!$D267</f>
        <v>0</v>
      </c>
      <c r="P267" s="45">
        <f>+'2013'!$D267</f>
        <v>0</v>
      </c>
      <c r="Q267" s="45">
        <f>+'2014'!$D267</f>
        <v>0</v>
      </c>
      <c r="R267" s="45">
        <f>+'2015'!$D267</f>
        <v>0</v>
      </c>
      <c r="S267" s="45">
        <f>+'2016'!$D267</f>
        <v>0</v>
      </c>
      <c r="T267" s="45">
        <f>+'2017'!$D267</f>
        <v>0</v>
      </c>
      <c r="U267" s="45">
        <f>+'2018'!$D267</f>
        <v>0</v>
      </c>
      <c r="V267" s="45">
        <f>+'2019'!$D267</f>
        <v>0</v>
      </c>
      <c r="W267" s="45" t="e">
        <f>+#REF!</f>
        <v>#REF!</v>
      </c>
      <c r="X267" s="26"/>
      <c r="Y267" s="46" t="e">
        <f t="shared" si="177"/>
        <v>#DIV/0!</v>
      </c>
    </row>
    <row r="268" spans="1:25">
      <c r="A268" s="23" t="s">
        <v>517</v>
      </c>
      <c r="B268" s="24" t="s">
        <v>518</v>
      </c>
      <c r="C268" s="45">
        <f>+'2000'!$D268</f>
        <v>0.54382350399410606</v>
      </c>
      <c r="D268" s="45">
        <f>+'2001'!$D268</f>
        <v>0.40307726795067367</v>
      </c>
      <c r="E268" s="45">
        <f>+'2002'!$D268</f>
        <v>0.51998127494039426</v>
      </c>
      <c r="F268" s="45">
        <f>+'2003'!$D268</f>
        <v>0.46654838999999998</v>
      </c>
      <c r="G268" s="45">
        <f>+'2004'!$D268</f>
        <v>0.54548596800000004</v>
      </c>
      <c r="H268" s="45">
        <f>+'2005'!$D268</f>
        <v>0.55572844500000007</v>
      </c>
      <c r="I268" s="45">
        <f>+'2006'!$D268</f>
        <v>0.55606783500000012</v>
      </c>
      <c r="J268" s="45">
        <f>+'2007'!$D268</f>
        <v>0.57123818999999998</v>
      </c>
      <c r="K268" s="45">
        <f>+'2008'!$D268</f>
        <v>0.57854007000000007</v>
      </c>
      <c r="L268" s="45">
        <f>+'2009'!$D268</f>
        <v>0.54072877320000012</v>
      </c>
      <c r="M268" s="45">
        <f>+'2010'!$D268</f>
        <v>0.5530985154000001</v>
      </c>
      <c r="N268" s="45">
        <f>+'2011'!$D268</f>
        <v>0.5188499550000002</v>
      </c>
      <c r="O268" s="45">
        <f>+'2012'!$D268</f>
        <v>0.54624861000000002</v>
      </c>
      <c r="P268" s="45">
        <f>+'2013'!$D268</f>
        <v>0.5969622618</v>
      </c>
      <c r="Q268" s="45">
        <f>+'2014'!$D268</f>
        <v>0.63891855000000009</v>
      </c>
      <c r="R268" s="45">
        <f>+'2015'!$D268</f>
        <v>0.68195530260000004</v>
      </c>
      <c r="S268" s="45">
        <f>+'2016'!$D268</f>
        <v>0.47142031050000005</v>
      </c>
      <c r="T268" s="45">
        <f>+'2017'!$D268</f>
        <v>0.40325166900000009</v>
      </c>
      <c r="U268" s="45">
        <f>+'2018'!$D268</f>
        <v>0.49568376060000008</v>
      </c>
      <c r="V268" s="45">
        <f>+'2019'!$D268</f>
        <v>0.42445897830000007</v>
      </c>
      <c r="W268" s="45" t="e">
        <f>+#REF!</f>
        <v>#REF!</v>
      </c>
      <c r="X268" s="26"/>
      <c r="Y268" s="46">
        <f t="shared" si="177"/>
        <v>-0.21949129601320005</v>
      </c>
    </row>
    <row r="269" spans="1:25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26"/>
      <c r="Y269" s="32" t="e">
        <f t="shared" si="177"/>
        <v>#DIV/0!</v>
      </c>
    </row>
    <row r="270" spans="1:25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26"/>
      <c r="Y270" s="32" t="e">
        <f t="shared" si="177"/>
        <v>#DIV/0!</v>
      </c>
    </row>
    <row r="271" spans="1:25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26"/>
      <c r="Y271" s="32" t="e">
        <f t="shared" si="177"/>
        <v>#DIV/0!</v>
      </c>
    </row>
    <row r="272" spans="1:25">
      <c r="A272" s="23" t="s">
        <v>538</v>
      </c>
      <c r="B272" s="24" t="s">
        <v>290</v>
      </c>
      <c r="C272" s="45">
        <f>+'2000'!$D272</f>
        <v>0</v>
      </c>
      <c r="D272" s="45">
        <f>+'2001'!$D272</f>
        <v>0</v>
      </c>
      <c r="E272" s="45">
        <f>+'2002'!$D272</f>
        <v>0</v>
      </c>
      <c r="F272" s="45">
        <f>+'2003'!$D272</f>
        <v>0</v>
      </c>
      <c r="G272" s="45">
        <f>+'2004'!$D272</f>
        <v>0</v>
      </c>
      <c r="H272" s="45">
        <f>+'2005'!$D272</f>
        <v>0</v>
      </c>
      <c r="I272" s="45">
        <f>+'2006'!$D272</f>
        <v>0</v>
      </c>
      <c r="J272" s="45">
        <f>+'2007'!$D272</f>
        <v>0</v>
      </c>
      <c r="K272" s="45">
        <f>+'2008'!$D272</f>
        <v>0</v>
      </c>
      <c r="L272" s="45">
        <f>+'2009'!$D272</f>
        <v>0</v>
      </c>
      <c r="M272" s="45">
        <f>+'2010'!$D272</f>
        <v>0</v>
      </c>
      <c r="N272" s="45">
        <f>+'2011'!$D272</f>
        <v>0</v>
      </c>
      <c r="O272" s="45">
        <f>+'2012'!$D272</f>
        <v>0</v>
      </c>
      <c r="P272" s="45">
        <f>+'2013'!$D272</f>
        <v>0</v>
      </c>
      <c r="Q272" s="45">
        <f>+'2014'!$D272</f>
        <v>0</v>
      </c>
      <c r="R272" s="45">
        <f>+'2015'!$D272</f>
        <v>0</v>
      </c>
      <c r="S272" s="45">
        <f>+'2016'!$D272</f>
        <v>0</v>
      </c>
      <c r="T272" s="45">
        <f>+'2017'!$D272</f>
        <v>0</v>
      </c>
      <c r="U272" s="45">
        <f>+'2018'!$D272</f>
        <v>0</v>
      </c>
      <c r="V272" s="45">
        <f>+'2019'!$D272</f>
        <v>0</v>
      </c>
      <c r="W272" s="45" t="e">
        <f>+#REF!</f>
        <v>#REF!</v>
      </c>
      <c r="X272" s="26"/>
      <c r="Y272" s="46" t="e">
        <f t="shared" si="177"/>
        <v>#DIV/0!</v>
      </c>
    </row>
    <row r="273" spans="1:25" s="12" customFormat="1">
      <c r="A273" s="18" t="s">
        <v>539</v>
      </c>
      <c r="B273" s="19" t="s">
        <v>540</v>
      </c>
      <c r="C273" s="20">
        <f t="shared" ref="C273:U273" si="188">+SUM(C274:C281)</f>
        <v>5.4602586273989093</v>
      </c>
      <c r="D273" s="20">
        <f t="shared" si="188"/>
        <v>7.2664692438650338</v>
      </c>
      <c r="E273" s="20">
        <f t="shared" si="188"/>
        <v>8.7733091958360525</v>
      </c>
      <c r="F273" s="20">
        <f t="shared" si="188"/>
        <v>9.8166730443757579</v>
      </c>
      <c r="G273" s="20">
        <f t="shared" si="188"/>
        <v>4.8941126965526927</v>
      </c>
      <c r="H273" s="20">
        <f t="shared" si="188"/>
        <v>11.281850640216746</v>
      </c>
      <c r="I273" s="20">
        <f t="shared" si="188"/>
        <v>6.2166937262582156</v>
      </c>
      <c r="J273" s="20">
        <f t="shared" si="188"/>
        <v>7.2789693209715081</v>
      </c>
      <c r="K273" s="20">
        <f t="shared" si="188"/>
        <v>6.9398327098569244</v>
      </c>
      <c r="L273" s="20">
        <f t="shared" si="188"/>
        <v>4.7055605992488676</v>
      </c>
      <c r="M273" s="20">
        <f t="shared" si="188"/>
        <v>5.8567889180381485</v>
      </c>
      <c r="N273" s="20">
        <f t="shared" si="188"/>
        <v>4.8824066024004935</v>
      </c>
      <c r="O273" s="20">
        <f t="shared" si="188"/>
        <v>4.3507056909789696</v>
      </c>
      <c r="P273" s="20">
        <f t="shared" si="188"/>
        <v>4.4385559955801881</v>
      </c>
      <c r="Q273" s="20">
        <f t="shared" si="188"/>
        <v>5.5242344436319257</v>
      </c>
      <c r="R273" s="20">
        <f t="shared" si="188"/>
        <v>7.7088606709367102</v>
      </c>
      <c r="S273" s="20">
        <f t="shared" si="188"/>
        <v>11.669731709347115</v>
      </c>
      <c r="T273" s="20">
        <f t="shared" si="188"/>
        <v>5.0993414801543295</v>
      </c>
      <c r="U273" s="20">
        <f t="shared" si="188"/>
        <v>4.8884215782474403</v>
      </c>
      <c r="V273" s="20">
        <f t="shared" ref="V273:W273" si="189">+SUM(V274:V281)</f>
        <v>7.6127908759706768</v>
      </c>
      <c r="W273" s="20" t="e">
        <f t="shared" si="189"/>
        <v>#REF!</v>
      </c>
      <c r="X273" s="21"/>
      <c r="Y273" s="22">
        <f t="shared" si="177"/>
        <v>0.39421800238007476</v>
      </c>
    </row>
    <row r="274" spans="1:25">
      <c r="A274" s="23" t="s">
        <v>541</v>
      </c>
      <c r="B274" s="24" t="s">
        <v>542</v>
      </c>
      <c r="C274" s="45">
        <f>+'2000'!$D274</f>
        <v>0.17194194275358518</v>
      </c>
      <c r="D274" s="45">
        <f>+'2001'!$D274</f>
        <v>0.38845193452135518</v>
      </c>
      <c r="E274" s="45">
        <f>+'2002'!$D274</f>
        <v>0.60945483051050564</v>
      </c>
      <c r="F274" s="45">
        <f>+'2003'!$D274</f>
        <v>1.866176472528724</v>
      </c>
      <c r="G274" s="45">
        <f>+'2004'!$D274</f>
        <v>0.45565943531999997</v>
      </c>
      <c r="H274" s="45">
        <f>+'2005'!$D274</f>
        <v>0.90133202680000002</v>
      </c>
      <c r="I274" s="45">
        <f>+'2006'!$D274</f>
        <v>0.93752965222400009</v>
      </c>
      <c r="J274" s="45">
        <f>+'2007'!$D274</f>
        <v>0.30978106225200003</v>
      </c>
      <c r="K274" s="45">
        <f>+'2008'!$D274</f>
        <v>0.11987140254799999</v>
      </c>
      <c r="L274" s="45">
        <f>+'2009'!$D274</f>
        <v>0.33779362932000001</v>
      </c>
      <c r="M274" s="45">
        <f>+'2010'!$D274</f>
        <v>7.7120999635999998E-2</v>
      </c>
      <c r="N274" s="45">
        <f>+'2011'!$D274</f>
        <v>4.1323313500000007E-2</v>
      </c>
      <c r="O274" s="45">
        <f>+'2012'!$D274</f>
        <v>0.11819638266000002</v>
      </c>
      <c r="P274" s="45">
        <f>+'2013'!$D274</f>
        <v>0.7543280862959999</v>
      </c>
      <c r="Q274" s="45">
        <f>+'2014'!$D274</f>
        <v>0.17584248334800004</v>
      </c>
      <c r="R274" s="45">
        <f>+'2015'!$D274</f>
        <v>1.5457381112359998</v>
      </c>
      <c r="S274" s="45">
        <f>+'2016'!$D274</f>
        <v>5.5937507620559996</v>
      </c>
      <c r="T274" s="45">
        <f>+'2017'!$D274</f>
        <v>0.15383542361200001</v>
      </c>
      <c r="U274" s="45">
        <f>+'2018'!$D274</f>
        <v>0.21146620689600004</v>
      </c>
      <c r="V274" s="45">
        <f>+'2019'!$D274</f>
        <v>2.7357264574719999</v>
      </c>
      <c r="W274" s="45" t="e">
        <f>+#REF!</f>
        <v>#REF!</v>
      </c>
      <c r="X274" s="26"/>
      <c r="Y274" s="46">
        <f t="shared" si="177"/>
        <v>14.910756931440785</v>
      </c>
    </row>
    <row r="275" spans="1:25">
      <c r="A275" s="23" t="s">
        <v>557</v>
      </c>
      <c r="B275" s="24" t="s">
        <v>558</v>
      </c>
      <c r="C275" s="45">
        <f>+'2000'!$D275</f>
        <v>1.9650702969123708</v>
      </c>
      <c r="D275" s="45">
        <f>+'2001'!$D275</f>
        <v>1.2707789733867725</v>
      </c>
      <c r="E275" s="45">
        <f>+'2002'!$D275</f>
        <v>1.9017262647204378</v>
      </c>
      <c r="F275" s="45">
        <f>+'2003'!$D275</f>
        <v>2.3357764158972278</v>
      </c>
      <c r="G275" s="45">
        <f>+'2004'!$D275</f>
        <v>0.80370153341860651</v>
      </c>
      <c r="H275" s="45">
        <f>+'2005'!$D275</f>
        <v>1.913383843343833</v>
      </c>
      <c r="I275" s="45">
        <f>+'2006'!$D275</f>
        <v>1.540566061838144</v>
      </c>
      <c r="J275" s="45">
        <f>+'2007'!$D275</f>
        <v>1.4946168783364238</v>
      </c>
      <c r="K275" s="45">
        <f>+'2008'!$D275</f>
        <v>1.737901248055564</v>
      </c>
      <c r="L275" s="45">
        <f>+'2009'!$D275</f>
        <v>0.98251471652375</v>
      </c>
      <c r="M275" s="45">
        <f>+'2010'!$D275</f>
        <v>1.9052533577719508</v>
      </c>
      <c r="N275" s="45">
        <f>+'2011'!$D275</f>
        <v>1.5164880173947155</v>
      </c>
      <c r="O275" s="45">
        <f>+'2012'!$D275</f>
        <v>1.128623916384845</v>
      </c>
      <c r="P275" s="45">
        <f>+'2013'!$D275</f>
        <v>0.85394908296486993</v>
      </c>
      <c r="Q275" s="45">
        <f>+'2014'!$D275</f>
        <v>1.5228983408692565</v>
      </c>
      <c r="R275" s="45">
        <f>+'2015'!$D275</f>
        <v>1.3609681745115443</v>
      </c>
      <c r="S275" s="45">
        <f>+'2016'!$D275</f>
        <v>1.4444280729417103</v>
      </c>
      <c r="T275" s="45">
        <f>+'2017'!$D275</f>
        <v>1.4979918705578763</v>
      </c>
      <c r="U275" s="45">
        <f>+'2018'!$D275</f>
        <v>1.2176123426191661</v>
      </c>
      <c r="V275" s="45">
        <f>+'2019'!$D275</f>
        <v>1.0361940648789529</v>
      </c>
      <c r="W275" s="45" t="e">
        <f>+#REF!</f>
        <v>#REF!</v>
      </c>
      <c r="X275" s="26"/>
      <c r="Y275" s="46">
        <f t="shared" si="177"/>
        <v>-0.47269364026972494</v>
      </c>
    </row>
    <row r="276" spans="1:25">
      <c r="A276" s="23" t="s">
        <v>573</v>
      </c>
      <c r="B276" s="24" t="s">
        <v>574</v>
      </c>
      <c r="C276" s="45">
        <f>+'2000'!$D276</f>
        <v>3.3232463877329539</v>
      </c>
      <c r="D276" s="45">
        <f>+'2001'!$D276</f>
        <v>5.6072383359569056</v>
      </c>
      <c r="E276" s="45">
        <f>+'2002'!$D276</f>
        <v>6.2621281006051079</v>
      </c>
      <c r="F276" s="45">
        <f>+'2003'!$D276</f>
        <v>5.614720155949807</v>
      </c>
      <c r="G276" s="45">
        <f>+'2004'!$D276</f>
        <v>3.6347517278140864</v>
      </c>
      <c r="H276" s="45">
        <f>+'2005'!$D276</f>
        <v>8.4671347700729118</v>
      </c>
      <c r="I276" s="45">
        <f>+'2006'!$D276</f>
        <v>3.7385980121960718</v>
      </c>
      <c r="J276" s="45">
        <f>+'2007'!$D276</f>
        <v>5.4745713803830842</v>
      </c>
      <c r="K276" s="45">
        <f>+'2008'!$D276</f>
        <v>5.0820600592533598</v>
      </c>
      <c r="L276" s="45">
        <f>+'2009'!$D276</f>
        <v>3.3852522534051182</v>
      </c>
      <c r="M276" s="45">
        <f>+'2010'!$D276</f>
        <v>3.8744145606301976</v>
      </c>
      <c r="N276" s="45">
        <f>+'2011'!$D276</f>
        <v>3.3245952715057783</v>
      </c>
      <c r="O276" s="45">
        <f>+'2012'!$D276</f>
        <v>3.1038853919341247</v>
      </c>
      <c r="P276" s="45">
        <f>+'2013'!$D276</f>
        <v>2.8302788263193186</v>
      </c>
      <c r="Q276" s="45">
        <f>+'2014'!$D276</f>
        <v>3.8254936194146696</v>
      </c>
      <c r="R276" s="45">
        <f>+'2015'!$D276</f>
        <v>4.8021543851891666</v>
      </c>
      <c r="S276" s="45">
        <f>+'2016'!$D276</f>
        <v>4.6315528743494045</v>
      </c>
      <c r="T276" s="45">
        <f>+'2017'!$D276</f>
        <v>3.4475141859844527</v>
      </c>
      <c r="U276" s="45">
        <f>+'2018'!$D276</f>
        <v>3.4593430287322744</v>
      </c>
      <c r="V276" s="45">
        <f>+'2019'!$D276</f>
        <v>3.840870353619724</v>
      </c>
      <c r="W276" s="45" t="e">
        <f>+#REF!</f>
        <v>#REF!</v>
      </c>
      <c r="X276" s="26"/>
      <c r="Y276" s="46">
        <f t="shared" si="177"/>
        <v>0.15575852810597102</v>
      </c>
    </row>
    <row r="277" spans="1:25">
      <c r="A277" s="23" t="s">
        <v>589</v>
      </c>
      <c r="B277" s="24" t="s">
        <v>590</v>
      </c>
      <c r="C277" s="45">
        <f>+'2000'!$D277</f>
        <v>0</v>
      </c>
      <c r="D277" s="45">
        <f>+'2001'!$D277</f>
        <v>0</v>
      </c>
      <c r="E277" s="45">
        <f>+'2002'!$D277</f>
        <v>0</v>
      </c>
      <c r="F277" s="45">
        <f>+'2003'!$D277</f>
        <v>0</v>
      </c>
      <c r="G277" s="45">
        <f>+'2004'!$D277</f>
        <v>0</v>
      </c>
      <c r="H277" s="45">
        <f>+'2005'!$D277</f>
        <v>0</v>
      </c>
      <c r="I277" s="45">
        <f>+'2006'!$D277</f>
        <v>0</v>
      </c>
      <c r="J277" s="45">
        <f>+'2007'!$D277</f>
        <v>0</v>
      </c>
      <c r="K277" s="45">
        <f>+'2008'!$D277</f>
        <v>0</v>
      </c>
      <c r="L277" s="45">
        <f>+'2009'!$D277</f>
        <v>0</v>
      </c>
      <c r="M277" s="45">
        <f>+'2010'!$D277</f>
        <v>0</v>
      </c>
      <c r="N277" s="45">
        <f>+'2011'!$D277</f>
        <v>0</v>
      </c>
      <c r="O277" s="45">
        <f>+'2012'!$D277</f>
        <v>0</v>
      </c>
      <c r="P277" s="45">
        <f>+'2013'!$D277</f>
        <v>0</v>
      </c>
      <c r="Q277" s="45">
        <f>+'2014'!$D277</f>
        <v>0</v>
      </c>
      <c r="R277" s="45">
        <f>+'2015'!$D277</f>
        <v>0</v>
      </c>
      <c r="S277" s="45">
        <f>+'2016'!$D277</f>
        <v>0</v>
      </c>
      <c r="T277" s="45">
        <f>+'2017'!$D277</f>
        <v>0</v>
      </c>
      <c r="U277" s="45">
        <f>+'2018'!$D277</f>
        <v>0</v>
      </c>
      <c r="V277" s="45">
        <f>+'2019'!$D277</f>
        <v>0</v>
      </c>
      <c r="W277" s="45" t="e">
        <f>+#REF!</f>
        <v>#REF!</v>
      </c>
      <c r="X277" s="26"/>
      <c r="Y277" s="46" t="e">
        <f t="shared" si="177"/>
        <v>#DIV/0!</v>
      </c>
    </row>
    <row r="278" spans="1:25">
      <c r="A278" s="23" t="s">
        <v>605</v>
      </c>
      <c r="B278" s="24" t="s">
        <v>606</v>
      </c>
      <c r="C278" s="45">
        <f>+'2000'!$D278</f>
        <v>0</v>
      </c>
      <c r="D278" s="45">
        <f>+'2001'!$D278</f>
        <v>0</v>
      </c>
      <c r="E278" s="45">
        <f>+'2002'!$D278</f>
        <v>0</v>
      </c>
      <c r="F278" s="45">
        <f>+'2003'!$D278</f>
        <v>0</v>
      </c>
      <c r="G278" s="45">
        <f>+'2004'!$D278</f>
        <v>0</v>
      </c>
      <c r="H278" s="45">
        <f>+'2005'!$D278</f>
        <v>0</v>
      </c>
      <c r="I278" s="45">
        <f>+'2006'!$D278</f>
        <v>0</v>
      </c>
      <c r="J278" s="45">
        <f>+'2007'!$D278</f>
        <v>0</v>
      </c>
      <c r="K278" s="45">
        <f>+'2008'!$D278</f>
        <v>0</v>
      </c>
      <c r="L278" s="45">
        <f>+'2009'!$D278</f>
        <v>0</v>
      </c>
      <c r="M278" s="45">
        <f>+'2010'!$D278</f>
        <v>0</v>
      </c>
      <c r="N278" s="45">
        <f>+'2011'!$D278</f>
        <v>0</v>
      </c>
      <c r="O278" s="45">
        <f>+'2012'!$D278</f>
        <v>0</v>
      </c>
      <c r="P278" s="45">
        <f>+'2013'!$D278</f>
        <v>0</v>
      </c>
      <c r="Q278" s="45">
        <f>+'2014'!$D278</f>
        <v>0</v>
      </c>
      <c r="R278" s="45">
        <f>+'2015'!$D278</f>
        <v>0</v>
      </c>
      <c r="S278" s="45">
        <f>+'2016'!$D278</f>
        <v>0</v>
      </c>
      <c r="T278" s="45">
        <f>+'2017'!$D278</f>
        <v>0</v>
      </c>
      <c r="U278" s="45">
        <f>+'2018'!$D278</f>
        <v>0</v>
      </c>
      <c r="V278" s="45">
        <f>+'2019'!$D278</f>
        <v>0</v>
      </c>
      <c r="W278" s="45" t="e">
        <f>+#REF!</f>
        <v>#REF!</v>
      </c>
      <c r="X278" s="26"/>
      <c r="Y278" s="46" t="e">
        <f t="shared" si="177"/>
        <v>#DIV/0!</v>
      </c>
    </row>
    <row r="279" spans="1:25">
      <c r="A279" s="23" t="s">
        <v>621</v>
      </c>
      <c r="B279" s="24" t="s">
        <v>622</v>
      </c>
      <c r="C279" s="45">
        <f>+'2000'!$D279</f>
        <v>0</v>
      </c>
      <c r="D279" s="45">
        <f>+'2001'!$D279</f>
        <v>0</v>
      </c>
      <c r="E279" s="45">
        <f>+'2002'!$D279</f>
        <v>0</v>
      </c>
      <c r="F279" s="45">
        <f>+'2003'!$D279</f>
        <v>0</v>
      </c>
      <c r="G279" s="45">
        <f>+'2004'!$D279</f>
        <v>0</v>
      </c>
      <c r="H279" s="45">
        <f>+'2005'!$D279</f>
        <v>0</v>
      </c>
      <c r="I279" s="45">
        <f>+'2006'!$D279</f>
        <v>0</v>
      </c>
      <c r="J279" s="45">
        <f>+'2007'!$D279</f>
        <v>0</v>
      </c>
      <c r="K279" s="45">
        <f>+'2008'!$D279</f>
        <v>0</v>
      </c>
      <c r="L279" s="45">
        <f>+'2009'!$D279</f>
        <v>0</v>
      </c>
      <c r="M279" s="45">
        <f>+'2010'!$D279</f>
        <v>0</v>
      </c>
      <c r="N279" s="45">
        <f>+'2011'!$D279</f>
        <v>0</v>
      </c>
      <c r="O279" s="45">
        <f>+'2012'!$D279</f>
        <v>0</v>
      </c>
      <c r="P279" s="45">
        <f>+'2013'!$D279</f>
        <v>0</v>
      </c>
      <c r="Q279" s="45">
        <f>+'2014'!$D279</f>
        <v>0</v>
      </c>
      <c r="R279" s="45">
        <f>+'2015'!$D279</f>
        <v>0</v>
      </c>
      <c r="S279" s="45">
        <f>+'2016'!$D279</f>
        <v>0</v>
      </c>
      <c r="T279" s="45">
        <f>+'2017'!$D279</f>
        <v>0</v>
      </c>
      <c r="U279" s="45">
        <f>+'2018'!$D279</f>
        <v>0</v>
      </c>
      <c r="V279" s="45">
        <f>+'2019'!$D279</f>
        <v>0</v>
      </c>
      <c r="W279" s="45" t="e">
        <f>+#REF!</f>
        <v>#REF!</v>
      </c>
      <c r="X279" s="26"/>
      <c r="Y279" s="46" t="e">
        <f t="shared" si="177"/>
        <v>#DIV/0!</v>
      </c>
    </row>
    <row r="280" spans="1:25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26"/>
      <c r="Y280" s="32" t="e">
        <f t="shared" si="177"/>
        <v>#DIV/0!</v>
      </c>
    </row>
    <row r="281" spans="1:25">
      <c r="A281" s="23" t="s">
        <v>639</v>
      </c>
      <c r="B281" s="24" t="s">
        <v>290</v>
      </c>
      <c r="C281" s="45">
        <f>+'2000'!$D281</f>
        <v>0</v>
      </c>
      <c r="D281" s="45">
        <f>+'2001'!$D281</f>
        <v>0</v>
      </c>
      <c r="E281" s="45">
        <f>+'2002'!$D281</f>
        <v>0</v>
      </c>
      <c r="F281" s="45">
        <f>+'2003'!$D281</f>
        <v>0</v>
      </c>
      <c r="G281" s="45">
        <f>+'2004'!$D281</f>
        <v>0</v>
      </c>
      <c r="H281" s="45">
        <f>+'2005'!$D281</f>
        <v>0</v>
      </c>
      <c r="I281" s="45">
        <f>+'2006'!$D281</f>
        <v>0</v>
      </c>
      <c r="J281" s="45">
        <f>+'2007'!$D281</f>
        <v>0</v>
      </c>
      <c r="K281" s="45">
        <f>+'2008'!$D281</f>
        <v>0</v>
      </c>
      <c r="L281" s="45">
        <f>+'2009'!$D281</f>
        <v>0</v>
      </c>
      <c r="M281" s="45">
        <f>+'2010'!$D281</f>
        <v>0</v>
      </c>
      <c r="N281" s="45">
        <f>+'2011'!$D281</f>
        <v>0</v>
      </c>
      <c r="O281" s="45">
        <f>+'2012'!$D281</f>
        <v>0</v>
      </c>
      <c r="P281" s="45">
        <f>+'2013'!$D281</f>
        <v>0</v>
      </c>
      <c r="Q281" s="45">
        <f>+'2014'!$D281</f>
        <v>0</v>
      </c>
      <c r="R281" s="45">
        <f>+'2015'!$D281</f>
        <v>0</v>
      </c>
      <c r="S281" s="45">
        <f>+'2016'!$D281</f>
        <v>0</v>
      </c>
      <c r="T281" s="45">
        <f>+'2017'!$D281</f>
        <v>0</v>
      </c>
      <c r="U281" s="45">
        <f>+'2018'!$D281</f>
        <v>0</v>
      </c>
      <c r="V281" s="45">
        <f>+'2019'!$D281</f>
        <v>0</v>
      </c>
      <c r="W281" s="45" t="e">
        <f>+#REF!</f>
        <v>#REF!</v>
      </c>
      <c r="X281" s="26"/>
      <c r="Y281" s="46" t="e">
        <f t="shared" si="177"/>
        <v>#DIV/0!</v>
      </c>
    </row>
    <row r="282" spans="1:25" s="12" customFormat="1">
      <c r="A282" s="18" t="s">
        <v>640</v>
      </c>
      <c r="B282" s="19" t="s">
        <v>641</v>
      </c>
      <c r="C282" s="20">
        <f t="shared" ref="C282:U282" si="190">+SUM(C283:C287)</f>
        <v>26.974081783522749</v>
      </c>
      <c r="D282" s="20">
        <f t="shared" si="190"/>
        <v>28.430186278652723</v>
      </c>
      <c r="E282" s="20">
        <f t="shared" si="190"/>
        <v>29.850868051614135</v>
      </c>
      <c r="F282" s="20">
        <f t="shared" si="190"/>
        <v>31.28934099223299</v>
      </c>
      <c r="G282" s="20">
        <f t="shared" si="190"/>
        <v>32.756379833090271</v>
      </c>
      <c r="H282" s="20">
        <f t="shared" si="190"/>
        <v>34.235436596269295</v>
      </c>
      <c r="I282" s="20">
        <f t="shared" si="190"/>
        <v>35.696075728722747</v>
      </c>
      <c r="J282" s="20">
        <f t="shared" si="190"/>
        <v>37.264317066002292</v>
      </c>
      <c r="K282" s="20">
        <f t="shared" si="190"/>
        <v>38.870808548974217</v>
      </c>
      <c r="L282" s="20">
        <f t="shared" si="190"/>
        <v>40.533490821825538</v>
      </c>
      <c r="M282" s="20">
        <f t="shared" si="190"/>
        <v>42.565791023060719</v>
      </c>
      <c r="N282" s="20">
        <f t="shared" si="190"/>
        <v>45.243967283363126</v>
      </c>
      <c r="O282" s="20">
        <f t="shared" si="190"/>
        <v>47.165843153450417</v>
      </c>
      <c r="P282" s="20">
        <f t="shared" si="190"/>
        <v>49.180785303655661</v>
      </c>
      <c r="Q282" s="20">
        <f t="shared" si="190"/>
        <v>51.232589483092617</v>
      </c>
      <c r="R282" s="20">
        <f t="shared" si="190"/>
        <v>53.326022451007901</v>
      </c>
      <c r="S282" s="20">
        <f t="shared" si="190"/>
        <v>55.572425753572915</v>
      </c>
      <c r="T282" s="20">
        <f t="shared" si="190"/>
        <v>56.418378167241762</v>
      </c>
      <c r="U282" s="20">
        <f t="shared" si="190"/>
        <v>54.448871950193961</v>
      </c>
      <c r="V282" s="20">
        <f t="shared" ref="V282:W282" si="191">+SUM(V283:V287)</f>
        <v>56.457765410776553</v>
      </c>
      <c r="W282" s="20" t="e">
        <f t="shared" si="191"/>
        <v>#REF!</v>
      </c>
      <c r="X282" s="21"/>
      <c r="Y282" s="22">
        <f t="shared" si="177"/>
        <v>1.0930375263140211</v>
      </c>
    </row>
    <row r="283" spans="1:25">
      <c r="A283" s="23" t="s">
        <v>642</v>
      </c>
      <c r="B283" s="24" t="s">
        <v>643</v>
      </c>
      <c r="C283" s="45">
        <f>+'2000'!$D283</f>
        <v>21.81358797954935</v>
      </c>
      <c r="D283" s="45">
        <f>+'2001'!$D283</f>
        <v>23.13460736267076</v>
      </c>
      <c r="E283" s="45">
        <f>+'2002'!$D283</f>
        <v>24.449251685119318</v>
      </c>
      <c r="F283" s="45">
        <f>+'2003'!$D283</f>
        <v>25.766141870828829</v>
      </c>
      <c r="G283" s="45">
        <f>+'2004'!$D283</f>
        <v>27.092542411950635</v>
      </c>
      <c r="H283" s="45">
        <f>+'2005'!$D283</f>
        <v>28.434539917269536</v>
      </c>
      <c r="I283" s="45">
        <f>+'2006'!$D283</f>
        <v>29.797218348286822</v>
      </c>
      <c r="J283" s="45">
        <f>+'2007'!$D283</f>
        <v>31.185455727943317</v>
      </c>
      <c r="K283" s="45">
        <f>+'2008'!$D283</f>
        <v>32.603856675781387</v>
      </c>
      <c r="L283" s="45">
        <f>+'2009'!$D283</f>
        <v>34.056075877539016</v>
      </c>
      <c r="M283" s="45">
        <f>+'2010'!$D283</f>
        <v>35.544942443452079</v>
      </c>
      <c r="N283" s="45">
        <f>+'2011'!$D283</f>
        <v>37.35320357110195</v>
      </c>
      <c r="O283" s="45">
        <f>+'2012'!$D283</f>
        <v>39.180633167203133</v>
      </c>
      <c r="P283" s="45">
        <f>+'2013'!$D283</f>
        <v>41.039211743548385</v>
      </c>
      <c r="Q283" s="45">
        <f>+'2014'!$D283</f>
        <v>42.93424759773248</v>
      </c>
      <c r="R283" s="45">
        <f>+'2015'!$D283</f>
        <v>44.869887035384501</v>
      </c>
      <c r="S283" s="45">
        <f>+'2016'!$D283</f>
        <v>46.95759598830756</v>
      </c>
      <c r="T283" s="45">
        <f>+'2017'!$D283</f>
        <v>47.644033454473764</v>
      </c>
      <c r="U283" s="45">
        <f>+'2018'!$D283</f>
        <v>45.513930671575125</v>
      </c>
      <c r="V283" s="45">
        <f>+'2019'!$D283</f>
        <v>47.361490713565587</v>
      </c>
      <c r="W283" s="45" t="e">
        <f>+#REF!</f>
        <v>#REF!</v>
      </c>
      <c r="X283" s="26"/>
      <c r="Y283" s="46">
        <f t="shared" si="177"/>
        <v>1.1711921375780947</v>
      </c>
    </row>
    <row r="284" spans="1:25">
      <c r="A284" s="23" t="s">
        <v>650</v>
      </c>
      <c r="B284" s="24" t="s">
        <v>651</v>
      </c>
      <c r="C284" s="45">
        <f>+'2000'!$D284</f>
        <v>0</v>
      </c>
      <c r="D284" s="45">
        <f>+'2001'!$D284</f>
        <v>0</v>
      </c>
      <c r="E284" s="45">
        <f>+'2002'!$D284</f>
        <v>0</v>
      </c>
      <c r="F284" s="45">
        <f>+'2003'!$D284</f>
        <v>0</v>
      </c>
      <c r="G284" s="45">
        <f>+'2004'!$D284</f>
        <v>0</v>
      </c>
      <c r="H284" s="45">
        <f>+'2005'!$D284</f>
        <v>0</v>
      </c>
      <c r="I284" s="45">
        <f>+'2006'!$D284</f>
        <v>0</v>
      </c>
      <c r="J284" s="45">
        <f>+'2007'!$D284</f>
        <v>0</v>
      </c>
      <c r="K284" s="45">
        <f>+'2008'!$D284</f>
        <v>0</v>
      </c>
      <c r="L284" s="45">
        <f>+'2009'!$D284</f>
        <v>0</v>
      </c>
      <c r="M284" s="45">
        <f>+'2010'!$D284</f>
        <v>0</v>
      </c>
      <c r="N284" s="45">
        <f>+'2011'!$D284</f>
        <v>0</v>
      </c>
      <c r="O284" s="45">
        <f>+'2012'!$D284</f>
        <v>0</v>
      </c>
      <c r="P284" s="45">
        <f>+'2013'!$D284</f>
        <v>0</v>
      </c>
      <c r="Q284" s="45">
        <f>+'2014'!$D284</f>
        <v>0</v>
      </c>
      <c r="R284" s="45">
        <f>+'2015'!$D284</f>
        <v>0</v>
      </c>
      <c r="S284" s="45">
        <f>+'2016'!$D284</f>
        <v>0</v>
      </c>
      <c r="T284" s="45">
        <f>+'2017'!$D284</f>
        <v>0</v>
      </c>
      <c r="U284" s="45">
        <f>+'2018'!$D284</f>
        <v>0</v>
      </c>
      <c r="V284" s="45">
        <f>+'2019'!$D284</f>
        <v>0</v>
      </c>
      <c r="W284" s="45" t="e">
        <f>+#REF!</f>
        <v>#REF!</v>
      </c>
      <c r="X284" s="26"/>
      <c r="Y284" s="46" t="e">
        <f t="shared" si="177"/>
        <v>#DIV/0!</v>
      </c>
    </row>
    <row r="285" spans="1:25">
      <c r="A285" s="23" t="s">
        <v>656</v>
      </c>
      <c r="B285" s="24" t="s">
        <v>657</v>
      </c>
      <c r="C285" s="45">
        <f>+'2000'!$D285</f>
        <v>0</v>
      </c>
      <c r="D285" s="45">
        <f>+'2001'!$D285</f>
        <v>0</v>
      </c>
      <c r="E285" s="45">
        <f>+'2002'!$D285</f>
        <v>0</v>
      </c>
      <c r="F285" s="45">
        <f>+'2003'!$D285</f>
        <v>0</v>
      </c>
      <c r="G285" s="45">
        <f>+'2004'!$D285</f>
        <v>0</v>
      </c>
      <c r="H285" s="45">
        <f>+'2005'!$D285</f>
        <v>0</v>
      </c>
      <c r="I285" s="45">
        <f>+'2006'!$D285</f>
        <v>0</v>
      </c>
      <c r="J285" s="45">
        <f>+'2007'!$D285</f>
        <v>0</v>
      </c>
      <c r="K285" s="45">
        <f>+'2008'!$D285</f>
        <v>0</v>
      </c>
      <c r="L285" s="45">
        <f>+'2009'!$D285</f>
        <v>0</v>
      </c>
      <c r="M285" s="45">
        <f>+'2010'!$D285</f>
        <v>0</v>
      </c>
      <c r="N285" s="45">
        <f>+'2011'!$D285</f>
        <v>0</v>
      </c>
      <c r="O285" s="45">
        <f>+'2012'!$D285</f>
        <v>0</v>
      </c>
      <c r="P285" s="45">
        <f>+'2013'!$D285</f>
        <v>0</v>
      </c>
      <c r="Q285" s="45">
        <f>+'2014'!$D285</f>
        <v>0</v>
      </c>
      <c r="R285" s="45">
        <f>+'2015'!$D285</f>
        <v>0</v>
      </c>
      <c r="S285" s="45">
        <f>+'2016'!$D285</f>
        <v>0</v>
      </c>
      <c r="T285" s="45">
        <f>+'2017'!$D285</f>
        <v>0</v>
      </c>
      <c r="U285" s="45">
        <f>+'2018'!$D285</f>
        <v>0</v>
      </c>
      <c r="V285" s="45">
        <f>+'2019'!$D285</f>
        <v>0</v>
      </c>
      <c r="W285" s="45" t="e">
        <f>+#REF!</f>
        <v>#REF!</v>
      </c>
      <c r="X285" s="26"/>
      <c r="Y285" s="46" t="e">
        <f t="shared" si="177"/>
        <v>#DIV/0!</v>
      </c>
    </row>
    <row r="286" spans="1:25">
      <c r="A286" s="23" t="s">
        <v>662</v>
      </c>
      <c r="B286" s="24" t="s">
        <v>663</v>
      </c>
      <c r="C286" s="45">
        <f>+'2000'!$D286</f>
        <v>5.1604938039733996</v>
      </c>
      <c r="D286" s="45">
        <f>+'2001'!$D286</f>
        <v>5.2955789159819631</v>
      </c>
      <c r="E286" s="45">
        <f>+'2002'!$D286</f>
        <v>5.4016163664948174</v>
      </c>
      <c r="F286" s="45">
        <f>+'2003'!$D286</f>
        <v>5.5231991214041622</v>
      </c>
      <c r="G286" s="45">
        <f>+'2004'!$D286</f>
        <v>5.6638374211396352</v>
      </c>
      <c r="H286" s="45">
        <f>+'2005'!$D286</f>
        <v>5.8008966789997576</v>
      </c>
      <c r="I286" s="45">
        <f>+'2006'!$D286</f>
        <v>5.8988573804359206</v>
      </c>
      <c r="J286" s="45">
        <f>+'2007'!$D286</f>
        <v>6.0788613380589762</v>
      </c>
      <c r="K286" s="45">
        <f>+'2008'!$D286</f>
        <v>6.2669518731928298</v>
      </c>
      <c r="L286" s="45">
        <f>+'2009'!$D286</f>
        <v>6.4774149442865214</v>
      </c>
      <c r="M286" s="45">
        <f>+'2010'!$D286</f>
        <v>7.0208485796086384</v>
      </c>
      <c r="N286" s="45">
        <f>+'2011'!$D286</f>
        <v>7.8907637122611742</v>
      </c>
      <c r="O286" s="45">
        <f>+'2012'!$D286</f>
        <v>7.9852099862472858</v>
      </c>
      <c r="P286" s="45">
        <f>+'2013'!$D286</f>
        <v>8.1415735601072772</v>
      </c>
      <c r="Q286" s="45">
        <f>+'2014'!$D286</f>
        <v>8.2983418853601361</v>
      </c>
      <c r="R286" s="45">
        <f>+'2015'!$D286</f>
        <v>8.4561354156233985</v>
      </c>
      <c r="S286" s="45">
        <f>+'2016'!$D286</f>
        <v>8.6148297652653554</v>
      </c>
      <c r="T286" s="45">
        <f>+'2017'!$D286</f>
        <v>8.7743447127679985</v>
      </c>
      <c r="U286" s="45">
        <f>+'2018'!$D286</f>
        <v>8.9349412786188349</v>
      </c>
      <c r="V286" s="45">
        <f>+'2019'!$D286</f>
        <v>9.0962746972109674</v>
      </c>
      <c r="W286" s="45" t="e">
        <f>+#REF!</f>
        <v>#REF!</v>
      </c>
      <c r="X286" s="26"/>
      <c r="Y286" s="46">
        <f t="shared" si="177"/>
        <v>0.76267524828867228</v>
      </c>
    </row>
    <row r="287" spans="1:25">
      <c r="A287" s="23" t="s">
        <v>669</v>
      </c>
      <c r="B287" s="24" t="s">
        <v>290</v>
      </c>
      <c r="C287" s="45">
        <f>+'2000'!$D287</f>
        <v>0</v>
      </c>
      <c r="D287" s="45">
        <f>+'2001'!$D287</f>
        <v>0</v>
      </c>
      <c r="E287" s="45">
        <f>+'2002'!$D287</f>
        <v>0</v>
      </c>
      <c r="F287" s="45">
        <f>+'2003'!$D287</f>
        <v>0</v>
      </c>
      <c r="G287" s="45">
        <f>+'2004'!$D287</f>
        <v>0</v>
      </c>
      <c r="H287" s="45">
        <f>+'2005'!$D287</f>
        <v>0</v>
      </c>
      <c r="I287" s="45">
        <f>+'2006'!$D287</f>
        <v>0</v>
      </c>
      <c r="J287" s="45">
        <f>+'2007'!$D287</f>
        <v>0</v>
      </c>
      <c r="K287" s="45">
        <f>+'2008'!$D287</f>
        <v>0</v>
      </c>
      <c r="L287" s="45">
        <f>+'2009'!$D287</f>
        <v>0</v>
      </c>
      <c r="M287" s="45">
        <f>+'2010'!$D287</f>
        <v>0</v>
      </c>
      <c r="N287" s="45">
        <f>+'2011'!$D287</f>
        <v>0</v>
      </c>
      <c r="O287" s="45">
        <f>+'2012'!$D287</f>
        <v>0</v>
      </c>
      <c r="P287" s="45">
        <f>+'2013'!$D287</f>
        <v>0</v>
      </c>
      <c r="Q287" s="45">
        <f>+'2014'!$D287</f>
        <v>0</v>
      </c>
      <c r="R287" s="45">
        <f>+'2015'!$D287</f>
        <v>0</v>
      </c>
      <c r="S287" s="45">
        <f>+'2016'!$D287</f>
        <v>0</v>
      </c>
      <c r="T287" s="45">
        <f>+'2017'!$D287</f>
        <v>0</v>
      </c>
      <c r="U287" s="45">
        <f>+'2018'!$D287</f>
        <v>0</v>
      </c>
      <c r="V287" s="45">
        <f>+'2019'!$D287</f>
        <v>0</v>
      </c>
      <c r="W287" s="45" t="e">
        <f>+#REF!</f>
        <v>#REF!</v>
      </c>
      <c r="X287" s="26"/>
      <c r="Y287" s="46" t="e">
        <f t="shared" si="177"/>
        <v>#DIV/0!</v>
      </c>
    </row>
    <row r="288" spans="1:2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26"/>
      <c r="Y288" s="39" t="e">
        <f t="shared" si="177"/>
        <v>#DIV/0!</v>
      </c>
    </row>
    <row r="289" spans="1:27" s="12" customFormat="1">
      <c r="A289" s="18"/>
      <c r="B289" s="40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21"/>
      <c r="Y289" s="42" t="e">
        <f t="shared" si="177"/>
        <v>#DIV/0!</v>
      </c>
    </row>
    <row r="290" spans="1:27">
      <c r="A290" s="23"/>
      <c r="B290" s="24" t="s">
        <v>672</v>
      </c>
      <c r="C290" s="25">
        <f t="shared" ref="C290:U290" si="192">+C291+C292</f>
        <v>6.4060151E-4</v>
      </c>
      <c r="D290" s="25">
        <f t="shared" si="192"/>
        <v>6.0899651000000002E-4</v>
      </c>
      <c r="E290" s="25">
        <f t="shared" si="192"/>
        <v>4.0556643956930283E-3</v>
      </c>
      <c r="F290" s="25">
        <f t="shared" si="192"/>
        <v>3.8097257593E-3</v>
      </c>
      <c r="G290" s="25">
        <f t="shared" si="192"/>
        <v>3.5076814410999997E-3</v>
      </c>
      <c r="H290" s="25">
        <f t="shared" si="192"/>
        <v>3.7262524711999994E-3</v>
      </c>
      <c r="I290" s="25">
        <f t="shared" si="192"/>
        <v>4.1989111776000003E-3</v>
      </c>
      <c r="J290" s="25">
        <f t="shared" si="192"/>
        <v>5.2314254405999997E-3</v>
      </c>
      <c r="K290" s="25">
        <f t="shared" si="192"/>
        <v>5.9872948214399991E-3</v>
      </c>
      <c r="L290" s="25">
        <f t="shared" si="192"/>
        <v>0.74525691752239998</v>
      </c>
      <c r="M290" s="25">
        <f t="shared" si="192"/>
        <v>0.83547235860400004</v>
      </c>
      <c r="N290" s="25">
        <f t="shared" si="192"/>
        <v>0.93287878557670012</v>
      </c>
      <c r="O290" s="25">
        <f t="shared" si="192"/>
        <v>0.94040538813419983</v>
      </c>
      <c r="P290" s="25">
        <f t="shared" si="192"/>
        <v>0.91421060968660006</v>
      </c>
      <c r="Q290" s="25">
        <f t="shared" si="192"/>
        <v>0.89497861771646992</v>
      </c>
      <c r="R290" s="25">
        <f t="shared" si="192"/>
        <v>0.9945172249866463</v>
      </c>
      <c r="S290" s="25">
        <f t="shared" si="192"/>
        <v>1.0718962078191427</v>
      </c>
      <c r="T290" s="25">
        <f t="shared" si="192"/>
        <v>1.2240874058748012</v>
      </c>
      <c r="U290" s="25">
        <f t="shared" si="192"/>
        <v>1.1843172898491556</v>
      </c>
      <c r="V290" s="25">
        <f t="shared" ref="V290:W290" si="193">+V291+V292</f>
        <v>1.3445620039620001</v>
      </c>
      <c r="W290" s="25" t="e">
        <f t="shared" si="193"/>
        <v>#REF!</v>
      </c>
      <c r="X290" s="26"/>
      <c r="Y290" s="27">
        <f t="shared" si="177"/>
        <v>2097.905455221297</v>
      </c>
    </row>
    <row r="291" spans="1:27">
      <c r="A291" s="23"/>
      <c r="B291" s="43" t="s">
        <v>673</v>
      </c>
      <c r="C291" s="45">
        <f>+'2000'!$D291</f>
        <v>6.4060151E-4</v>
      </c>
      <c r="D291" s="45">
        <f>+'2001'!$D291</f>
        <v>6.0899651000000002E-4</v>
      </c>
      <c r="E291" s="45">
        <f>+'2002'!$D291</f>
        <v>4.0556643956930283E-3</v>
      </c>
      <c r="F291" s="45">
        <f>+'2003'!$D291</f>
        <v>3.8097257593E-3</v>
      </c>
      <c r="G291" s="45">
        <f>+'2004'!$D291</f>
        <v>3.5076814410999997E-3</v>
      </c>
      <c r="H291" s="45">
        <f>+'2005'!$D291</f>
        <v>3.7262524711999994E-3</v>
      </c>
      <c r="I291" s="45">
        <f>+'2006'!$D291</f>
        <v>4.1989111776000003E-3</v>
      </c>
      <c r="J291" s="45">
        <f>+'2007'!$D291</f>
        <v>5.2314254405999997E-3</v>
      </c>
      <c r="K291" s="45">
        <f>+'2008'!$D291</f>
        <v>5.9872948214399991E-3</v>
      </c>
      <c r="L291" s="45">
        <f>+'2009'!$D291</f>
        <v>6.346048322399999E-3</v>
      </c>
      <c r="M291" s="45">
        <f>+'2010'!$D291</f>
        <v>6.7255446039999993E-3</v>
      </c>
      <c r="N291" s="45">
        <f>+'2011'!$D291</f>
        <v>7.7243203766999991E-3</v>
      </c>
      <c r="O291" s="45">
        <f>+'2012'!$D291</f>
        <v>9.0485533342000001E-3</v>
      </c>
      <c r="P291" s="45">
        <f>+'2013'!$D291</f>
        <v>1.1216352486599999E-2</v>
      </c>
      <c r="Q291" s="45">
        <f>+'2014'!$D291</f>
        <v>1.3444355716469998E-2</v>
      </c>
      <c r="R291" s="45">
        <f>+'2015'!$D291</f>
        <v>1.4356462986646201E-2</v>
      </c>
      <c r="S291" s="45">
        <f>+'2016'!$D291</f>
        <v>1.5146135819143001E-2</v>
      </c>
      <c r="T291" s="45">
        <f>+'2017'!$D291</f>
        <v>1.5395398274801301E-2</v>
      </c>
      <c r="U291" s="45">
        <f>+'2018'!$D291</f>
        <v>1.6229989049155562E-2</v>
      </c>
      <c r="V291" s="45">
        <f>+'2019'!$D291</f>
        <v>2.677135162E-3</v>
      </c>
      <c r="W291" s="45" t="e">
        <f>+#REF!</f>
        <v>#REF!</v>
      </c>
      <c r="X291" s="26"/>
      <c r="Y291" s="46">
        <f t="shared" si="177"/>
        <v>3.1790959281379152</v>
      </c>
    </row>
    <row r="292" spans="1:27">
      <c r="A292" s="23"/>
      <c r="B292" s="43" t="s">
        <v>674</v>
      </c>
      <c r="C292" s="45">
        <f>+'2000'!$D292</f>
        <v>0</v>
      </c>
      <c r="D292" s="45">
        <f>+'2001'!$D292</f>
        <v>0</v>
      </c>
      <c r="E292" s="45">
        <f>+'2002'!$D292</f>
        <v>0</v>
      </c>
      <c r="F292" s="45">
        <f>+'2003'!$D292</f>
        <v>0</v>
      </c>
      <c r="G292" s="45">
        <f>+'2004'!$D292</f>
        <v>0</v>
      </c>
      <c r="H292" s="45">
        <f>+'2005'!$D292</f>
        <v>0</v>
      </c>
      <c r="I292" s="45">
        <f>+'2006'!$D292</f>
        <v>0</v>
      </c>
      <c r="J292" s="45">
        <f>+'2007'!$D292</f>
        <v>0</v>
      </c>
      <c r="K292" s="45">
        <f>+'2008'!$D292</f>
        <v>0</v>
      </c>
      <c r="L292" s="45">
        <f>+'2009'!$D292</f>
        <v>0.73891086919999993</v>
      </c>
      <c r="M292" s="45">
        <f>+'2010'!$D292</f>
        <v>0.82874681400000005</v>
      </c>
      <c r="N292" s="45">
        <f>+'2011'!$D292</f>
        <v>0.92515446520000011</v>
      </c>
      <c r="O292" s="45">
        <f>+'2012'!$D292</f>
        <v>0.93135683479999987</v>
      </c>
      <c r="P292" s="45">
        <f>+'2013'!$D292</f>
        <v>0.90299425720000004</v>
      </c>
      <c r="Q292" s="45">
        <f>+'2014'!$D292</f>
        <v>0.88153426199999996</v>
      </c>
      <c r="R292" s="45">
        <f>+'2015'!$D292</f>
        <v>0.98016076200000013</v>
      </c>
      <c r="S292" s="45">
        <f>+'2016'!$D292</f>
        <v>1.0567500719999998</v>
      </c>
      <c r="T292" s="45">
        <f>+'2017'!$D292</f>
        <v>1.2086920075999998</v>
      </c>
      <c r="U292" s="45">
        <f>+'2018'!$D292</f>
        <v>1.1680873008000001</v>
      </c>
      <c r="V292" s="45">
        <f>+'2019'!$D292</f>
        <v>1.3418848688</v>
      </c>
      <c r="W292" s="45" t="e">
        <f>+#REF!</f>
        <v>#REF!</v>
      </c>
      <c r="X292" s="26"/>
      <c r="Y292" s="46" t="e">
        <f t="shared" si="177"/>
        <v>#DIV/0!</v>
      </c>
    </row>
    <row r="293" spans="1:27">
      <c r="A293" s="23"/>
      <c r="B293" s="24" t="s">
        <v>675</v>
      </c>
      <c r="C293" s="45">
        <f>+'2000'!$D293</f>
        <v>0</v>
      </c>
      <c r="D293" s="45">
        <f>+'2001'!$D293</f>
        <v>0</v>
      </c>
      <c r="E293" s="45">
        <f>+'2002'!$D293</f>
        <v>0</v>
      </c>
      <c r="F293" s="45">
        <f>+'2003'!$D293</f>
        <v>0</v>
      </c>
      <c r="G293" s="45">
        <f>+'2004'!$D293</f>
        <v>0</v>
      </c>
      <c r="H293" s="45">
        <f>+'2005'!$D293</f>
        <v>0</v>
      </c>
      <c r="I293" s="45">
        <f>+'2006'!$D293</f>
        <v>0</v>
      </c>
      <c r="J293" s="45">
        <f>+'2007'!$D293</f>
        <v>0</v>
      </c>
      <c r="K293" s="45">
        <f>+'2008'!$D293</f>
        <v>0</v>
      </c>
      <c r="L293" s="45">
        <f>+'2009'!$D293</f>
        <v>0</v>
      </c>
      <c r="M293" s="45">
        <f>+'2010'!$D293</f>
        <v>0</v>
      </c>
      <c r="N293" s="45">
        <f>+'2011'!$D293</f>
        <v>0</v>
      </c>
      <c r="O293" s="45">
        <f>+'2012'!$D293</f>
        <v>0</v>
      </c>
      <c r="P293" s="45">
        <f>+'2013'!$D293</f>
        <v>0</v>
      </c>
      <c r="Q293" s="45">
        <f>+'2014'!$D293</f>
        <v>0</v>
      </c>
      <c r="R293" s="45">
        <f>+'2015'!$D293</f>
        <v>0</v>
      </c>
      <c r="S293" s="45">
        <f>+'2016'!$D293</f>
        <v>0</v>
      </c>
      <c r="T293" s="45">
        <f>+'2017'!$D293</f>
        <v>0</v>
      </c>
      <c r="U293" s="45">
        <f>+'2018'!$D293</f>
        <v>0</v>
      </c>
      <c r="V293" s="45">
        <f>+'2019'!$D293</f>
        <v>0</v>
      </c>
      <c r="W293" s="45" t="e">
        <f>+#REF!</f>
        <v>#REF!</v>
      </c>
      <c r="X293" s="26"/>
      <c r="Y293" s="46" t="e">
        <f t="shared" si="177"/>
        <v>#DIV/0!</v>
      </c>
    </row>
    <row r="294" spans="1:27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26"/>
      <c r="Y294" s="32" t="e">
        <f t="shared" si="177"/>
        <v>#DIV/0!</v>
      </c>
    </row>
    <row r="295" spans="1:27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26"/>
      <c r="Y295" s="32" t="e">
        <f t="shared" si="177"/>
        <v>#DIV/0!</v>
      </c>
    </row>
    <row r="296" spans="1:27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26"/>
      <c r="Y296" s="32" t="e">
        <f t="shared" si="177"/>
        <v>#DIV/0!</v>
      </c>
    </row>
    <row r="297" spans="1:27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26"/>
      <c r="Y297" s="32" t="e">
        <f t="shared" si="177"/>
        <v>#DIV/0!</v>
      </c>
    </row>
    <row r="298" spans="1:27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26"/>
      <c r="Y298" s="32" t="e">
        <f t="shared" si="177"/>
        <v>#DIV/0!</v>
      </c>
    </row>
    <row r="299" spans="1:27"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Y299" s="56"/>
    </row>
    <row r="301" spans="1:27" s="12" customFormat="1">
      <c r="A301" s="10" t="s">
        <v>696</v>
      </c>
      <c r="B301" s="10"/>
      <c r="C301" s="44">
        <f t="shared" ref="C301:U301" si="194">C241-C303</f>
        <v>0</v>
      </c>
      <c r="D301" s="44">
        <f t="shared" si="194"/>
        <v>0</v>
      </c>
      <c r="E301" s="44">
        <f t="shared" si="194"/>
        <v>0</v>
      </c>
      <c r="F301" s="44">
        <f t="shared" si="194"/>
        <v>0</v>
      </c>
      <c r="G301" s="44">
        <f t="shared" si="194"/>
        <v>0</v>
      </c>
      <c r="H301" s="44">
        <f t="shared" si="194"/>
        <v>0</v>
      </c>
      <c r="I301" s="44">
        <f t="shared" si="194"/>
        <v>0</v>
      </c>
      <c r="J301" s="44">
        <f t="shared" si="194"/>
        <v>0</v>
      </c>
      <c r="K301" s="44">
        <f t="shared" si="194"/>
        <v>0</v>
      </c>
      <c r="L301" s="44">
        <f t="shared" si="194"/>
        <v>0</v>
      </c>
      <c r="M301" s="44">
        <f t="shared" si="194"/>
        <v>0</v>
      </c>
      <c r="N301" s="44">
        <f t="shared" si="194"/>
        <v>0</v>
      </c>
      <c r="O301" s="44">
        <f t="shared" si="194"/>
        <v>0</v>
      </c>
      <c r="P301" s="44">
        <f t="shared" si="194"/>
        <v>0</v>
      </c>
      <c r="Q301" s="44">
        <f t="shared" si="194"/>
        <v>0</v>
      </c>
      <c r="R301" s="44">
        <f t="shared" si="194"/>
        <v>0</v>
      </c>
      <c r="S301" s="44">
        <f t="shared" si="194"/>
        <v>0</v>
      </c>
      <c r="T301" s="44">
        <f t="shared" si="194"/>
        <v>0</v>
      </c>
      <c r="U301" s="44">
        <f t="shared" si="194"/>
        <v>0</v>
      </c>
      <c r="V301" s="44">
        <f t="shared" ref="V301:W301" si="195">V241-V303</f>
        <v>0</v>
      </c>
      <c r="W301" s="44" t="e">
        <f t="shared" si="195"/>
        <v>#REF!</v>
      </c>
      <c r="Y301" s="54"/>
      <c r="AA301" s="12" t="s">
        <v>215</v>
      </c>
    </row>
    <row r="302" spans="1:27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W302" s="15">
        <v>2020</v>
      </c>
      <c r="Y302" s="17" t="s">
        <v>217</v>
      </c>
    </row>
    <row r="303" spans="1:27" s="12" customFormat="1">
      <c r="A303" s="18" t="s">
        <v>261</v>
      </c>
      <c r="B303" s="19" t="s">
        <v>262</v>
      </c>
      <c r="C303" s="20">
        <f t="shared" ref="C303:U303" si="196">+SUM(C304:C308)</f>
        <v>123.72002192105629</v>
      </c>
      <c r="D303" s="20">
        <f t="shared" si="196"/>
        <v>137.44112585998499</v>
      </c>
      <c r="E303" s="20">
        <f t="shared" si="196"/>
        <v>141.67010913328244</v>
      </c>
      <c r="F303" s="20">
        <f t="shared" si="196"/>
        <v>142.26364861608849</v>
      </c>
      <c r="G303" s="20">
        <f t="shared" si="196"/>
        <v>138.00531003345486</v>
      </c>
      <c r="H303" s="20">
        <f t="shared" si="196"/>
        <v>150.32694894028378</v>
      </c>
      <c r="I303" s="20">
        <f t="shared" si="196"/>
        <v>145.74331626306386</v>
      </c>
      <c r="J303" s="20">
        <f t="shared" si="196"/>
        <v>146.701880929038</v>
      </c>
      <c r="K303" s="20">
        <f t="shared" si="196"/>
        <v>152.39879680861631</v>
      </c>
      <c r="L303" s="20">
        <f t="shared" si="196"/>
        <v>152.98864084762735</v>
      </c>
      <c r="M303" s="20">
        <f t="shared" si="196"/>
        <v>157.51221299168938</v>
      </c>
      <c r="N303" s="20">
        <f t="shared" si="196"/>
        <v>164.42227303505959</v>
      </c>
      <c r="O303" s="20">
        <f t="shared" si="196"/>
        <v>165.3405202489798</v>
      </c>
      <c r="P303" s="20">
        <f t="shared" si="196"/>
        <v>167.1470498624189</v>
      </c>
      <c r="Q303" s="20">
        <f t="shared" si="196"/>
        <v>164.39756653503474</v>
      </c>
      <c r="R303" s="20">
        <f t="shared" si="196"/>
        <v>163.6540218472602</v>
      </c>
      <c r="S303" s="20">
        <f t="shared" si="196"/>
        <v>170.91258190102766</v>
      </c>
      <c r="T303" s="20">
        <f t="shared" si="196"/>
        <v>163.3674138814026</v>
      </c>
      <c r="U303" s="20">
        <f t="shared" si="196"/>
        <v>163.28881983117853</v>
      </c>
      <c r="V303" s="20">
        <f t="shared" ref="V303:W303" si="197">+SUM(V304:V308)</f>
        <v>165.03259781176098</v>
      </c>
      <c r="W303" s="20" t="e">
        <f t="shared" si="197"/>
        <v>#REF!</v>
      </c>
      <c r="X303" s="21"/>
      <c r="Y303" s="22">
        <f t="shared" ref="Y303:Y308" si="198">+(V303/C303)-1</f>
        <v>0.33391988822201779</v>
      </c>
    </row>
    <row r="304" spans="1:27">
      <c r="A304" s="47" t="s">
        <v>263</v>
      </c>
      <c r="B304" s="48" t="s">
        <v>264</v>
      </c>
      <c r="C304" s="45">
        <f>'2000'!$D$304</f>
        <v>3.3482121232942861</v>
      </c>
      <c r="D304" s="45">
        <f>'2001'!$D$304</f>
        <v>3.3701550865811476</v>
      </c>
      <c r="E304" s="45">
        <f>'2002'!$D$304</f>
        <v>3.3397331081796713</v>
      </c>
      <c r="F304" s="45">
        <f>'2003'!$D$304</f>
        <v>3.3656529466853229</v>
      </c>
      <c r="G304" s="45">
        <f>'2004'!$D$304</f>
        <v>3.3741798467791231</v>
      </c>
      <c r="H304" s="45">
        <f>'2005'!$D$304</f>
        <v>3.3248422244103968</v>
      </c>
      <c r="I304" s="45">
        <f>'2006'!$D$304</f>
        <v>3.3667531497818493</v>
      </c>
      <c r="J304" s="45">
        <f>'2007'!$D$304</f>
        <v>3.432783769241972</v>
      </c>
      <c r="K304" s="45">
        <f>'2008'!$D$304</f>
        <v>3.4591305430726953</v>
      </c>
      <c r="L304" s="45">
        <f>'2009'!$D$304</f>
        <v>3.6092872659397854</v>
      </c>
      <c r="M304" s="45">
        <f>'2010'!$D$304</f>
        <v>3.6969998331722982</v>
      </c>
      <c r="N304" s="45">
        <f>'2011'!$D$304</f>
        <v>3.7450625592826703</v>
      </c>
      <c r="O304" s="45">
        <f>'2012'!$D$304</f>
        <v>3.7555250565297231</v>
      </c>
      <c r="P304" s="45">
        <f>'2013'!$D$304</f>
        <v>3.8150198079666238</v>
      </c>
      <c r="Q304" s="45">
        <f>'2014'!$D$304</f>
        <v>3.8704595749733759</v>
      </c>
      <c r="R304" s="45">
        <f>'2015'!$D$304</f>
        <v>4.0493324547268656</v>
      </c>
      <c r="S304" s="45">
        <f>'2016'!$D$304</f>
        <v>4.1474134649478538</v>
      </c>
      <c r="T304" s="45">
        <f>'2017'!$D$304</f>
        <v>4.2117585311716006</v>
      </c>
      <c r="U304" s="45">
        <f>'2018'!$D$304</f>
        <v>4.2331331579694131</v>
      </c>
      <c r="V304" s="45">
        <f>'2019'!$D$304</f>
        <v>4.6442589553243465</v>
      </c>
      <c r="W304" s="45" t="e">
        <f>#REF!</f>
        <v>#REF!</v>
      </c>
      <c r="X304" s="26"/>
      <c r="Y304" s="53">
        <f t="shared" si="198"/>
        <v>0.38708623716316026</v>
      </c>
    </row>
    <row r="305" spans="1:25">
      <c r="A305" s="47" t="s">
        <v>342</v>
      </c>
      <c r="B305" s="48" t="s">
        <v>343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26"/>
      <c r="Y305" s="53" t="e">
        <f t="shared" si="198"/>
        <v>#DIV/0!</v>
      </c>
    </row>
    <row r="306" spans="1:25">
      <c r="A306" s="47" t="s">
        <v>433</v>
      </c>
      <c r="B306" s="48" t="s">
        <v>434</v>
      </c>
      <c r="C306" s="45">
        <f>'2000'!$D306</f>
        <v>87.937469386840334</v>
      </c>
      <c r="D306" s="45">
        <f>'2001'!$D306</f>
        <v>98.374315250886085</v>
      </c>
      <c r="E306" s="45">
        <f>'2002'!$D306</f>
        <v>99.706198777652574</v>
      </c>
      <c r="F306" s="45">
        <f>'2003'!$D306</f>
        <v>97.791981632794418</v>
      </c>
      <c r="G306" s="45">
        <f>'2004'!$D306</f>
        <v>96.980637657032759</v>
      </c>
      <c r="H306" s="45">
        <f>'2005'!$D306</f>
        <v>101.48481947938734</v>
      </c>
      <c r="I306" s="45">
        <f>'2006'!$D306</f>
        <v>100.46379365830106</v>
      </c>
      <c r="J306" s="45">
        <f>'2007'!$D306</f>
        <v>98.725810772822214</v>
      </c>
      <c r="K306" s="45">
        <f>'2008'!$D306</f>
        <v>103.12902500671247</v>
      </c>
      <c r="L306" s="45">
        <f>'2009'!$D306</f>
        <v>104.14030216061316</v>
      </c>
      <c r="M306" s="45">
        <f>'2010'!$D306</f>
        <v>105.39263321741822</v>
      </c>
      <c r="N306" s="45">
        <f>'2011'!$D306</f>
        <v>110.55083659001329</v>
      </c>
      <c r="O306" s="45">
        <f>'2012'!$D306</f>
        <v>110.0684463480207</v>
      </c>
      <c r="P306" s="45">
        <f>'2013'!$D306</f>
        <v>109.71268875521643</v>
      </c>
      <c r="Q306" s="45">
        <f>'2014'!$D306</f>
        <v>103.77028303333681</v>
      </c>
      <c r="R306" s="45">
        <f>'2015'!$D306</f>
        <v>98.569806270588728</v>
      </c>
      <c r="S306" s="45">
        <f>'2016'!$D306</f>
        <v>99.523010973159771</v>
      </c>
      <c r="T306" s="45">
        <f>'2017'!$D306</f>
        <v>97.637935702834909</v>
      </c>
      <c r="U306" s="45">
        <f>'2018'!$D306</f>
        <v>99.718393144767703</v>
      </c>
      <c r="V306" s="45">
        <f>'2019'!$D306</f>
        <v>96.317782569689413</v>
      </c>
      <c r="W306" s="45" t="e">
        <f>#REF!</f>
        <v>#REF!</v>
      </c>
      <c r="X306" s="26"/>
      <c r="Y306" s="53">
        <f t="shared" si="198"/>
        <v>9.5298548403567995E-2</v>
      </c>
    </row>
    <row r="307" spans="1:25">
      <c r="A307" s="47" t="s">
        <v>539</v>
      </c>
      <c r="B307" s="48" t="s">
        <v>540</v>
      </c>
      <c r="C307" s="45">
        <f>'2000'!$D307</f>
        <v>5.4602586273989093</v>
      </c>
      <c r="D307" s="45">
        <f>'2001'!$D307</f>
        <v>7.2664692438650338</v>
      </c>
      <c r="E307" s="45">
        <f>'2002'!$D307</f>
        <v>8.7733091958360525</v>
      </c>
      <c r="F307" s="45">
        <f>'2003'!$D307</f>
        <v>9.8166730443757579</v>
      </c>
      <c r="G307" s="45">
        <f>'2004'!$D307</f>
        <v>4.8941126965526927</v>
      </c>
      <c r="H307" s="45">
        <f>'2005'!$D307</f>
        <v>11.281850640216746</v>
      </c>
      <c r="I307" s="45">
        <f>'2006'!$D307</f>
        <v>6.2166937262582156</v>
      </c>
      <c r="J307" s="45">
        <f>'2007'!$D307</f>
        <v>7.2789693209715081</v>
      </c>
      <c r="K307" s="45">
        <f>'2008'!$D307</f>
        <v>6.9398327098569244</v>
      </c>
      <c r="L307" s="45">
        <f>'2009'!$D307</f>
        <v>4.7055605992488676</v>
      </c>
      <c r="M307" s="45">
        <f>'2010'!$D307</f>
        <v>5.8567889180381485</v>
      </c>
      <c r="N307" s="45">
        <f>'2011'!$D307</f>
        <v>4.8824066024004935</v>
      </c>
      <c r="O307" s="45">
        <f>'2012'!$D307</f>
        <v>4.3507056909789696</v>
      </c>
      <c r="P307" s="45">
        <f>'2013'!$D307</f>
        <v>4.4385559955801881</v>
      </c>
      <c r="Q307" s="45">
        <f>'2014'!$D307</f>
        <v>5.5242344436319257</v>
      </c>
      <c r="R307" s="45">
        <f>'2015'!$D307</f>
        <v>7.7088606709367102</v>
      </c>
      <c r="S307" s="45">
        <f>'2016'!$D307</f>
        <v>11.669731709347115</v>
      </c>
      <c r="T307" s="45">
        <f>'2017'!$D307</f>
        <v>5.0993414801543295</v>
      </c>
      <c r="U307" s="45">
        <f>'2018'!$D307</f>
        <v>4.8884215782474403</v>
      </c>
      <c r="V307" s="45">
        <f>'2019'!$D307</f>
        <v>7.6127908759706768</v>
      </c>
      <c r="W307" s="45" t="e">
        <f>#REF!</f>
        <v>#REF!</v>
      </c>
      <c r="X307" s="26"/>
      <c r="Y307" s="53">
        <f t="shared" si="198"/>
        <v>0.39421800238007476</v>
      </c>
    </row>
    <row r="308" spans="1:25">
      <c r="A308" s="47" t="s">
        <v>640</v>
      </c>
      <c r="B308" s="48" t="s">
        <v>641</v>
      </c>
      <c r="C308" s="45">
        <f>'2000'!$D308</f>
        <v>26.974081783522749</v>
      </c>
      <c r="D308" s="45">
        <f>'2001'!$D308</f>
        <v>28.430186278652723</v>
      </c>
      <c r="E308" s="45">
        <f>'2002'!$D308</f>
        <v>29.850868051614135</v>
      </c>
      <c r="F308" s="45">
        <f>'2003'!$D308</f>
        <v>31.28934099223299</v>
      </c>
      <c r="G308" s="45">
        <f>'2004'!$D308</f>
        <v>32.756379833090271</v>
      </c>
      <c r="H308" s="45">
        <f>'2005'!$D308</f>
        <v>34.235436596269295</v>
      </c>
      <c r="I308" s="45">
        <f>'2006'!$D308</f>
        <v>35.696075728722747</v>
      </c>
      <c r="J308" s="45">
        <f>'2007'!$D308</f>
        <v>37.264317066002292</v>
      </c>
      <c r="K308" s="45">
        <f>'2008'!$D308</f>
        <v>38.870808548974217</v>
      </c>
      <c r="L308" s="45">
        <f>'2009'!$D308</f>
        <v>40.533490821825538</v>
      </c>
      <c r="M308" s="45">
        <f>'2010'!$D308</f>
        <v>42.565791023060719</v>
      </c>
      <c r="N308" s="45">
        <f>'2011'!$D308</f>
        <v>45.243967283363126</v>
      </c>
      <c r="O308" s="45">
        <f>'2012'!$D308</f>
        <v>47.165843153450417</v>
      </c>
      <c r="P308" s="45">
        <f>'2013'!$D308</f>
        <v>49.180785303655661</v>
      </c>
      <c r="Q308" s="45">
        <f>'2014'!$D308</f>
        <v>51.232589483092617</v>
      </c>
      <c r="R308" s="45">
        <f>'2015'!$D308</f>
        <v>53.326022451007901</v>
      </c>
      <c r="S308" s="45">
        <f>'2016'!$D308</f>
        <v>55.572425753572915</v>
      </c>
      <c r="T308" s="45">
        <f>'2017'!$D308</f>
        <v>56.418378167241762</v>
      </c>
      <c r="U308" s="45">
        <f>'2018'!$D308</f>
        <v>54.448871950193961</v>
      </c>
      <c r="V308" s="45">
        <f>'2019'!$D308</f>
        <v>56.457765410776553</v>
      </c>
      <c r="W308" s="45" t="e">
        <f>#REF!</f>
        <v>#REF!</v>
      </c>
      <c r="X308" s="26"/>
      <c r="Y308" s="53">
        <f t="shared" si="198"/>
        <v>1.0930375263140211</v>
      </c>
    </row>
  </sheetData>
  <sheetProtection algorithmName="SHA-512" hashValue="yZptS1ig2c+f7eTu9o6kmK6GqmClNPTWTCPwpvfWl6r810H+9ZlkS+Aoq3AgHviaA8iLrz02lSu6e+DT9yD+QA==" saltValue="3OFj/c/fWZflcBfJ8oNLHA==" spinCount="100000" sheet="1" formatCells="0" formatColumns="0" formatRows="0" insertColumns="0" insertRows="0" insertHyperlinks="0" deleteColumns="0" deleteRows="0" sort="0" autoFilter="0" pivotTables="0"/>
  <conditionalFormatting sqref="C239:U239 C301:U301">
    <cfRule type="cellIs" dxfId="29" priority="6" operator="equal">
      <formula>0</formula>
    </cfRule>
  </conditionalFormatting>
  <conditionalFormatting sqref="V239:W239">
    <cfRule type="cellIs" dxfId="28" priority="2" operator="equal">
      <formula>0</formula>
    </cfRule>
  </conditionalFormatting>
  <conditionalFormatting sqref="V301:W301">
    <cfRule type="cellIs" dxfId="27" priority="1" operator="equal">
      <formula>0</formula>
    </cfRule>
  </conditionalFormatting>
  <dataValidations count="1">
    <dataValidation allowBlank="1" showInputMessage="1" showErrorMessage="1" sqref="B144:B157 B136 A225:B236 B267:B273 A289:B299 B307" xr:uid="{CCB2B87F-55B5-4E56-99A5-583291CBA3F6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DAC9807D-5330-455D-8E35-15F9CF07E8F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'CH4'!C4:W4</xm:f>
              <xm:sqref>AA4</xm:sqref>
            </x14:sparkline>
            <x14:sparkline>
              <xm:f>'CH4'!C5:W5</xm:f>
              <xm:sqref>AA5</xm:sqref>
            </x14:sparkline>
            <x14:sparkline>
              <xm:f>'CH4'!C6:W6</xm:f>
              <xm:sqref>AA6</xm:sqref>
            </x14:sparkline>
            <x14:sparkline>
              <xm:f>'CH4'!C7:W7</xm:f>
              <xm:sqref>AA7</xm:sqref>
            </x14:sparkline>
            <x14:sparkline>
              <xm:f>'CH4'!C8:W8</xm:f>
              <xm:sqref>AA8</xm:sqref>
            </x14:sparkline>
            <x14:sparkline>
              <xm:f>'CH4'!C9:W9</xm:f>
              <xm:sqref>AA9</xm:sqref>
            </x14:sparkline>
            <x14:sparkline>
              <xm:f>'CH4'!C10:W10</xm:f>
              <xm:sqref>AA10</xm:sqref>
            </x14:sparkline>
            <x14:sparkline>
              <xm:f>'CH4'!C11:W11</xm:f>
              <xm:sqref>AA11</xm:sqref>
            </x14:sparkline>
            <x14:sparkline>
              <xm:f>'CH4'!C12:W12</xm:f>
              <xm:sqref>AA12</xm:sqref>
            </x14:sparkline>
            <x14:sparkline>
              <xm:f>'CH4'!C13:W13</xm:f>
              <xm:sqref>AA13</xm:sqref>
            </x14:sparkline>
            <x14:sparkline>
              <xm:f>'CH4'!C14:W14</xm:f>
              <xm:sqref>AA14</xm:sqref>
            </x14:sparkline>
            <x14:sparkline>
              <xm:f>'CH4'!C15:W15</xm:f>
              <xm:sqref>AA15</xm:sqref>
            </x14:sparkline>
            <x14:sparkline>
              <xm:f>'CH4'!C16:W16</xm:f>
              <xm:sqref>AA16</xm:sqref>
            </x14:sparkline>
            <x14:sparkline>
              <xm:f>'CH4'!C17:W17</xm:f>
              <xm:sqref>AA17</xm:sqref>
            </x14:sparkline>
            <x14:sparkline>
              <xm:f>'CH4'!C18:W18</xm:f>
              <xm:sqref>AA18</xm:sqref>
            </x14:sparkline>
            <x14:sparkline>
              <xm:f>'CH4'!C19:W19</xm:f>
              <xm:sqref>AA19</xm:sqref>
            </x14:sparkline>
            <x14:sparkline>
              <xm:f>'CH4'!C20:W20</xm:f>
              <xm:sqref>AA20</xm:sqref>
            </x14:sparkline>
            <x14:sparkline>
              <xm:f>'CH4'!C21:W21</xm:f>
              <xm:sqref>AA21</xm:sqref>
            </x14:sparkline>
            <x14:sparkline>
              <xm:f>'CH4'!C22:W22</xm:f>
              <xm:sqref>AA22</xm:sqref>
            </x14:sparkline>
            <x14:sparkline>
              <xm:f>'CH4'!C23:W23</xm:f>
              <xm:sqref>AA23</xm:sqref>
            </x14:sparkline>
            <x14:sparkline>
              <xm:f>'CH4'!C24:W24</xm:f>
              <xm:sqref>AA24</xm:sqref>
            </x14:sparkline>
            <x14:sparkline>
              <xm:f>'CH4'!C25:W25</xm:f>
              <xm:sqref>AA25</xm:sqref>
            </x14:sparkline>
            <x14:sparkline>
              <xm:f>'CH4'!C26:W26</xm:f>
              <xm:sqref>AA26</xm:sqref>
            </x14:sparkline>
            <x14:sparkline>
              <xm:f>'CH4'!C27:W27</xm:f>
              <xm:sqref>AA27</xm:sqref>
            </x14:sparkline>
            <x14:sparkline>
              <xm:f>'CH4'!C28:W28</xm:f>
              <xm:sqref>AA28</xm:sqref>
            </x14:sparkline>
            <x14:sparkline>
              <xm:f>'CH4'!C29:W29</xm:f>
              <xm:sqref>AA29</xm:sqref>
            </x14:sparkline>
            <x14:sparkline>
              <xm:f>'CH4'!C30:W30</xm:f>
              <xm:sqref>AA30</xm:sqref>
            </x14:sparkline>
            <x14:sparkline>
              <xm:f>'CH4'!C31:W31</xm:f>
              <xm:sqref>AA31</xm:sqref>
            </x14:sparkline>
            <x14:sparkline>
              <xm:f>'CH4'!C32:W32</xm:f>
              <xm:sqref>AA32</xm:sqref>
            </x14:sparkline>
            <x14:sparkline>
              <xm:f>'CH4'!C33:W33</xm:f>
              <xm:sqref>AA33</xm:sqref>
            </x14:sparkline>
            <x14:sparkline>
              <xm:f>'CH4'!C34:W34</xm:f>
              <xm:sqref>AA34</xm:sqref>
            </x14:sparkline>
            <x14:sparkline>
              <xm:f>'CH4'!C35:W35</xm:f>
              <xm:sqref>AA35</xm:sqref>
            </x14:sparkline>
            <x14:sparkline>
              <xm:f>'CH4'!C36:W36</xm:f>
              <xm:sqref>AA36</xm:sqref>
            </x14:sparkline>
            <x14:sparkline>
              <xm:f>'CH4'!C37:W37</xm:f>
              <xm:sqref>AA37</xm:sqref>
            </x14:sparkline>
            <x14:sparkline>
              <xm:f>'CH4'!C38:W38</xm:f>
              <xm:sqref>AA38</xm:sqref>
            </x14:sparkline>
            <x14:sparkline>
              <xm:f>'CH4'!C39:W39</xm:f>
              <xm:sqref>AA39</xm:sqref>
            </x14:sparkline>
            <x14:sparkline>
              <xm:f>'CH4'!C40:W40</xm:f>
              <xm:sqref>AA40</xm:sqref>
            </x14:sparkline>
            <x14:sparkline>
              <xm:f>'CH4'!C41:W41</xm:f>
              <xm:sqref>AA41</xm:sqref>
            </x14:sparkline>
            <x14:sparkline>
              <xm:f>'CH4'!C42:W42</xm:f>
              <xm:sqref>AA42</xm:sqref>
            </x14:sparkline>
            <x14:sparkline>
              <xm:f>'CH4'!C43:W43</xm:f>
              <xm:sqref>AA43</xm:sqref>
            </x14:sparkline>
            <x14:sparkline>
              <xm:f>'CH4'!C44:W44</xm:f>
              <xm:sqref>AA44</xm:sqref>
            </x14:sparkline>
            <x14:sparkline>
              <xm:f>'CH4'!C45:W45</xm:f>
              <xm:sqref>AA45</xm:sqref>
            </x14:sparkline>
            <x14:sparkline>
              <xm:f>'CH4'!C46:W46</xm:f>
              <xm:sqref>AA46</xm:sqref>
            </x14:sparkline>
            <x14:sparkline>
              <xm:f>'CH4'!C47:W47</xm:f>
              <xm:sqref>AA47</xm:sqref>
            </x14:sparkline>
            <x14:sparkline>
              <xm:f>'CH4'!C48:W48</xm:f>
              <xm:sqref>AA48</xm:sqref>
            </x14:sparkline>
            <x14:sparkline>
              <xm:f>'CH4'!C49:W49</xm:f>
              <xm:sqref>AA49</xm:sqref>
            </x14:sparkline>
            <x14:sparkline>
              <xm:f>'CH4'!C50:W50</xm:f>
              <xm:sqref>AA50</xm:sqref>
            </x14:sparkline>
            <x14:sparkline>
              <xm:f>'CH4'!C51:W51</xm:f>
              <xm:sqref>AA51</xm:sqref>
            </x14:sparkline>
            <x14:sparkline>
              <xm:f>'CH4'!C52:W52</xm:f>
              <xm:sqref>AA52</xm:sqref>
            </x14:sparkline>
            <x14:sparkline>
              <xm:f>'CH4'!C53:W53</xm:f>
              <xm:sqref>AA53</xm:sqref>
            </x14:sparkline>
            <x14:sparkline>
              <xm:f>'CH4'!C54:W54</xm:f>
              <xm:sqref>AA54</xm:sqref>
            </x14:sparkline>
            <x14:sparkline>
              <xm:f>'CH4'!C55:W55</xm:f>
              <xm:sqref>AA55</xm:sqref>
            </x14:sparkline>
            <x14:sparkline>
              <xm:f>'CH4'!C56:W56</xm:f>
              <xm:sqref>AA56</xm:sqref>
            </x14:sparkline>
            <x14:sparkline>
              <xm:f>'CH4'!C57:W57</xm:f>
              <xm:sqref>AA57</xm:sqref>
            </x14:sparkline>
            <x14:sparkline>
              <xm:f>'CH4'!C58:W58</xm:f>
              <xm:sqref>AA58</xm:sqref>
            </x14:sparkline>
            <x14:sparkline>
              <xm:f>'CH4'!C59:W59</xm:f>
              <xm:sqref>AA59</xm:sqref>
            </x14:sparkline>
            <x14:sparkline>
              <xm:f>'CH4'!C60:W60</xm:f>
              <xm:sqref>AA60</xm:sqref>
            </x14:sparkline>
            <x14:sparkline>
              <xm:f>'CH4'!C61:W61</xm:f>
              <xm:sqref>AA61</xm:sqref>
            </x14:sparkline>
            <x14:sparkline>
              <xm:f>'CH4'!C62:W62</xm:f>
              <xm:sqref>AA62</xm:sqref>
            </x14:sparkline>
            <x14:sparkline>
              <xm:f>'CH4'!C63:W63</xm:f>
              <xm:sqref>AA63</xm:sqref>
            </x14:sparkline>
            <x14:sparkline>
              <xm:f>'CH4'!C64:W64</xm:f>
              <xm:sqref>AA64</xm:sqref>
            </x14:sparkline>
            <x14:sparkline>
              <xm:f>'CH4'!C65:W65</xm:f>
              <xm:sqref>AA65</xm:sqref>
            </x14:sparkline>
            <x14:sparkline>
              <xm:f>'CH4'!C66:W66</xm:f>
              <xm:sqref>AA66</xm:sqref>
            </x14:sparkline>
            <x14:sparkline>
              <xm:f>'CH4'!C67:W67</xm:f>
              <xm:sqref>AA67</xm:sqref>
            </x14:sparkline>
            <x14:sparkline>
              <xm:f>'CH4'!C68:W68</xm:f>
              <xm:sqref>AA68</xm:sqref>
            </x14:sparkline>
            <x14:sparkline>
              <xm:f>'CH4'!C69:W69</xm:f>
              <xm:sqref>AA69</xm:sqref>
            </x14:sparkline>
            <x14:sparkline>
              <xm:f>'CH4'!C70:W70</xm:f>
              <xm:sqref>AA70</xm:sqref>
            </x14:sparkline>
            <x14:sparkline>
              <xm:f>'CH4'!C71:W71</xm:f>
              <xm:sqref>AA71</xm:sqref>
            </x14:sparkline>
            <x14:sparkline>
              <xm:f>'CH4'!C72:W72</xm:f>
              <xm:sqref>AA72</xm:sqref>
            </x14:sparkline>
            <x14:sparkline>
              <xm:f>'CH4'!C73:W73</xm:f>
              <xm:sqref>AA73</xm:sqref>
            </x14:sparkline>
            <x14:sparkline>
              <xm:f>'CH4'!C74:W74</xm:f>
              <xm:sqref>AA74</xm:sqref>
            </x14:sparkline>
            <x14:sparkline>
              <xm:f>'CH4'!C75:W75</xm:f>
              <xm:sqref>AA75</xm:sqref>
            </x14:sparkline>
            <x14:sparkline>
              <xm:f>'CH4'!C76:W76</xm:f>
              <xm:sqref>AA76</xm:sqref>
            </x14:sparkline>
            <x14:sparkline>
              <xm:f>'CH4'!C77:W77</xm:f>
              <xm:sqref>AA77</xm:sqref>
            </x14:sparkline>
            <x14:sparkline>
              <xm:f>'CH4'!C78:W78</xm:f>
              <xm:sqref>AA78</xm:sqref>
            </x14:sparkline>
            <x14:sparkline>
              <xm:f>'CH4'!C79:W79</xm:f>
              <xm:sqref>AA79</xm:sqref>
            </x14:sparkline>
            <x14:sparkline>
              <xm:f>'CH4'!C80:W80</xm:f>
              <xm:sqref>AA80</xm:sqref>
            </x14:sparkline>
            <x14:sparkline>
              <xm:f>'CH4'!C81:W81</xm:f>
              <xm:sqref>AA81</xm:sqref>
            </x14:sparkline>
            <x14:sparkline>
              <xm:f>'CH4'!C82:W82</xm:f>
              <xm:sqref>AA82</xm:sqref>
            </x14:sparkline>
            <x14:sparkline>
              <xm:f>'CH4'!C83:W83</xm:f>
              <xm:sqref>AA83</xm:sqref>
            </x14:sparkline>
            <x14:sparkline>
              <xm:f>'CH4'!C84:W84</xm:f>
              <xm:sqref>AA84</xm:sqref>
            </x14:sparkline>
            <x14:sparkline>
              <xm:f>'CH4'!C85:W85</xm:f>
              <xm:sqref>AA85</xm:sqref>
            </x14:sparkline>
            <x14:sparkline>
              <xm:f>'CH4'!C86:W86</xm:f>
              <xm:sqref>AA86</xm:sqref>
            </x14:sparkline>
            <x14:sparkline>
              <xm:f>'CH4'!C87:W87</xm:f>
              <xm:sqref>AA87</xm:sqref>
            </x14:sparkline>
            <x14:sparkline>
              <xm:f>'CH4'!C88:W88</xm:f>
              <xm:sqref>AA88</xm:sqref>
            </x14:sparkline>
            <x14:sparkline>
              <xm:f>'CH4'!C89:W89</xm:f>
              <xm:sqref>AA89</xm:sqref>
            </x14:sparkline>
            <x14:sparkline>
              <xm:f>'CH4'!C90:W90</xm:f>
              <xm:sqref>AA90</xm:sqref>
            </x14:sparkline>
            <x14:sparkline>
              <xm:f>'CH4'!C91:W91</xm:f>
              <xm:sqref>AA91</xm:sqref>
            </x14:sparkline>
            <x14:sparkline>
              <xm:f>'CH4'!C92:W92</xm:f>
              <xm:sqref>AA92</xm:sqref>
            </x14:sparkline>
            <x14:sparkline>
              <xm:f>'CH4'!C93:W93</xm:f>
              <xm:sqref>AA93</xm:sqref>
            </x14:sparkline>
            <x14:sparkline>
              <xm:f>'CH4'!C94:W94</xm:f>
              <xm:sqref>AA94</xm:sqref>
            </x14:sparkline>
            <x14:sparkline>
              <xm:f>'CH4'!C95:W95</xm:f>
              <xm:sqref>AA95</xm:sqref>
            </x14:sparkline>
            <x14:sparkline>
              <xm:f>'CH4'!C96:W96</xm:f>
              <xm:sqref>AA96</xm:sqref>
            </x14:sparkline>
            <x14:sparkline>
              <xm:f>'CH4'!C97:W97</xm:f>
              <xm:sqref>AA97</xm:sqref>
            </x14:sparkline>
            <x14:sparkline>
              <xm:f>'CH4'!C98:W98</xm:f>
              <xm:sqref>AA98</xm:sqref>
            </x14:sparkline>
            <x14:sparkline>
              <xm:f>'CH4'!C99:W99</xm:f>
              <xm:sqref>AA99</xm:sqref>
            </x14:sparkline>
            <x14:sparkline>
              <xm:f>'CH4'!C100:W100</xm:f>
              <xm:sqref>AA100</xm:sqref>
            </x14:sparkline>
            <x14:sparkline>
              <xm:f>'CH4'!C101:W101</xm:f>
              <xm:sqref>AA101</xm:sqref>
            </x14:sparkline>
            <x14:sparkline>
              <xm:f>'CH4'!C102:W102</xm:f>
              <xm:sqref>AA102</xm:sqref>
            </x14:sparkline>
            <x14:sparkline>
              <xm:f>'CH4'!C103:W103</xm:f>
              <xm:sqref>AA103</xm:sqref>
            </x14:sparkline>
            <x14:sparkline>
              <xm:f>'CH4'!C104:W104</xm:f>
              <xm:sqref>AA104</xm:sqref>
            </x14:sparkline>
            <x14:sparkline>
              <xm:f>'CH4'!C105:W105</xm:f>
              <xm:sqref>AA105</xm:sqref>
            </x14:sparkline>
            <x14:sparkline>
              <xm:f>'CH4'!C106:W106</xm:f>
              <xm:sqref>AA106</xm:sqref>
            </x14:sparkline>
            <x14:sparkline>
              <xm:f>'CH4'!C107:W107</xm:f>
              <xm:sqref>AA107</xm:sqref>
            </x14:sparkline>
            <x14:sparkline>
              <xm:f>'CH4'!C108:W108</xm:f>
              <xm:sqref>AA108</xm:sqref>
            </x14:sparkline>
            <x14:sparkline>
              <xm:f>'CH4'!C109:W109</xm:f>
              <xm:sqref>AA109</xm:sqref>
            </x14:sparkline>
            <x14:sparkline>
              <xm:f>'CH4'!C110:W110</xm:f>
              <xm:sqref>AA110</xm:sqref>
            </x14:sparkline>
            <x14:sparkline>
              <xm:f>'CH4'!C111:W111</xm:f>
              <xm:sqref>AA111</xm:sqref>
            </x14:sparkline>
            <x14:sparkline>
              <xm:f>'CH4'!C112:W112</xm:f>
              <xm:sqref>AA112</xm:sqref>
            </x14:sparkline>
            <x14:sparkline>
              <xm:f>'CH4'!C113:W113</xm:f>
              <xm:sqref>AA113</xm:sqref>
            </x14:sparkline>
            <x14:sparkline>
              <xm:f>'CH4'!C114:W114</xm:f>
              <xm:sqref>AA114</xm:sqref>
            </x14:sparkline>
            <x14:sparkline>
              <xm:f>'CH4'!C115:W115</xm:f>
              <xm:sqref>AA115</xm:sqref>
            </x14:sparkline>
            <x14:sparkline>
              <xm:f>'CH4'!C116:W116</xm:f>
              <xm:sqref>AA116</xm:sqref>
            </x14:sparkline>
            <x14:sparkline>
              <xm:f>'CH4'!C117:W117</xm:f>
              <xm:sqref>AA117</xm:sqref>
            </x14:sparkline>
            <x14:sparkline>
              <xm:f>'CH4'!C118:W118</xm:f>
              <xm:sqref>AA118</xm:sqref>
            </x14:sparkline>
            <x14:sparkline>
              <xm:f>'CH4'!C119:W119</xm:f>
              <xm:sqref>AA119</xm:sqref>
            </x14:sparkline>
            <x14:sparkline>
              <xm:f>'CH4'!C120:W120</xm:f>
              <xm:sqref>AA120</xm:sqref>
            </x14:sparkline>
            <x14:sparkline>
              <xm:f>'CH4'!C121:W121</xm:f>
              <xm:sqref>AA121</xm:sqref>
            </x14:sparkline>
            <x14:sparkline>
              <xm:f>'CH4'!C122:W122</xm:f>
              <xm:sqref>AA122</xm:sqref>
            </x14:sparkline>
            <x14:sparkline>
              <xm:f>'CH4'!C123:W123</xm:f>
              <xm:sqref>AA123</xm:sqref>
            </x14:sparkline>
            <x14:sparkline>
              <xm:f>'CH4'!C124:W124</xm:f>
              <xm:sqref>AA124</xm:sqref>
            </x14:sparkline>
            <x14:sparkline>
              <xm:f>'CH4'!C125:W125</xm:f>
              <xm:sqref>AA125</xm:sqref>
            </x14:sparkline>
            <x14:sparkline>
              <xm:f>'CH4'!C126:W126</xm:f>
              <xm:sqref>AA126</xm:sqref>
            </x14:sparkline>
            <x14:sparkline>
              <xm:f>'CH4'!C127:W127</xm:f>
              <xm:sqref>AA127</xm:sqref>
            </x14:sparkline>
            <x14:sparkline>
              <xm:f>'CH4'!C128:W128</xm:f>
              <xm:sqref>AA128</xm:sqref>
            </x14:sparkline>
            <x14:sparkline>
              <xm:f>'CH4'!C129:W129</xm:f>
              <xm:sqref>AA129</xm:sqref>
            </x14:sparkline>
            <x14:sparkline>
              <xm:f>'CH4'!C130:W130</xm:f>
              <xm:sqref>AA130</xm:sqref>
            </x14:sparkline>
            <x14:sparkline>
              <xm:f>'CH4'!C131:W131</xm:f>
              <xm:sqref>AA131</xm:sqref>
            </x14:sparkline>
            <x14:sparkline>
              <xm:f>'CH4'!C132:W132</xm:f>
              <xm:sqref>AA132</xm:sqref>
            </x14:sparkline>
            <x14:sparkline>
              <xm:f>'CH4'!C133:W133</xm:f>
              <xm:sqref>AA133</xm:sqref>
            </x14:sparkline>
            <x14:sparkline>
              <xm:f>'CH4'!C134:W134</xm:f>
              <xm:sqref>AA134</xm:sqref>
            </x14:sparkline>
            <x14:sparkline>
              <xm:f>'CH4'!C135:W135</xm:f>
              <xm:sqref>AA135</xm:sqref>
            </x14:sparkline>
            <x14:sparkline>
              <xm:f>'CH4'!C136:W136</xm:f>
              <xm:sqref>AA136</xm:sqref>
            </x14:sparkline>
            <x14:sparkline>
              <xm:f>'CH4'!C137:W137</xm:f>
              <xm:sqref>AA137</xm:sqref>
            </x14:sparkline>
            <x14:sparkline>
              <xm:f>'CH4'!C138:W138</xm:f>
              <xm:sqref>AA138</xm:sqref>
            </x14:sparkline>
            <x14:sparkline>
              <xm:f>'CH4'!C139:W139</xm:f>
              <xm:sqref>AA139</xm:sqref>
            </x14:sparkline>
            <x14:sparkline>
              <xm:f>'CH4'!C140:W140</xm:f>
              <xm:sqref>AA140</xm:sqref>
            </x14:sparkline>
            <x14:sparkline>
              <xm:f>'CH4'!C141:W141</xm:f>
              <xm:sqref>AA141</xm:sqref>
            </x14:sparkline>
            <x14:sparkline>
              <xm:f>'CH4'!C142:W142</xm:f>
              <xm:sqref>AA142</xm:sqref>
            </x14:sparkline>
            <x14:sparkline>
              <xm:f>'CH4'!C143:W143</xm:f>
              <xm:sqref>AA143</xm:sqref>
            </x14:sparkline>
            <x14:sparkline>
              <xm:f>'CH4'!C144:W144</xm:f>
              <xm:sqref>AA144</xm:sqref>
            </x14:sparkline>
            <x14:sparkline>
              <xm:f>'CH4'!C145:W145</xm:f>
              <xm:sqref>AA145</xm:sqref>
            </x14:sparkline>
            <x14:sparkline>
              <xm:f>'CH4'!C146:W146</xm:f>
              <xm:sqref>AA146</xm:sqref>
            </x14:sparkline>
            <x14:sparkline>
              <xm:f>'CH4'!C147:W147</xm:f>
              <xm:sqref>AA147</xm:sqref>
            </x14:sparkline>
            <x14:sparkline>
              <xm:f>'CH4'!C148:W148</xm:f>
              <xm:sqref>AA148</xm:sqref>
            </x14:sparkline>
            <x14:sparkline>
              <xm:f>'CH4'!C149:W149</xm:f>
              <xm:sqref>AA149</xm:sqref>
            </x14:sparkline>
            <x14:sparkline>
              <xm:f>'CH4'!C150:W150</xm:f>
              <xm:sqref>AA150</xm:sqref>
            </x14:sparkline>
            <x14:sparkline>
              <xm:f>'CH4'!C151:W151</xm:f>
              <xm:sqref>AA151</xm:sqref>
            </x14:sparkline>
            <x14:sparkline>
              <xm:f>'CH4'!C152:W152</xm:f>
              <xm:sqref>AA152</xm:sqref>
            </x14:sparkline>
            <x14:sparkline>
              <xm:f>'CH4'!C153:W153</xm:f>
              <xm:sqref>AA153</xm:sqref>
            </x14:sparkline>
            <x14:sparkline>
              <xm:f>'CH4'!C154:W154</xm:f>
              <xm:sqref>AA154</xm:sqref>
            </x14:sparkline>
            <x14:sparkline>
              <xm:f>'CH4'!C155:W155</xm:f>
              <xm:sqref>AA155</xm:sqref>
            </x14:sparkline>
            <x14:sparkline>
              <xm:f>'CH4'!C156:W156</xm:f>
              <xm:sqref>AA156</xm:sqref>
            </x14:sparkline>
            <x14:sparkline>
              <xm:f>'CH4'!C157:W157</xm:f>
              <xm:sqref>AA157</xm:sqref>
            </x14:sparkline>
            <x14:sparkline>
              <xm:f>'CH4'!C158:W158</xm:f>
              <xm:sqref>AA158</xm:sqref>
            </x14:sparkline>
            <x14:sparkline>
              <xm:f>'CH4'!C159:W159</xm:f>
              <xm:sqref>AA159</xm:sqref>
            </x14:sparkline>
            <x14:sparkline>
              <xm:f>'CH4'!C160:W160</xm:f>
              <xm:sqref>AA160</xm:sqref>
            </x14:sparkline>
            <x14:sparkline>
              <xm:f>'CH4'!C161:W161</xm:f>
              <xm:sqref>AA161</xm:sqref>
            </x14:sparkline>
            <x14:sparkline>
              <xm:f>'CH4'!C162:W162</xm:f>
              <xm:sqref>AA162</xm:sqref>
            </x14:sparkline>
            <x14:sparkline>
              <xm:f>'CH4'!C163:W163</xm:f>
              <xm:sqref>AA163</xm:sqref>
            </x14:sparkline>
            <x14:sparkline>
              <xm:f>'CH4'!C164:W164</xm:f>
              <xm:sqref>AA164</xm:sqref>
            </x14:sparkline>
            <x14:sparkline>
              <xm:f>'CH4'!C165:W165</xm:f>
              <xm:sqref>AA165</xm:sqref>
            </x14:sparkline>
            <x14:sparkline>
              <xm:f>'CH4'!C166:W166</xm:f>
              <xm:sqref>AA166</xm:sqref>
            </x14:sparkline>
            <x14:sparkline>
              <xm:f>'CH4'!C167:W167</xm:f>
              <xm:sqref>AA167</xm:sqref>
            </x14:sparkline>
            <x14:sparkline>
              <xm:f>'CH4'!C168:W168</xm:f>
              <xm:sqref>AA168</xm:sqref>
            </x14:sparkline>
            <x14:sparkline>
              <xm:f>'CH4'!C169:W169</xm:f>
              <xm:sqref>AA169</xm:sqref>
            </x14:sparkline>
            <x14:sparkline>
              <xm:f>'CH4'!C170:W170</xm:f>
              <xm:sqref>AA170</xm:sqref>
            </x14:sparkline>
            <x14:sparkline>
              <xm:f>'CH4'!C171:W171</xm:f>
              <xm:sqref>AA171</xm:sqref>
            </x14:sparkline>
            <x14:sparkline>
              <xm:f>'CH4'!C172:W172</xm:f>
              <xm:sqref>AA172</xm:sqref>
            </x14:sparkline>
            <x14:sparkline>
              <xm:f>'CH4'!C173:W173</xm:f>
              <xm:sqref>AA173</xm:sqref>
            </x14:sparkline>
            <x14:sparkline>
              <xm:f>'CH4'!C174:W174</xm:f>
              <xm:sqref>AA174</xm:sqref>
            </x14:sparkline>
            <x14:sparkline>
              <xm:f>'CH4'!C175:W175</xm:f>
              <xm:sqref>AA175</xm:sqref>
            </x14:sparkline>
            <x14:sparkline>
              <xm:f>'CH4'!C176:W176</xm:f>
              <xm:sqref>AA176</xm:sqref>
            </x14:sparkline>
            <x14:sparkline>
              <xm:f>'CH4'!C177:W177</xm:f>
              <xm:sqref>AA177</xm:sqref>
            </x14:sparkline>
            <x14:sparkline>
              <xm:f>'CH4'!C178:W178</xm:f>
              <xm:sqref>AA178</xm:sqref>
            </x14:sparkline>
            <x14:sparkline>
              <xm:f>'CH4'!C179:W179</xm:f>
              <xm:sqref>AA179</xm:sqref>
            </x14:sparkline>
            <x14:sparkline>
              <xm:f>'CH4'!C180:W180</xm:f>
              <xm:sqref>AA180</xm:sqref>
            </x14:sparkline>
            <x14:sparkline>
              <xm:f>'CH4'!C181:W181</xm:f>
              <xm:sqref>AA181</xm:sqref>
            </x14:sparkline>
            <x14:sparkline>
              <xm:f>'CH4'!C182:W182</xm:f>
              <xm:sqref>AA182</xm:sqref>
            </x14:sparkline>
            <x14:sparkline>
              <xm:f>'CH4'!C183:W183</xm:f>
              <xm:sqref>AA183</xm:sqref>
            </x14:sparkline>
            <x14:sparkline>
              <xm:f>'CH4'!C184:W184</xm:f>
              <xm:sqref>AA184</xm:sqref>
            </x14:sparkline>
            <x14:sparkline>
              <xm:f>'CH4'!C185:W185</xm:f>
              <xm:sqref>AA185</xm:sqref>
            </x14:sparkline>
            <x14:sparkline>
              <xm:f>'CH4'!C186:W186</xm:f>
              <xm:sqref>AA186</xm:sqref>
            </x14:sparkline>
            <x14:sparkline>
              <xm:f>'CH4'!C187:W187</xm:f>
              <xm:sqref>AA187</xm:sqref>
            </x14:sparkline>
            <x14:sparkline>
              <xm:f>'CH4'!C188:W188</xm:f>
              <xm:sqref>AA188</xm:sqref>
            </x14:sparkline>
            <x14:sparkline>
              <xm:f>'CH4'!C189:W189</xm:f>
              <xm:sqref>AA189</xm:sqref>
            </x14:sparkline>
            <x14:sparkline>
              <xm:f>'CH4'!C190:W190</xm:f>
              <xm:sqref>AA190</xm:sqref>
            </x14:sparkline>
            <x14:sparkline>
              <xm:f>'CH4'!C191:W191</xm:f>
              <xm:sqref>AA191</xm:sqref>
            </x14:sparkline>
            <x14:sparkline>
              <xm:f>'CH4'!C192:W192</xm:f>
              <xm:sqref>AA192</xm:sqref>
            </x14:sparkline>
            <x14:sparkline>
              <xm:f>'CH4'!C193:W193</xm:f>
              <xm:sqref>AA193</xm:sqref>
            </x14:sparkline>
            <x14:sparkline>
              <xm:f>'CH4'!C194:W194</xm:f>
              <xm:sqref>AA194</xm:sqref>
            </x14:sparkline>
            <x14:sparkline>
              <xm:f>'CH4'!C195:W195</xm:f>
              <xm:sqref>AA195</xm:sqref>
            </x14:sparkline>
            <x14:sparkline>
              <xm:f>'CH4'!C196:W196</xm:f>
              <xm:sqref>AA196</xm:sqref>
            </x14:sparkline>
            <x14:sparkline>
              <xm:f>'CH4'!C197:W197</xm:f>
              <xm:sqref>AA197</xm:sqref>
            </x14:sparkline>
            <x14:sparkline>
              <xm:f>'CH4'!C198:W198</xm:f>
              <xm:sqref>AA198</xm:sqref>
            </x14:sparkline>
            <x14:sparkline>
              <xm:f>'CH4'!C199:W199</xm:f>
              <xm:sqref>AA199</xm:sqref>
            </x14:sparkline>
            <x14:sparkline>
              <xm:f>'CH4'!C200:W200</xm:f>
              <xm:sqref>AA200</xm:sqref>
            </x14:sparkline>
            <x14:sparkline>
              <xm:f>'CH4'!C201:W201</xm:f>
              <xm:sqref>AA201</xm:sqref>
            </x14:sparkline>
            <x14:sparkline>
              <xm:f>'CH4'!C202:W202</xm:f>
              <xm:sqref>AA202</xm:sqref>
            </x14:sparkline>
            <x14:sparkline>
              <xm:f>'CH4'!C203:W203</xm:f>
              <xm:sqref>AA203</xm:sqref>
            </x14:sparkline>
            <x14:sparkline>
              <xm:f>'CH4'!C204:W204</xm:f>
              <xm:sqref>AA204</xm:sqref>
            </x14:sparkline>
            <x14:sparkline>
              <xm:f>'CH4'!C205:W205</xm:f>
              <xm:sqref>AA205</xm:sqref>
            </x14:sparkline>
            <x14:sparkline>
              <xm:f>'CH4'!C206:W206</xm:f>
              <xm:sqref>AA206</xm:sqref>
            </x14:sparkline>
            <x14:sparkline>
              <xm:f>'CH4'!C207:W207</xm:f>
              <xm:sqref>AA207</xm:sqref>
            </x14:sparkline>
            <x14:sparkline>
              <xm:f>'CH4'!C208:W208</xm:f>
              <xm:sqref>AA208</xm:sqref>
            </x14:sparkline>
            <x14:sparkline>
              <xm:f>'CH4'!C209:W209</xm:f>
              <xm:sqref>AA209</xm:sqref>
            </x14:sparkline>
            <x14:sparkline>
              <xm:f>'CH4'!C210:W210</xm:f>
              <xm:sqref>AA210</xm:sqref>
            </x14:sparkline>
            <x14:sparkline>
              <xm:f>'CH4'!C211:W211</xm:f>
              <xm:sqref>AA211</xm:sqref>
            </x14:sparkline>
            <x14:sparkline>
              <xm:f>'CH4'!C212:W212</xm:f>
              <xm:sqref>AA212</xm:sqref>
            </x14:sparkline>
            <x14:sparkline>
              <xm:f>'CH4'!C213:W213</xm:f>
              <xm:sqref>AA213</xm:sqref>
            </x14:sparkline>
            <x14:sparkline>
              <xm:f>'CH4'!C214:W214</xm:f>
              <xm:sqref>AA214</xm:sqref>
            </x14:sparkline>
            <x14:sparkline>
              <xm:f>'CH4'!C215:W215</xm:f>
              <xm:sqref>AA215</xm:sqref>
            </x14:sparkline>
            <x14:sparkline>
              <xm:f>'CH4'!C216:W216</xm:f>
              <xm:sqref>AA216</xm:sqref>
            </x14:sparkline>
            <x14:sparkline>
              <xm:f>'CH4'!C217:W217</xm:f>
              <xm:sqref>AA217</xm:sqref>
            </x14:sparkline>
            <x14:sparkline>
              <xm:f>'CH4'!C218:W218</xm:f>
              <xm:sqref>AA218</xm:sqref>
            </x14:sparkline>
            <x14:sparkline>
              <xm:f>'CH4'!C219:W219</xm:f>
              <xm:sqref>AA219</xm:sqref>
            </x14:sparkline>
            <x14:sparkline>
              <xm:f>'CH4'!C220:W220</xm:f>
              <xm:sqref>AA220</xm:sqref>
            </x14:sparkline>
            <x14:sparkline>
              <xm:f>'CH4'!C221:W221</xm:f>
              <xm:sqref>AA221</xm:sqref>
            </x14:sparkline>
            <x14:sparkline>
              <xm:f>'CH4'!C222:W222</xm:f>
              <xm:sqref>AA222</xm:sqref>
            </x14:sparkline>
            <x14:sparkline>
              <xm:f>'CH4'!C223:W223</xm:f>
              <xm:sqref>AA223</xm:sqref>
            </x14:sparkline>
            <x14:sparkline>
              <xm:f>'CH4'!C224:W224</xm:f>
              <xm:sqref>AA224</xm:sqref>
            </x14:sparkline>
            <x14:sparkline>
              <xm:f>'CH4'!C225:W225</xm:f>
              <xm:sqref>AA225</xm:sqref>
            </x14:sparkline>
            <x14:sparkline>
              <xm:f>'CH4'!C226:W226</xm:f>
              <xm:sqref>AA226</xm:sqref>
            </x14:sparkline>
            <x14:sparkline>
              <xm:f>'CH4'!C227:W227</xm:f>
              <xm:sqref>AA227</xm:sqref>
            </x14:sparkline>
            <x14:sparkline>
              <xm:f>'CH4'!C228:W228</xm:f>
              <xm:sqref>AA228</xm:sqref>
            </x14:sparkline>
            <x14:sparkline>
              <xm:f>'CH4'!C229:W229</xm:f>
              <xm:sqref>AA229</xm:sqref>
            </x14:sparkline>
            <x14:sparkline>
              <xm:f>'CH4'!C230:W230</xm:f>
              <xm:sqref>AA230</xm:sqref>
            </x14:sparkline>
            <x14:sparkline>
              <xm:f>'CH4'!C231:W231</xm:f>
              <xm:sqref>AA231</xm:sqref>
            </x14:sparkline>
            <x14:sparkline>
              <xm:f>'CH4'!C232:W232</xm:f>
              <xm:sqref>AA232</xm:sqref>
            </x14:sparkline>
            <x14:sparkline>
              <xm:f>'CH4'!C233:W233</xm:f>
              <xm:sqref>AA233</xm:sqref>
            </x14:sparkline>
            <x14:sparkline>
              <xm:f>'CH4'!C234:W234</xm:f>
              <xm:sqref>AA234</xm:sqref>
            </x14:sparkline>
            <x14:sparkline>
              <xm:f>'CH4'!C235:W235</xm:f>
              <xm:sqref>AA235</xm:sqref>
            </x14:sparkline>
            <x14:sparkline>
              <xm:f>'CH4'!C236:W236</xm:f>
              <xm:sqref>AA236</xm:sqref>
            </x14:sparkline>
          </x14:sparklines>
        </x14:sparklineGroup>
        <x14:sparklineGroup displayEmptyCellsAs="gap" xr2:uid="{3980AD8C-CF4A-494C-B430-00AD757E148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'CH4'!C303:W303</xm:f>
              <xm:sqref>AA303</xm:sqref>
            </x14:sparkline>
            <x14:sparkline>
              <xm:f>'CH4'!C304:W304</xm:f>
              <xm:sqref>AA304</xm:sqref>
            </x14:sparkline>
            <x14:sparkline>
              <xm:f>'CH4'!C305:W305</xm:f>
              <xm:sqref>AA305</xm:sqref>
            </x14:sparkline>
            <x14:sparkline>
              <xm:f>'CH4'!C306:W306</xm:f>
              <xm:sqref>AA306</xm:sqref>
            </x14:sparkline>
            <x14:sparkline>
              <xm:f>'CH4'!C307:W307</xm:f>
              <xm:sqref>AA307</xm:sqref>
            </x14:sparkline>
            <x14:sparkline>
              <xm:f>'CH4'!C308:W308</xm:f>
              <xm:sqref>AA308</xm:sqref>
            </x14:sparkline>
          </x14:sparklines>
        </x14:sparklineGroup>
        <x14:sparklineGroup displayEmptyCellsAs="gap" xr2:uid="{1C7B6614-0789-4C19-AA74-FB9E773B7A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'CH4'!C241:W241</xm:f>
              <xm:sqref>AA241</xm:sqref>
            </x14:sparkline>
            <x14:sparkline>
              <xm:f>'CH4'!C242:W242</xm:f>
              <xm:sqref>AA242</xm:sqref>
            </x14:sparkline>
            <x14:sparkline>
              <xm:f>'CH4'!C243:W243</xm:f>
              <xm:sqref>AA243</xm:sqref>
            </x14:sparkline>
            <x14:sparkline>
              <xm:f>'CH4'!C244:W244</xm:f>
              <xm:sqref>AA244</xm:sqref>
            </x14:sparkline>
            <x14:sparkline>
              <xm:f>'CH4'!C245:W245</xm:f>
              <xm:sqref>AA245</xm:sqref>
            </x14:sparkline>
            <x14:sparkline>
              <xm:f>'CH4'!C246:W246</xm:f>
              <xm:sqref>AA246</xm:sqref>
            </x14:sparkline>
            <x14:sparkline>
              <xm:f>'CH4'!C247:W247</xm:f>
              <xm:sqref>AA247</xm:sqref>
            </x14:sparkline>
            <x14:sparkline>
              <xm:f>'CH4'!C248:W248</xm:f>
              <xm:sqref>AA248</xm:sqref>
            </x14:sparkline>
            <x14:sparkline>
              <xm:f>'CH4'!C249:W249</xm:f>
              <xm:sqref>AA249</xm:sqref>
            </x14:sparkline>
            <x14:sparkline>
              <xm:f>'CH4'!C250:W250</xm:f>
              <xm:sqref>AA250</xm:sqref>
            </x14:sparkline>
            <x14:sparkline>
              <xm:f>'CH4'!C251:W251</xm:f>
              <xm:sqref>AA251</xm:sqref>
            </x14:sparkline>
            <x14:sparkline>
              <xm:f>'CH4'!C252:W252</xm:f>
              <xm:sqref>AA252</xm:sqref>
            </x14:sparkline>
            <x14:sparkline>
              <xm:f>'CH4'!C253:W253</xm:f>
              <xm:sqref>AA253</xm:sqref>
            </x14:sparkline>
            <x14:sparkline>
              <xm:f>'CH4'!C254:W254</xm:f>
              <xm:sqref>AA254</xm:sqref>
            </x14:sparkline>
            <x14:sparkline>
              <xm:f>'CH4'!C255:W255</xm:f>
              <xm:sqref>AA255</xm:sqref>
            </x14:sparkline>
            <x14:sparkline>
              <xm:f>'CH4'!C256:W256</xm:f>
              <xm:sqref>AA256</xm:sqref>
            </x14:sparkline>
            <x14:sparkline>
              <xm:f>'CH4'!C257:W257</xm:f>
              <xm:sqref>AA257</xm:sqref>
            </x14:sparkline>
            <x14:sparkline>
              <xm:f>'CH4'!C258:W258</xm:f>
              <xm:sqref>AA258</xm:sqref>
            </x14:sparkline>
            <x14:sparkline>
              <xm:f>'CH4'!C259:W259</xm:f>
              <xm:sqref>AA259</xm:sqref>
            </x14:sparkline>
            <x14:sparkline>
              <xm:f>'CH4'!C260:W260</xm:f>
              <xm:sqref>AA260</xm:sqref>
            </x14:sparkline>
            <x14:sparkline>
              <xm:f>'CH4'!C261:W261</xm:f>
              <xm:sqref>AA261</xm:sqref>
            </x14:sparkline>
            <x14:sparkline>
              <xm:f>'CH4'!C262:W262</xm:f>
              <xm:sqref>AA262</xm:sqref>
            </x14:sparkline>
            <x14:sparkline>
              <xm:f>'CH4'!C263:W263</xm:f>
              <xm:sqref>AA263</xm:sqref>
            </x14:sparkline>
            <x14:sparkline>
              <xm:f>'CH4'!C264:W264</xm:f>
              <xm:sqref>AA264</xm:sqref>
            </x14:sparkline>
            <x14:sparkline>
              <xm:f>'CH4'!C265:W265</xm:f>
              <xm:sqref>AA265</xm:sqref>
            </x14:sparkline>
            <x14:sparkline>
              <xm:f>'CH4'!C266:W266</xm:f>
              <xm:sqref>AA266</xm:sqref>
            </x14:sparkline>
            <x14:sparkline>
              <xm:f>'CH4'!C267:W267</xm:f>
              <xm:sqref>AA267</xm:sqref>
            </x14:sparkline>
            <x14:sparkline>
              <xm:f>'CH4'!C268:W268</xm:f>
              <xm:sqref>AA268</xm:sqref>
            </x14:sparkline>
            <x14:sparkline>
              <xm:f>'CH4'!C269:W269</xm:f>
              <xm:sqref>AA269</xm:sqref>
            </x14:sparkline>
            <x14:sparkline>
              <xm:f>'CH4'!C270:W270</xm:f>
              <xm:sqref>AA270</xm:sqref>
            </x14:sparkline>
            <x14:sparkline>
              <xm:f>'CH4'!C271:W271</xm:f>
              <xm:sqref>AA271</xm:sqref>
            </x14:sparkline>
            <x14:sparkline>
              <xm:f>'CH4'!C272:W272</xm:f>
              <xm:sqref>AA272</xm:sqref>
            </x14:sparkline>
            <x14:sparkline>
              <xm:f>'CH4'!C273:W273</xm:f>
              <xm:sqref>AA273</xm:sqref>
            </x14:sparkline>
            <x14:sparkline>
              <xm:f>'CH4'!C274:W274</xm:f>
              <xm:sqref>AA274</xm:sqref>
            </x14:sparkline>
            <x14:sparkline>
              <xm:f>'CH4'!C275:W275</xm:f>
              <xm:sqref>AA275</xm:sqref>
            </x14:sparkline>
            <x14:sparkline>
              <xm:f>'CH4'!C276:W276</xm:f>
              <xm:sqref>AA276</xm:sqref>
            </x14:sparkline>
            <x14:sparkline>
              <xm:f>'CH4'!C277:W277</xm:f>
              <xm:sqref>AA277</xm:sqref>
            </x14:sparkline>
            <x14:sparkline>
              <xm:f>'CH4'!C278:W278</xm:f>
              <xm:sqref>AA278</xm:sqref>
            </x14:sparkline>
            <x14:sparkline>
              <xm:f>'CH4'!C279:W279</xm:f>
              <xm:sqref>AA279</xm:sqref>
            </x14:sparkline>
            <x14:sparkline>
              <xm:f>'CH4'!C280:W280</xm:f>
              <xm:sqref>AA280</xm:sqref>
            </x14:sparkline>
            <x14:sparkline>
              <xm:f>'CH4'!C281:W281</xm:f>
              <xm:sqref>AA281</xm:sqref>
            </x14:sparkline>
            <x14:sparkline>
              <xm:f>'CH4'!C282:W282</xm:f>
              <xm:sqref>AA282</xm:sqref>
            </x14:sparkline>
            <x14:sparkline>
              <xm:f>'CH4'!C283:W283</xm:f>
              <xm:sqref>AA283</xm:sqref>
            </x14:sparkline>
            <x14:sparkline>
              <xm:f>'CH4'!C284:W284</xm:f>
              <xm:sqref>AA284</xm:sqref>
            </x14:sparkline>
            <x14:sparkline>
              <xm:f>'CH4'!C285:W285</xm:f>
              <xm:sqref>AA285</xm:sqref>
            </x14:sparkline>
            <x14:sparkline>
              <xm:f>'CH4'!C286:W286</xm:f>
              <xm:sqref>AA286</xm:sqref>
            </x14:sparkline>
            <x14:sparkline>
              <xm:f>'CH4'!C287:W287</xm:f>
              <xm:sqref>AA287</xm:sqref>
            </x14:sparkline>
            <x14:sparkline>
              <xm:f>'CH4'!C288:W288</xm:f>
              <xm:sqref>AA288</xm:sqref>
            </x14:sparkline>
            <x14:sparkline>
              <xm:f>'CH4'!C289:W289</xm:f>
              <xm:sqref>AA289</xm:sqref>
            </x14:sparkline>
            <x14:sparkline>
              <xm:f>'CH4'!C290:W290</xm:f>
              <xm:sqref>AA290</xm:sqref>
            </x14:sparkline>
            <x14:sparkline>
              <xm:f>'CH4'!C291:W291</xm:f>
              <xm:sqref>AA291</xm:sqref>
            </x14:sparkline>
            <x14:sparkline>
              <xm:f>'CH4'!C292:W292</xm:f>
              <xm:sqref>AA292</xm:sqref>
            </x14:sparkline>
            <x14:sparkline>
              <xm:f>'CH4'!C293:W293</xm:f>
              <xm:sqref>AA293</xm:sqref>
            </x14:sparkline>
            <x14:sparkline>
              <xm:f>'CH4'!C294:W294</xm:f>
              <xm:sqref>AA294</xm:sqref>
            </x14:sparkline>
            <x14:sparkline>
              <xm:f>'CH4'!C295:W295</xm:f>
              <xm:sqref>AA295</xm:sqref>
            </x14:sparkline>
            <x14:sparkline>
              <xm:f>'CH4'!C296:W296</xm:f>
              <xm:sqref>AA296</xm:sqref>
            </x14:sparkline>
            <x14:sparkline>
              <xm:f>'CH4'!C297:W297</xm:f>
              <xm:sqref>AA297</xm:sqref>
            </x14:sparkline>
            <x14:sparkline>
              <xm:f>'CH4'!C298:W298</xm:f>
              <xm:sqref>AA298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DC1DC-012A-483F-BDA0-68C8BDC09C81}">
  <dimension ref="A2:Z308"/>
  <sheetViews>
    <sheetView showGridLines="0" topLeftCell="M1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7.42578125" style="51" bestFit="1" customWidth="1"/>
    <col min="7" max="7" width="11.42578125" style="51"/>
    <col min="8" max="8" width="7.42578125" style="51" bestFit="1" customWidth="1"/>
    <col min="9" max="22" width="11.42578125" style="5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2.790278421336617</v>
      </c>
      <c r="D4" s="20">
        <f t="shared" si="0"/>
        <v>2.9514757057131278</v>
      </c>
      <c r="E4" s="20">
        <f t="shared" si="0"/>
        <v>3.1927389273664861</v>
      </c>
      <c r="F4" s="20">
        <f t="shared" si="0"/>
        <v>3.2285582954310788</v>
      </c>
      <c r="G4" s="20">
        <f t="shared" si="0"/>
        <v>3.0074130626599729</v>
      </c>
      <c r="H4" s="20">
        <f t="shared" si="0"/>
        <v>3.3033742998908044</v>
      </c>
      <c r="I4" s="20">
        <f t="shared" si="0"/>
        <v>3.1210097807408648</v>
      </c>
      <c r="J4" s="20">
        <f t="shared" si="0"/>
        <v>3.216093903796613</v>
      </c>
      <c r="K4" s="20">
        <f t="shared" si="0"/>
        <v>3.3333857351315506</v>
      </c>
      <c r="L4" s="20">
        <f t="shared" si="0"/>
        <v>3.3007162319953918</v>
      </c>
      <c r="M4" s="20">
        <f t="shared" si="0"/>
        <v>3.4036803073286142</v>
      </c>
      <c r="N4" s="20">
        <f t="shared" si="0"/>
        <v>3.5907872849841236</v>
      </c>
      <c r="O4" s="20">
        <f t="shared" si="0"/>
        <v>3.5431491202172327</v>
      </c>
      <c r="P4" s="20">
        <f t="shared" si="0"/>
        <v>3.605747549914526</v>
      </c>
      <c r="Q4" s="20">
        <f t="shared" si="0"/>
        <v>3.4505753812903834</v>
      </c>
      <c r="R4" s="20">
        <f t="shared" si="0"/>
        <v>3.4862547824917143</v>
      </c>
      <c r="S4" s="20">
        <f t="shared" si="0"/>
        <v>3.8457061629336953</v>
      </c>
      <c r="T4" s="20">
        <f t="shared" si="0"/>
        <v>3.5133654987444385</v>
      </c>
      <c r="U4" s="20">
        <f t="shared" si="0"/>
        <v>3.5731151873881437</v>
      </c>
      <c r="V4" s="20">
        <f t="shared" ref="V4" si="1">+V5+V46+V95+V157+V208</f>
        <v>3.8729860812393646</v>
      </c>
      <c r="W4" s="21"/>
      <c r="X4" s="22">
        <f t="shared" ref="X4:X67" si="2">+(V4/C4)-1</f>
        <v>0.38802853923950065</v>
      </c>
    </row>
    <row r="5" spans="1:26" s="12" customFormat="1">
      <c r="A5" s="18" t="s">
        <v>263</v>
      </c>
      <c r="B5" s="19" t="s">
        <v>264</v>
      </c>
      <c r="C5" s="20">
        <f t="shared" ref="C5:U5" si="3">+C6+C32+C42</f>
        <v>0.18512228554668481</v>
      </c>
      <c r="D5" s="20">
        <f t="shared" si="3"/>
        <v>0.21120197351680448</v>
      </c>
      <c r="E5" s="20">
        <f t="shared" si="3"/>
        <v>0.2050742126256124</v>
      </c>
      <c r="F5" s="20">
        <f t="shared" si="3"/>
        <v>0.20491199750634206</v>
      </c>
      <c r="G5" s="20">
        <f t="shared" si="3"/>
        <v>0.20278187351785304</v>
      </c>
      <c r="H5" s="20">
        <f t="shared" si="3"/>
        <v>0.20617082246390783</v>
      </c>
      <c r="I5" s="20">
        <f t="shared" si="3"/>
        <v>0.21901936611458131</v>
      </c>
      <c r="J5" s="20">
        <f t="shared" si="3"/>
        <v>0.23788593815239759</v>
      </c>
      <c r="K5" s="20">
        <f t="shared" si="3"/>
        <v>0.24218151418757594</v>
      </c>
      <c r="L5" s="20">
        <f t="shared" si="3"/>
        <v>0.26652349550639254</v>
      </c>
      <c r="M5" s="20">
        <f t="shared" si="3"/>
        <v>0.27957256570026084</v>
      </c>
      <c r="N5" s="20">
        <f t="shared" si="3"/>
        <v>0.30173105278962853</v>
      </c>
      <c r="O5" s="20">
        <f t="shared" si="3"/>
        <v>0.30694286377190966</v>
      </c>
      <c r="P5" s="20">
        <f t="shared" si="3"/>
        <v>0.30734528290390017</v>
      </c>
      <c r="Q5" s="20">
        <f t="shared" si="3"/>
        <v>0.31768169540696822</v>
      </c>
      <c r="R5" s="20">
        <f t="shared" si="3"/>
        <v>0.33799656151344964</v>
      </c>
      <c r="S5" s="20">
        <f t="shared" si="3"/>
        <v>0.35262486344093069</v>
      </c>
      <c r="T5" s="20">
        <f t="shared" si="3"/>
        <v>0.3510579972981191</v>
      </c>
      <c r="U5" s="20">
        <f t="shared" si="3"/>
        <v>0.34851905953774276</v>
      </c>
      <c r="V5" s="20">
        <f t="shared" ref="V5" si="4">+V6+V32+V42</f>
        <v>0.40349667178669868</v>
      </c>
      <c r="W5" s="21"/>
      <c r="X5" s="22">
        <f t="shared" si="2"/>
        <v>1.1796223539220696</v>
      </c>
    </row>
    <row r="6" spans="1:26">
      <c r="A6" s="23" t="s">
        <v>265</v>
      </c>
      <c r="B6" s="24" t="s">
        <v>266</v>
      </c>
      <c r="C6" s="25">
        <f t="shared" ref="C6:U6" si="5">+C7+C11+C19+C25+C29</f>
        <v>0.18512228554668481</v>
      </c>
      <c r="D6" s="25">
        <f t="shared" si="5"/>
        <v>0.21120197351680448</v>
      </c>
      <c r="E6" s="25">
        <f t="shared" si="5"/>
        <v>0.2050742126256124</v>
      </c>
      <c r="F6" s="25">
        <f t="shared" si="5"/>
        <v>0.20491199750634206</v>
      </c>
      <c r="G6" s="25">
        <f t="shared" si="5"/>
        <v>0.20278187351785304</v>
      </c>
      <c r="H6" s="25">
        <f t="shared" si="5"/>
        <v>0.20617082246390783</v>
      </c>
      <c r="I6" s="25">
        <f t="shared" si="5"/>
        <v>0.21901936611458131</v>
      </c>
      <c r="J6" s="25">
        <f t="shared" si="5"/>
        <v>0.23788593815239759</v>
      </c>
      <c r="K6" s="25">
        <f t="shared" si="5"/>
        <v>0.24218151418757594</v>
      </c>
      <c r="L6" s="25">
        <f t="shared" si="5"/>
        <v>0.26652349550639254</v>
      </c>
      <c r="M6" s="25">
        <f t="shared" si="5"/>
        <v>0.27957256570026084</v>
      </c>
      <c r="N6" s="25">
        <f t="shared" si="5"/>
        <v>0.30173105278962853</v>
      </c>
      <c r="O6" s="25">
        <f t="shared" si="5"/>
        <v>0.30694286377190966</v>
      </c>
      <c r="P6" s="25">
        <f t="shared" si="5"/>
        <v>0.30734528290390017</v>
      </c>
      <c r="Q6" s="25">
        <f t="shared" si="5"/>
        <v>0.31768169540696822</v>
      </c>
      <c r="R6" s="25">
        <f t="shared" si="5"/>
        <v>0.33799656151344964</v>
      </c>
      <c r="S6" s="25">
        <f t="shared" si="5"/>
        <v>0.35262486344093069</v>
      </c>
      <c r="T6" s="25">
        <f t="shared" si="5"/>
        <v>0.3510579972981191</v>
      </c>
      <c r="U6" s="25">
        <f t="shared" si="5"/>
        <v>0.34851905953774276</v>
      </c>
      <c r="V6" s="25">
        <f t="shared" ref="V6" si="6">+V7+V11+V19+V25+V29</f>
        <v>0.40349667178669868</v>
      </c>
      <c r="W6" s="26"/>
      <c r="X6" s="27">
        <f t="shared" si="2"/>
        <v>1.1796223539220696</v>
      </c>
    </row>
    <row r="7" spans="1:26">
      <c r="A7" s="23" t="s">
        <v>267</v>
      </c>
      <c r="B7" s="24" t="s">
        <v>268</v>
      </c>
      <c r="C7" s="25">
        <f t="shared" ref="C7:U7" si="7">+SUM(C8:C10)</f>
        <v>1.0725391398319999E-2</v>
      </c>
      <c r="D7" s="25">
        <f t="shared" si="7"/>
        <v>1.3696368022480001E-2</v>
      </c>
      <c r="E7" s="25">
        <f t="shared" si="7"/>
        <v>1.0089206881369451E-2</v>
      </c>
      <c r="F7" s="25">
        <f t="shared" si="7"/>
        <v>1.390019651366747E-2</v>
      </c>
      <c r="G7" s="25">
        <f t="shared" si="7"/>
        <v>1.2816637268626448E-2</v>
      </c>
      <c r="H7" s="25">
        <f t="shared" si="7"/>
        <v>1.092013998948E-2</v>
      </c>
      <c r="I7" s="25">
        <f t="shared" si="7"/>
        <v>1.5249955377359998E-2</v>
      </c>
      <c r="J7" s="25">
        <f t="shared" si="7"/>
        <v>1.697127451975361E-2</v>
      </c>
      <c r="K7" s="25">
        <f t="shared" si="7"/>
        <v>1.451687321808E-2</v>
      </c>
      <c r="L7" s="25">
        <f t="shared" si="7"/>
        <v>1.7333712730799998E-2</v>
      </c>
      <c r="M7" s="25">
        <f t="shared" si="7"/>
        <v>1.8492468841046519E-2</v>
      </c>
      <c r="N7" s="25">
        <f t="shared" si="7"/>
        <v>2.9593379567432097E-2</v>
      </c>
      <c r="O7" s="25">
        <f t="shared" si="7"/>
        <v>2.8128509279773197E-2</v>
      </c>
      <c r="P7" s="25">
        <f t="shared" si="7"/>
        <v>2.7480866586251158E-2</v>
      </c>
      <c r="Q7" s="25">
        <f t="shared" si="7"/>
        <v>2.648720683666728E-2</v>
      </c>
      <c r="R7" s="25">
        <f t="shared" si="7"/>
        <v>3.08750365021059E-2</v>
      </c>
      <c r="S7" s="25">
        <f t="shared" si="7"/>
        <v>2.9864304444752458E-2</v>
      </c>
      <c r="T7" s="25">
        <f t="shared" si="7"/>
        <v>1.9241015494052285E-2</v>
      </c>
      <c r="U7" s="25">
        <f t="shared" si="7"/>
        <v>1.5141865710980262E-2</v>
      </c>
      <c r="V7" s="25">
        <f t="shared" ref="V7" si="8">+SUM(V8:V10)</f>
        <v>1.9069849826216474E-2</v>
      </c>
      <c r="W7" s="26"/>
      <c r="X7" s="27">
        <f t="shared" si="2"/>
        <v>0.77800968915722102</v>
      </c>
    </row>
    <row r="8" spans="1:26">
      <c r="A8" s="23" t="s">
        <v>269</v>
      </c>
      <c r="B8" s="24" t="s">
        <v>270</v>
      </c>
      <c r="C8" s="29">
        <f>+'2000'!$E8</f>
        <v>1.0467678701159999E-2</v>
      </c>
      <c r="D8" s="29">
        <f>+'2001'!$E8</f>
        <v>1.3431319701320001E-2</v>
      </c>
      <c r="E8" s="29">
        <f>+'2002'!$E8</f>
        <v>9.5621518088285715E-3</v>
      </c>
      <c r="F8" s="29">
        <f>+'2003'!$E8</f>
        <v>1.390019651366747E-2</v>
      </c>
      <c r="G8" s="29">
        <f>+'2004'!$E8</f>
        <v>1.2816637268626448E-2</v>
      </c>
      <c r="H8" s="29">
        <f>+'2005'!$E8</f>
        <v>1.092013998948E-2</v>
      </c>
      <c r="I8" s="29">
        <f>+'2006'!$E8</f>
        <v>1.5249955377359998E-2</v>
      </c>
      <c r="J8" s="29">
        <f>+'2007'!$E8</f>
        <v>1.697127451975361E-2</v>
      </c>
      <c r="K8" s="29">
        <f>+'2008'!$E8</f>
        <v>1.451687321808E-2</v>
      </c>
      <c r="L8" s="29">
        <f>+'2009'!$E8</f>
        <v>1.7333712730799998E-2</v>
      </c>
      <c r="M8" s="29">
        <f>+'2010'!$E8</f>
        <v>1.8492468841046519E-2</v>
      </c>
      <c r="N8" s="29">
        <f>+'2011'!$E8</f>
        <v>2.9593379567432097E-2</v>
      </c>
      <c r="O8" s="29">
        <f>+'2012'!$E8</f>
        <v>2.8128509279773197E-2</v>
      </c>
      <c r="P8" s="29">
        <f>+'2013'!$E8</f>
        <v>2.7480866586251158E-2</v>
      </c>
      <c r="Q8" s="29">
        <f>+'2014'!$E8</f>
        <v>2.648720683666728E-2</v>
      </c>
      <c r="R8" s="29">
        <f>+'2015'!$E8</f>
        <v>3.08750365021059E-2</v>
      </c>
      <c r="S8" s="29">
        <f>+'2016'!$E8</f>
        <v>2.9864304444752458E-2</v>
      </c>
      <c r="T8" s="29">
        <f>+'2017'!$E8</f>
        <v>1.9241015494052285E-2</v>
      </c>
      <c r="U8" s="29">
        <f>+'2018'!$E8</f>
        <v>1.5141865710980262E-2</v>
      </c>
      <c r="V8" s="29">
        <f>+'2019'!$E8</f>
        <v>1.9069849826216474E-2</v>
      </c>
      <c r="W8" s="26"/>
      <c r="X8" s="30">
        <f t="shared" si="2"/>
        <v>0.82178402400746275</v>
      </c>
    </row>
    <row r="9" spans="1:26">
      <c r="A9" s="23" t="s">
        <v>271</v>
      </c>
      <c r="B9" s="24" t="s">
        <v>272</v>
      </c>
      <c r="C9" s="29">
        <f>+'2000'!$E9</f>
        <v>2.5771269715999998E-4</v>
      </c>
      <c r="D9" s="29">
        <f>+'2001'!$E9</f>
        <v>2.6504832116E-4</v>
      </c>
      <c r="E9" s="29">
        <f>+'2002'!$E9</f>
        <v>5.2705507254088011E-4</v>
      </c>
      <c r="F9" s="29">
        <f>+'2003'!$E9</f>
        <v>0</v>
      </c>
      <c r="G9" s="29">
        <f>+'2004'!$E9</f>
        <v>0</v>
      </c>
      <c r="H9" s="29">
        <f>+'2005'!$E9</f>
        <v>0</v>
      </c>
      <c r="I9" s="29">
        <f>+'2006'!$E9</f>
        <v>0</v>
      </c>
      <c r="J9" s="29">
        <f>+'2007'!$E9</f>
        <v>0</v>
      </c>
      <c r="K9" s="29">
        <f>+'2008'!$E9</f>
        <v>0</v>
      </c>
      <c r="L9" s="29">
        <f>+'2009'!$E9</f>
        <v>0</v>
      </c>
      <c r="M9" s="29">
        <f>+'2010'!$E9</f>
        <v>0</v>
      </c>
      <c r="N9" s="29">
        <f>+'2011'!$E9</f>
        <v>0</v>
      </c>
      <c r="O9" s="29">
        <f>+'2012'!$E9</f>
        <v>0</v>
      </c>
      <c r="P9" s="29">
        <f>+'2013'!$E9</f>
        <v>0</v>
      </c>
      <c r="Q9" s="29">
        <f>+'2014'!$E9</f>
        <v>0</v>
      </c>
      <c r="R9" s="29">
        <f>+'2015'!$E9</f>
        <v>0</v>
      </c>
      <c r="S9" s="29">
        <f>+'2016'!$E9</f>
        <v>0</v>
      </c>
      <c r="T9" s="29">
        <f>+'2017'!$E9</f>
        <v>0</v>
      </c>
      <c r="U9" s="29">
        <f>+'2018'!$E9</f>
        <v>0</v>
      </c>
      <c r="V9" s="29">
        <f>+'2019'!$E9</f>
        <v>0</v>
      </c>
      <c r="W9" s="26"/>
      <c r="X9" s="30">
        <f t="shared" si="2"/>
        <v>-1</v>
      </c>
    </row>
    <row r="10" spans="1:26">
      <c r="A10" s="23" t="s">
        <v>273</v>
      </c>
      <c r="B10" s="24" t="s">
        <v>274</v>
      </c>
      <c r="C10" s="29">
        <f>+'2000'!$E10</f>
        <v>0</v>
      </c>
      <c r="D10" s="29">
        <f>+'2001'!$E10</f>
        <v>0</v>
      </c>
      <c r="E10" s="29">
        <f>+'2002'!$E10</f>
        <v>0</v>
      </c>
      <c r="F10" s="29">
        <f>+'2003'!$E10</f>
        <v>0</v>
      </c>
      <c r="G10" s="29">
        <f>+'2004'!$E10</f>
        <v>0</v>
      </c>
      <c r="H10" s="29">
        <f>+'2005'!$E10</f>
        <v>0</v>
      </c>
      <c r="I10" s="29">
        <f>+'2006'!$E10</f>
        <v>0</v>
      </c>
      <c r="J10" s="29">
        <f>+'2007'!$E10</f>
        <v>0</v>
      </c>
      <c r="K10" s="29">
        <f>+'2008'!$E10</f>
        <v>0</v>
      </c>
      <c r="L10" s="29">
        <f>+'2009'!$E10</f>
        <v>0</v>
      </c>
      <c r="M10" s="29">
        <f>+'2010'!$E10</f>
        <v>0</v>
      </c>
      <c r="N10" s="29">
        <f>+'2011'!$E10</f>
        <v>0</v>
      </c>
      <c r="O10" s="29">
        <f>+'2012'!$E10</f>
        <v>0</v>
      </c>
      <c r="P10" s="29">
        <f>+'2013'!$E10</f>
        <v>0</v>
      </c>
      <c r="Q10" s="29">
        <f>+'2014'!$E10</f>
        <v>0</v>
      </c>
      <c r="R10" s="29">
        <f>+'2015'!$E10</f>
        <v>0</v>
      </c>
      <c r="S10" s="29">
        <f>+'2016'!$E10</f>
        <v>0</v>
      </c>
      <c r="T10" s="29">
        <f>+'2017'!$E10</f>
        <v>0</v>
      </c>
      <c r="U10" s="29">
        <f>+'2018'!$E10</f>
        <v>0</v>
      </c>
      <c r="V10" s="29">
        <f>+'2019'!$E10</f>
        <v>0</v>
      </c>
      <c r="W10" s="26"/>
      <c r="X10" s="30" t="e">
        <f t="shared" si="2"/>
        <v>#DIV/0!</v>
      </c>
    </row>
    <row r="11" spans="1:26">
      <c r="A11" s="23" t="s">
        <v>275</v>
      </c>
      <c r="B11" s="24" t="s">
        <v>276</v>
      </c>
      <c r="C11" s="25">
        <f>+'2000'!$E11</f>
        <v>3.6215084654204796E-2</v>
      </c>
      <c r="D11" s="25">
        <f>+'2001'!$E11</f>
        <v>3.6733710452029299E-2</v>
      </c>
      <c r="E11" s="25">
        <f>+'2002'!$E11</f>
        <v>3.0475371882918493E-2</v>
      </c>
      <c r="F11" s="25">
        <f>+'2003'!$E11</f>
        <v>3.305447954584044E-2</v>
      </c>
      <c r="G11" s="25">
        <f>+'2004'!$E11</f>
        <v>3.2862821223415065E-2</v>
      </c>
      <c r="H11" s="25">
        <f>+'2005'!$E11</f>
        <v>3.3728111034439998E-2</v>
      </c>
      <c r="I11" s="25">
        <f>+'2006'!$E11</f>
        <v>3.2795502590220002E-2</v>
      </c>
      <c r="J11" s="25">
        <f>+'2007'!$E11</f>
        <v>3.4222228325884375E-2</v>
      </c>
      <c r="K11" s="25">
        <f>+'2008'!$E11</f>
        <v>3.4049966378474704E-2</v>
      </c>
      <c r="L11" s="25">
        <f>+'2009'!$E11</f>
        <v>3.5740373860663116E-2</v>
      </c>
      <c r="M11" s="25">
        <f>+'2010'!$E11</f>
        <v>3.6823033781327383E-2</v>
      </c>
      <c r="N11" s="25">
        <f>+'2011'!$E11</f>
        <v>4.1214635116530597E-2</v>
      </c>
      <c r="O11" s="25">
        <f>+'2012'!$E11</f>
        <v>4.4652193429721883E-2</v>
      </c>
      <c r="P11" s="25">
        <f>+'2013'!$E11</f>
        <v>4.8631971441813832E-2</v>
      </c>
      <c r="Q11" s="25">
        <f>+'2014'!$E11</f>
        <v>4.6628404599579468E-2</v>
      </c>
      <c r="R11" s="25">
        <f>+'2015'!$E11</f>
        <v>4.3865503837789976E-2</v>
      </c>
      <c r="S11" s="25">
        <f>+'2016'!$E11</f>
        <v>4.1702202050709125E-2</v>
      </c>
      <c r="T11" s="25">
        <f>+'2017'!$E11</f>
        <v>4.0600431284886954E-2</v>
      </c>
      <c r="U11" s="25">
        <f>+'2018'!$E11</f>
        <v>4.3393170557929787E-2</v>
      </c>
      <c r="V11" s="25">
        <f>+'2019'!$E11</f>
        <v>7.4060203518684004E-2</v>
      </c>
      <c r="W11" s="26"/>
      <c r="X11" s="27">
        <f t="shared" si="2"/>
        <v>1.0450098136132659</v>
      </c>
    </row>
    <row r="12" spans="1:26">
      <c r="A12" s="23" t="s">
        <v>277</v>
      </c>
      <c r="B12" s="24" t="s">
        <v>278</v>
      </c>
      <c r="C12" s="29">
        <f>+'2000'!$E12</f>
        <v>0</v>
      </c>
      <c r="D12" s="29">
        <f>+'2001'!$E12</f>
        <v>0</v>
      </c>
      <c r="E12" s="29">
        <f>+'2002'!$E12</f>
        <v>0</v>
      </c>
      <c r="F12" s="29">
        <f>+'2003'!$E12</f>
        <v>0</v>
      </c>
      <c r="G12" s="29">
        <f>+'2004'!$E12</f>
        <v>0</v>
      </c>
      <c r="H12" s="29">
        <f>+'2005'!$E12</f>
        <v>0</v>
      </c>
      <c r="I12" s="29">
        <f>+'2006'!$E12</f>
        <v>0</v>
      </c>
      <c r="J12" s="29">
        <f>+'2007'!$E12</f>
        <v>0</v>
      </c>
      <c r="K12" s="29">
        <f>+'2008'!$E12</f>
        <v>0</v>
      </c>
      <c r="L12" s="29">
        <f>+'2009'!$E12</f>
        <v>0</v>
      </c>
      <c r="M12" s="29">
        <f>+'2010'!$E12</f>
        <v>0</v>
      </c>
      <c r="N12" s="29">
        <f>+'2011'!$E12</f>
        <v>0</v>
      </c>
      <c r="O12" s="29">
        <f>+'2012'!$E12</f>
        <v>0</v>
      </c>
      <c r="P12" s="29">
        <f>+'2013'!$E12</f>
        <v>0</v>
      </c>
      <c r="Q12" s="29">
        <f>+'2014'!$E12</f>
        <v>0</v>
      </c>
      <c r="R12" s="29">
        <f>+'2015'!$E12</f>
        <v>0</v>
      </c>
      <c r="S12" s="29">
        <f>+'2016'!$E12</f>
        <v>0</v>
      </c>
      <c r="T12" s="29">
        <f>+'2017'!$E12</f>
        <v>0</v>
      </c>
      <c r="U12" s="29">
        <f>+'2018'!$E12</f>
        <v>0</v>
      </c>
      <c r="V12" s="29">
        <f>+'2019'!$E12</f>
        <v>0</v>
      </c>
      <c r="W12" s="26"/>
      <c r="X12" s="30" t="e">
        <f t="shared" si="2"/>
        <v>#DIV/0!</v>
      </c>
    </row>
    <row r="13" spans="1:26">
      <c r="A13" s="23" t="s">
        <v>279</v>
      </c>
      <c r="B13" s="24" t="s">
        <v>280</v>
      </c>
      <c r="C13" s="29">
        <f>+'2000'!$E13</f>
        <v>0</v>
      </c>
      <c r="D13" s="29">
        <f>+'2001'!$E13</f>
        <v>0</v>
      </c>
      <c r="E13" s="29">
        <f>+'2002'!$E13</f>
        <v>0</v>
      </c>
      <c r="F13" s="29">
        <f>+'2003'!$E13</f>
        <v>0</v>
      </c>
      <c r="G13" s="29">
        <f>+'2004'!$E13</f>
        <v>0</v>
      </c>
      <c r="H13" s="29">
        <f>+'2005'!$E13</f>
        <v>0</v>
      </c>
      <c r="I13" s="29">
        <f>+'2006'!$E13</f>
        <v>0</v>
      </c>
      <c r="J13" s="29">
        <f>+'2007'!$E13</f>
        <v>0</v>
      </c>
      <c r="K13" s="29">
        <f>+'2008'!$E13</f>
        <v>0</v>
      </c>
      <c r="L13" s="29">
        <f>+'2009'!$E13</f>
        <v>0</v>
      </c>
      <c r="M13" s="29">
        <f>+'2010'!$E13</f>
        <v>0</v>
      </c>
      <c r="N13" s="29">
        <f>+'2011'!$E13</f>
        <v>0</v>
      </c>
      <c r="O13" s="29">
        <f>+'2012'!$E13</f>
        <v>0</v>
      </c>
      <c r="P13" s="29">
        <f>+'2013'!$E13</f>
        <v>0</v>
      </c>
      <c r="Q13" s="29">
        <f>+'2014'!$E13</f>
        <v>0</v>
      </c>
      <c r="R13" s="29">
        <f>+'2015'!$E13</f>
        <v>0</v>
      </c>
      <c r="S13" s="29">
        <f>+'2016'!$E13</f>
        <v>0</v>
      </c>
      <c r="T13" s="29">
        <f>+'2017'!$E13</f>
        <v>0</v>
      </c>
      <c r="U13" s="29">
        <f>+'2018'!$E13</f>
        <v>0</v>
      </c>
      <c r="V13" s="29">
        <f>+'2019'!$E13</f>
        <v>0</v>
      </c>
      <c r="W13" s="26"/>
      <c r="X13" s="30" t="e">
        <f t="shared" si="2"/>
        <v>#DIV/0!</v>
      </c>
    </row>
    <row r="14" spans="1:26">
      <c r="A14" s="23" t="s">
        <v>281</v>
      </c>
      <c r="B14" s="24" t="s">
        <v>282</v>
      </c>
      <c r="C14" s="29">
        <f>+'2000'!$E14</f>
        <v>0</v>
      </c>
      <c r="D14" s="29">
        <f>+'2001'!$E14</f>
        <v>0</v>
      </c>
      <c r="E14" s="29">
        <f>+'2002'!$E14</f>
        <v>0</v>
      </c>
      <c r="F14" s="29">
        <f>+'2003'!$E14</f>
        <v>0</v>
      </c>
      <c r="G14" s="29">
        <f>+'2004'!$E14</f>
        <v>0</v>
      </c>
      <c r="H14" s="29">
        <f>+'2005'!$E14</f>
        <v>0</v>
      </c>
      <c r="I14" s="29">
        <f>+'2006'!$E14</f>
        <v>0</v>
      </c>
      <c r="J14" s="29">
        <f>+'2007'!$E14</f>
        <v>0</v>
      </c>
      <c r="K14" s="29">
        <f>+'2008'!$E14</f>
        <v>0</v>
      </c>
      <c r="L14" s="29">
        <f>+'2009'!$E14</f>
        <v>0</v>
      </c>
      <c r="M14" s="29">
        <f>+'2010'!$E14</f>
        <v>0</v>
      </c>
      <c r="N14" s="29">
        <f>+'2011'!$E14</f>
        <v>0</v>
      </c>
      <c r="O14" s="29">
        <f>+'2012'!$E14</f>
        <v>0</v>
      </c>
      <c r="P14" s="29">
        <f>+'2013'!$E14</f>
        <v>0</v>
      </c>
      <c r="Q14" s="29">
        <f>+'2014'!$E14</f>
        <v>0</v>
      </c>
      <c r="R14" s="29">
        <f>+'2015'!$E14</f>
        <v>0</v>
      </c>
      <c r="S14" s="29">
        <f>+'2016'!$E14</f>
        <v>0</v>
      </c>
      <c r="T14" s="29">
        <f>+'2017'!$E14</f>
        <v>0</v>
      </c>
      <c r="U14" s="29">
        <f>+'2018'!$E14</f>
        <v>0</v>
      </c>
      <c r="V14" s="29">
        <f>+'2019'!$E14</f>
        <v>0</v>
      </c>
      <c r="W14" s="26"/>
      <c r="X14" s="30" t="e">
        <f t="shared" si="2"/>
        <v>#DIV/0!</v>
      </c>
    </row>
    <row r="15" spans="1:26">
      <c r="A15" s="23" t="s">
        <v>283</v>
      </c>
      <c r="B15" s="24" t="s">
        <v>284</v>
      </c>
      <c r="C15" s="29">
        <f>+'2000'!$E15</f>
        <v>0</v>
      </c>
      <c r="D15" s="29">
        <f>+'2001'!$E15</f>
        <v>0</v>
      </c>
      <c r="E15" s="29">
        <f>+'2002'!$E15</f>
        <v>0</v>
      </c>
      <c r="F15" s="29">
        <f>+'2003'!$E15</f>
        <v>0</v>
      </c>
      <c r="G15" s="29">
        <f>+'2004'!$E15</f>
        <v>0</v>
      </c>
      <c r="H15" s="29">
        <f>+'2005'!$E15</f>
        <v>0</v>
      </c>
      <c r="I15" s="29">
        <f>+'2006'!$E15</f>
        <v>0</v>
      </c>
      <c r="J15" s="29">
        <f>+'2007'!$E15</f>
        <v>0</v>
      </c>
      <c r="K15" s="29">
        <f>+'2008'!$E15</f>
        <v>0</v>
      </c>
      <c r="L15" s="29">
        <f>+'2009'!$E15</f>
        <v>0</v>
      </c>
      <c r="M15" s="29">
        <f>+'2010'!$E15</f>
        <v>0</v>
      </c>
      <c r="N15" s="29">
        <f>+'2011'!$E15</f>
        <v>0</v>
      </c>
      <c r="O15" s="29">
        <f>+'2012'!$E15</f>
        <v>0</v>
      </c>
      <c r="P15" s="29">
        <f>+'2013'!$E15</f>
        <v>0</v>
      </c>
      <c r="Q15" s="29">
        <f>+'2014'!$E15</f>
        <v>0</v>
      </c>
      <c r="R15" s="29">
        <f>+'2015'!$E15</f>
        <v>0</v>
      </c>
      <c r="S15" s="29">
        <f>+'2016'!$E15</f>
        <v>0</v>
      </c>
      <c r="T15" s="29">
        <f>+'2017'!$E15</f>
        <v>0</v>
      </c>
      <c r="U15" s="29">
        <f>+'2018'!$E15</f>
        <v>0</v>
      </c>
      <c r="V15" s="29">
        <f>+'2019'!$E15</f>
        <v>0</v>
      </c>
      <c r="W15" s="26"/>
      <c r="X15" s="30" t="e">
        <f t="shared" si="2"/>
        <v>#DIV/0!</v>
      </c>
    </row>
    <row r="16" spans="1:26">
      <c r="A16" s="23" t="s">
        <v>285</v>
      </c>
      <c r="B16" s="24" t="s">
        <v>286</v>
      </c>
      <c r="C16" s="29">
        <f>+'2000'!$E16</f>
        <v>0</v>
      </c>
      <c r="D16" s="29">
        <f>+'2001'!$E16</f>
        <v>0</v>
      </c>
      <c r="E16" s="29">
        <f>+'2002'!$E16</f>
        <v>0</v>
      </c>
      <c r="F16" s="29">
        <f>+'2003'!$E16</f>
        <v>0</v>
      </c>
      <c r="G16" s="29">
        <f>+'2004'!$E16</f>
        <v>0</v>
      </c>
      <c r="H16" s="29">
        <f>+'2005'!$E16</f>
        <v>0</v>
      </c>
      <c r="I16" s="29">
        <f>+'2006'!$E16</f>
        <v>0</v>
      </c>
      <c r="J16" s="29">
        <f>+'2007'!$E16</f>
        <v>0</v>
      </c>
      <c r="K16" s="29">
        <f>+'2008'!$E16</f>
        <v>0</v>
      </c>
      <c r="L16" s="29">
        <f>+'2009'!$E16</f>
        <v>0</v>
      </c>
      <c r="M16" s="29">
        <f>+'2010'!$E16</f>
        <v>0</v>
      </c>
      <c r="N16" s="29">
        <f>+'2011'!$E16</f>
        <v>0</v>
      </c>
      <c r="O16" s="29">
        <f>+'2012'!$E16</f>
        <v>0</v>
      </c>
      <c r="P16" s="29">
        <f>+'2013'!$E16</f>
        <v>0</v>
      </c>
      <c r="Q16" s="29">
        <f>+'2014'!$E16</f>
        <v>0</v>
      </c>
      <c r="R16" s="29">
        <f>+'2015'!$E16</f>
        <v>0</v>
      </c>
      <c r="S16" s="29">
        <f>+'2016'!$E16</f>
        <v>0</v>
      </c>
      <c r="T16" s="29">
        <f>+'2017'!$E16</f>
        <v>0</v>
      </c>
      <c r="U16" s="29">
        <f>+'2018'!$E16</f>
        <v>0</v>
      </c>
      <c r="V16" s="29">
        <f>+'2019'!$E16</f>
        <v>0</v>
      </c>
      <c r="W16" s="26"/>
      <c r="X16" s="30" t="e">
        <f t="shared" si="2"/>
        <v>#DIV/0!</v>
      </c>
    </row>
    <row r="17" spans="1:24">
      <c r="A17" s="23" t="s">
        <v>287</v>
      </c>
      <c r="B17" s="24" t="s">
        <v>288</v>
      </c>
      <c r="C17" s="29">
        <f>+'2000'!$E17</f>
        <v>0</v>
      </c>
      <c r="D17" s="29">
        <f>+'2001'!$E17</f>
        <v>0</v>
      </c>
      <c r="E17" s="29">
        <f>+'2002'!$E17</f>
        <v>0</v>
      </c>
      <c r="F17" s="29">
        <f>+'2003'!$E17</f>
        <v>0</v>
      </c>
      <c r="G17" s="29">
        <f>+'2004'!$E17</f>
        <v>0</v>
      </c>
      <c r="H17" s="29">
        <f>+'2005'!$E17</f>
        <v>0</v>
      </c>
      <c r="I17" s="29">
        <f>+'2006'!$E17</f>
        <v>0</v>
      </c>
      <c r="J17" s="29">
        <f>+'2007'!$E17</f>
        <v>0</v>
      </c>
      <c r="K17" s="29">
        <f>+'2008'!$E17</f>
        <v>0</v>
      </c>
      <c r="L17" s="29">
        <f>+'2009'!$E17</f>
        <v>0</v>
      </c>
      <c r="M17" s="29">
        <f>+'2010'!$E17</f>
        <v>0</v>
      </c>
      <c r="N17" s="29">
        <f>+'2011'!$E17</f>
        <v>0</v>
      </c>
      <c r="O17" s="29">
        <f>+'2012'!$E17</f>
        <v>0</v>
      </c>
      <c r="P17" s="29">
        <f>+'2013'!$E17</f>
        <v>0</v>
      </c>
      <c r="Q17" s="29">
        <f>+'2014'!$E17</f>
        <v>0</v>
      </c>
      <c r="R17" s="29">
        <f>+'2015'!$E17</f>
        <v>0</v>
      </c>
      <c r="S17" s="29">
        <f>+'2016'!$E17</f>
        <v>0</v>
      </c>
      <c r="T17" s="29">
        <f>+'2017'!$E17</f>
        <v>0</v>
      </c>
      <c r="U17" s="29">
        <f>+'2018'!$E17</f>
        <v>0</v>
      </c>
      <c r="V17" s="29">
        <f>+'2019'!$E17</f>
        <v>0</v>
      </c>
      <c r="W17" s="26"/>
      <c r="X17" s="30" t="e">
        <f t="shared" si="2"/>
        <v>#DIV/0!</v>
      </c>
    </row>
    <row r="18" spans="1:24">
      <c r="A18" s="23" t="s">
        <v>289</v>
      </c>
      <c r="B18" s="24" t="s">
        <v>290</v>
      </c>
      <c r="C18" s="29">
        <f>+'2000'!$E18</f>
        <v>0</v>
      </c>
      <c r="D18" s="29">
        <f>+'2001'!$E18</f>
        <v>0</v>
      </c>
      <c r="E18" s="29">
        <f>+'2002'!$E18</f>
        <v>0</v>
      </c>
      <c r="F18" s="29">
        <f>+'2003'!$E18</f>
        <v>0</v>
      </c>
      <c r="G18" s="29">
        <f>+'2004'!$E18</f>
        <v>0</v>
      </c>
      <c r="H18" s="29">
        <f>+'2005'!$E18</f>
        <v>0</v>
      </c>
      <c r="I18" s="29">
        <f>+'2006'!$E18</f>
        <v>0</v>
      </c>
      <c r="J18" s="29">
        <f>+'2007'!$E18</f>
        <v>0</v>
      </c>
      <c r="K18" s="29">
        <f>+'2008'!$E18</f>
        <v>0</v>
      </c>
      <c r="L18" s="29">
        <f>+'2009'!$E18</f>
        <v>0</v>
      </c>
      <c r="M18" s="29">
        <f>+'2010'!$E18</f>
        <v>0</v>
      </c>
      <c r="N18" s="29">
        <f>+'2011'!$E18</f>
        <v>0</v>
      </c>
      <c r="O18" s="29">
        <f>+'2012'!$E18</f>
        <v>0</v>
      </c>
      <c r="P18" s="29">
        <f>+'2013'!$E18</f>
        <v>0</v>
      </c>
      <c r="Q18" s="29">
        <f>+'2014'!$E18</f>
        <v>0</v>
      </c>
      <c r="R18" s="29">
        <f>+'2015'!$E18</f>
        <v>0</v>
      </c>
      <c r="S18" s="29">
        <f>+'2016'!$E18</f>
        <v>0</v>
      </c>
      <c r="T18" s="29">
        <f>+'2017'!$E18</f>
        <v>0</v>
      </c>
      <c r="U18" s="29">
        <f>+'2018'!$E18</f>
        <v>0</v>
      </c>
      <c r="V18" s="29">
        <f>+'2019'!$E18</f>
        <v>0</v>
      </c>
      <c r="W18" s="26"/>
      <c r="X18" s="30" t="e">
        <f t="shared" si="2"/>
        <v>#DIV/0!</v>
      </c>
    </row>
    <row r="19" spans="1:24">
      <c r="A19" s="23" t="s">
        <v>291</v>
      </c>
      <c r="B19" s="24" t="s">
        <v>292</v>
      </c>
      <c r="C19" s="25">
        <f t="shared" ref="C19:U19" si="9">+SUM(C20:C24)</f>
        <v>0.10573130130066001</v>
      </c>
      <c r="D19" s="25">
        <f t="shared" si="9"/>
        <v>0.12852884102657963</v>
      </c>
      <c r="E19" s="25">
        <f t="shared" si="9"/>
        <v>0.13117693881553996</v>
      </c>
      <c r="F19" s="25">
        <f t="shared" si="9"/>
        <v>0.1250887675506073</v>
      </c>
      <c r="G19" s="25">
        <f t="shared" si="9"/>
        <v>0.12477595732814786</v>
      </c>
      <c r="H19" s="25">
        <f t="shared" si="9"/>
        <v>0.12934615883724782</v>
      </c>
      <c r="I19" s="25">
        <f t="shared" si="9"/>
        <v>0.13907794867582132</v>
      </c>
      <c r="J19" s="25">
        <f t="shared" si="9"/>
        <v>0.15403424757267462</v>
      </c>
      <c r="K19" s="25">
        <f t="shared" si="9"/>
        <v>0.16144289810878126</v>
      </c>
      <c r="L19" s="25">
        <f t="shared" si="9"/>
        <v>0.1811662813220494</v>
      </c>
      <c r="M19" s="25">
        <f t="shared" si="9"/>
        <v>0.1917756066716427</v>
      </c>
      <c r="N19" s="25">
        <f t="shared" si="9"/>
        <v>0.19866777595032831</v>
      </c>
      <c r="O19" s="25">
        <f t="shared" si="9"/>
        <v>0.20203262845204006</v>
      </c>
      <c r="P19" s="25">
        <f t="shared" si="9"/>
        <v>0.19880155516642817</v>
      </c>
      <c r="Q19" s="25">
        <f t="shared" si="9"/>
        <v>0.21130453321690545</v>
      </c>
      <c r="R19" s="25">
        <f t="shared" si="9"/>
        <v>0.23106986751990272</v>
      </c>
      <c r="S19" s="25">
        <f t="shared" si="9"/>
        <v>0.24901346499605892</v>
      </c>
      <c r="T19" s="25">
        <f t="shared" si="9"/>
        <v>0.25925689074244307</v>
      </c>
      <c r="U19" s="25">
        <f t="shared" si="9"/>
        <v>0.25774499855086086</v>
      </c>
      <c r="V19" s="25">
        <f t="shared" ref="V19" si="10">+SUM(V20:V24)</f>
        <v>0.27743142486068451</v>
      </c>
      <c r="W19" s="26"/>
      <c r="X19" s="27">
        <f t="shared" si="2"/>
        <v>1.6239289732354094</v>
      </c>
    </row>
    <row r="20" spans="1:24">
      <c r="A20" s="23" t="s">
        <v>293</v>
      </c>
      <c r="B20" s="24" t="s">
        <v>294</v>
      </c>
      <c r="C20" s="29">
        <f>+'2000'!$E20</f>
        <v>1.1263850652E-4</v>
      </c>
      <c r="D20" s="29">
        <f>+'2001'!$E20</f>
        <v>1.3358171304E-4</v>
      </c>
      <c r="E20" s="29">
        <f>+'2002'!$E20</f>
        <v>4.5601340705005711E-5</v>
      </c>
      <c r="F20" s="29">
        <f>+'2003'!$E20</f>
        <v>2.0767151543999999E-4</v>
      </c>
      <c r="G20" s="29">
        <f>+'2004'!$E20</f>
        <v>4.9354078272000003E-4</v>
      </c>
      <c r="H20" s="29">
        <f>+'2005'!$E20</f>
        <v>2.1185571930278191E-3</v>
      </c>
      <c r="I20" s="29">
        <f>+'2006'!$E20</f>
        <v>3.2308298930813196E-3</v>
      </c>
      <c r="J20" s="29">
        <f>+'2007'!$E20</f>
        <v>3.0906607714203996E-3</v>
      </c>
      <c r="K20" s="29">
        <f>+'2008'!$E20</f>
        <v>3.7684413491812789E-3</v>
      </c>
      <c r="L20" s="29">
        <f>+'2009'!$E20</f>
        <v>5.0746645024494072E-3</v>
      </c>
      <c r="M20" s="29">
        <f>+'2010'!$E20</f>
        <v>6.0647718459039572E-3</v>
      </c>
      <c r="N20" s="29">
        <f>+'2011'!$E20</f>
        <v>7.0214281860035551E-3</v>
      </c>
      <c r="O20" s="29">
        <f>+'2012'!$E20</f>
        <v>9.0196221914664917E-3</v>
      </c>
      <c r="P20" s="29">
        <f>+'2013'!$E20</f>
        <v>3.8225302283311849E-3</v>
      </c>
      <c r="Q20" s="29">
        <f>+'2014'!$E20</f>
        <v>1.4969148456805232E-3</v>
      </c>
      <c r="R20" s="29">
        <f>+'2015'!$E20</f>
        <v>2.1644564672779506E-3</v>
      </c>
      <c r="S20" s="29">
        <f>+'2016'!$E20</f>
        <v>2.3393628068199578E-3</v>
      </c>
      <c r="T20" s="29">
        <f>+'2017'!$E20</f>
        <v>2.3237174765915322E-3</v>
      </c>
      <c r="U20" s="29">
        <f>+'2018'!$E20</f>
        <v>2.0049646670276368E-3</v>
      </c>
      <c r="V20" s="29">
        <f>+'2019'!$E20</f>
        <v>1.899955959311069E-3</v>
      </c>
      <c r="W20" s="26"/>
      <c r="X20" s="30">
        <f t="shared" si="2"/>
        <v>15.867730388219542</v>
      </c>
    </row>
    <row r="21" spans="1:24">
      <c r="A21" s="23" t="s">
        <v>295</v>
      </c>
      <c r="B21" s="24" t="s">
        <v>296</v>
      </c>
      <c r="C21" s="29">
        <f>+'2000'!$E21</f>
        <v>0.10561866279414001</v>
      </c>
      <c r="D21" s="29">
        <f>+'2001'!$E21</f>
        <v>0.12839525931353962</v>
      </c>
      <c r="E21" s="29">
        <f>+'2002'!$E21</f>
        <v>0.13113133747483496</v>
      </c>
      <c r="F21" s="29">
        <f>+'2003'!$E21</f>
        <v>0.1248810960351673</v>
      </c>
      <c r="G21" s="29">
        <f>+'2004'!$E21</f>
        <v>0.12428241654542786</v>
      </c>
      <c r="H21" s="29">
        <f>+'2005'!$E21</f>
        <v>0.12722760164422001</v>
      </c>
      <c r="I21" s="29">
        <f>+'2006'!$E21</f>
        <v>0.13584711878274</v>
      </c>
      <c r="J21" s="29">
        <f>+'2007'!$E21</f>
        <v>0.15094358680125422</v>
      </c>
      <c r="K21" s="29">
        <f>+'2008'!$E21</f>
        <v>0.15767445675959998</v>
      </c>
      <c r="L21" s="29">
        <f>+'2009'!$E21</f>
        <v>0.17326731661960001</v>
      </c>
      <c r="M21" s="29">
        <f>+'2010'!$E21</f>
        <v>0.18217558982573875</v>
      </c>
      <c r="N21" s="29">
        <f>+'2011'!$E21</f>
        <v>0.18858285576432476</v>
      </c>
      <c r="O21" s="29">
        <f>+'2012'!$E21</f>
        <v>0.19055996806057357</v>
      </c>
      <c r="P21" s="29">
        <f>+'2013'!$E21</f>
        <v>0.19156147953809699</v>
      </c>
      <c r="Q21" s="29">
        <f>+'2014'!$E21</f>
        <v>0.20768316897122494</v>
      </c>
      <c r="R21" s="29">
        <f>+'2015'!$E21</f>
        <v>0.22239034345262476</v>
      </c>
      <c r="S21" s="29">
        <f>+'2016'!$E21</f>
        <v>0.23964303458923897</v>
      </c>
      <c r="T21" s="29">
        <f>+'2017'!$E21</f>
        <v>0.24762182426585155</v>
      </c>
      <c r="U21" s="29">
        <f>+'2018'!$E21</f>
        <v>0.24487322868383321</v>
      </c>
      <c r="V21" s="29">
        <f>+'2019'!$E21</f>
        <v>0.25985538890137344</v>
      </c>
      <c r="W21" s="26"/>
      <c r="X21" s="30">
        <f t="shared" si="2"/>
        <v>1.4603169745469535</v>
      </c>
    </row>
    <row r="22" spans="1:24">
      <c r="A22" s="23" t="s">
        <v>297</v>
      </c>
      <c r="B22" s="24" t="s">
        <v>298</v>
      </c>
      <c r="C22" s="29">
        <f>+'2000'!$E22</f>
        <v>0</v>
      </c>
      <c r="D22" s="29">
        <f>+'2001'!$E22</f>
        <v>0</v>
      </c>
      <c r="E22" s="29">
        <f>+'2002'!$E22</f>
        <v>0</v>
      </c>
      <c r="F22" s="29">
        <f>+'2003'!$E22</f>
        <v>0</v>
      </c>
      <c r="G22" s="29">
        <f>+'2004'!$E22</f>
        <v>0</v>
      </c>
      <c r="H22" s="29">
        <f>+'2005'!$E22</f>
        <v>0</v>
      </c>
      <c r="I22" s="29">
        <f>+'2006'!$E22</f>
        <v>0</v>
      </c>
      <c r="J22" s="29">
        <f>+'2007'!$E22</f>
        <v>0</v>
      </c>
      <c r="K22" s="29">
        <f>+'2008'!$E22</f>
        <v>0</v>
      </c>
      <c r="L22" s="29">
        <f>+'2009'!$E22</f>
        <v>0</v>
      </c>
      <c r="M22" s="29">
        <f>+'2010'!$E22</f>
        <v>0</v>
      </c>
      <c r="N22" s="29">
        <f>+'2011'!$E22</f>
        <v>0</v>
      </c>
      <c r="O22" s="29">
        <f>+'2012'!$E22</f>
        <v>0</v>
      </c>
      <c r="P22" s="29">
        <f>+'2013'!$E22</f>
        <v>0</v>
      </c>
      <c r="Q22" s="29">
        <f>+'2014'!$E22</f>
        <v>0</v>
      </c>
      <c r="R22" s="29">
        <f>+'2015'!$E22</f>
        <v>0</v>
      </c>
      <c r="S22" s="29">
        <f>+'2016'!$E22</f>
        <v>0</v>
      </c>
      <c r="T22" s="29">
        <f>+'2017'!$E22</f>
        <v>0</v>
      </c>
      <c r="U22" s="29">
        <f>+'2018'!$E22</f>
        <v>0</v>
      </c>
      <c r="V22" s="29">
        <f>+'2019'!$E22</f>
        <v>0</v>
      </c>
      <c r="W22" s="26"/>
      <c r="X22" s="30" t="e">
        <f t="shared" si="2"/>
        <v>#DIV/0!</v>
      </c>
    </row>
    <row r="23" spans="1:24">
      <c r="A23" s="23" t="s">
        <v>299</v>
      </c>
      <c r="B23" s="24" t="s">
        <v>300</v>
      </c>
      <c r="C23" s="29">
        <f>+'2000'!$E23</f>
        <v>0</v>
      </c>
      <c r="D23" s="29">
        <f>+'2001'!$E23</f>
        <v>0</v>
      </c>
      <c r="E23" s="29">
        <f>+'2002'!$E23</f>
        <v>0</v>
      </c>
      <c r="F23" s="29">
        <f>+'2003'!$E23</f>
        <v>0</v>
      </c>
      <c r="G23" s="29">
        <f>+'2004'!$E23</f>
        <v>0</v>
      </c>
      <c r="H23" s="29">
        <f>+'2005'!$E23</f>
        <v>0</v>
      </c>
      <c r="I23" s="29">
        <f>+'2006'!$E23</f>
        <v>0</v>
      </c>
      <c r="J23" s="29">
        <f>+'2007'!$E23</f>
        <v>0</v>
      </c>
      <c r="K23" s="29">
        <f>+'2008'!$E23</f>
        <v>0</v>
      </c>
      <c r="L23" s="29">
        <f>+'2009'!$E23</f>
        <v>2.8243002000000001E-3</v>
      </c>
      <c r="M23" s="29">
        <f>+'2010'!$E23</f>
        <v>3.5352449999999998E-3</v>
      </c>
      <c r="N23" s="29">
        <f>+'2011'!$E23</f>
        <v>3.0634919999999997E-3</v>
      </c>
      <c r="O23" s="29">
        <f>+'2012'!$E23</f>
        <v>2.4530381999999999E-3</v>
      </c>
      <c r="P23" s="29">
        <f>+'2013'!$E23</f>
        <v>3.4175454000000003E-3</v>
      </c>
      <c r="Q23" s="29">
        <f>+'2014'!$E23</f>
        <v>2.1244494000000002E-3</v>
      </c>
      <c r="R23" s="29">
        <f>+'2015'!$E23</f>
        <v>6.5150675999999996E-3</v>
      </c>
      <c r="S23" s="29">
        <f>+'2016'!$E23</f>
        <v>7.0310675999999996E-3</v>
      </c>
      <c r="T23" s="29">
        <f>+'2017'!$E23</f>
        <v>9.311349E-3</v>
      </c>
      <c r="U23" s="29">
        <f>+'2018'!$E23</f>
        <v>1.0866805200000001E-2</v>
      </c>
      <c r="V23" s="29">
        <f>+'2019'!$E23</f>
        <v>1.5676079999999998E-2</v>
      </c>
      <c r="W23" s="26"/>
      <c r="X23" s="30" t="e">
        <f t="shared" si="2"/>
        <v>#DIV/0!</v>
      </c>
    </row>
    <row r="24" spans="1:24">
      <c r="A24" s="23" t="s">
        <v>301</v>
      </c>
      <c r="B24" s="24" t="s">
        <v>302</v>
      </c>
      <c r="C24" s="29">
        <f>+'2000'!$E24</f>
        <v>0</v>
      </c>
      <c r="D24" s="29">
        <f>+'2001'!$E24</f>
        <v>0</v>
      </c>
      <c r="E24" s="29">
        <f>+'2002'!$E24</f>
        <v>0</v>
      </c>
      <c r="F24" s="29">
        <f>+'2003'!$E24</f>
        <v>0</v>
      </c>
      <c r="G24" s="29">
        <f>+'2004'!$E24</f>
        <v>0</v>
      </c>
      <c r="H24" s="29">
        <f>+'2005'!$E24</f>
        <v>0</v>
      </c>
      <c r="I24" s="29">
        <f>+'2006'!$E24</f>
        <v>0</v>
      </c>
      <c r="J24" s="29">
        <f>+'2007'!$E24</f>
        <v>0</v>
      </c>
      <c r="K24" s="29">
        <f>+'2008'!$E24</f>
        <v>0</v>
      </c>
      <c r="L24" s="29">
        <f>+'2009'!$E24</f>
        <v>0</v>
      </c>
      <c r="M24" s="29">
        <f>+'2010'!$E24</f>
        <v>0</v>
      </c>
      <c r="N24" s="29">
        <f>+'2011'!$E24</f>
        <v>0</v>
      </c>
      <c r="O24" s="29">
        <f>+'2012'!$E24</f>
        <v>0</v>
      </c>
      <c r="P24" s="29">
        <f>+'2013'!$E24</f>
        <v>0</v>
      </c>
      <c r="Q24" s="29">
        <f>+'2014'!$E24</f>
        <v>0</v>
      </c>
      <c r="R24" s="29">
        <f>+'2015'!$E24</f>
        <v>0</v>
      </c>
      <c r="S24" s="29">
        <f>+'2016'!$E24</f>
        <v>0</v>
      </c>
      <c r="T24" s="29">
        <f>+'2017'!$E24</f>
        <v>0</v>
      </c>
      <c r="U24" s="29">
        <f>+'2018'!$E24</f>
        <v>0</v>
      </c>
      <c r="V24" s="29">
        <f>+'2019'!$E24</f>
        <v>0</v>
      </c>
      <c r="W24" s="26"/>
      <c r="X24" s="30" t="e">
        <f t="shared" si="2"/>
        <v>#DIV/0!</v>
      </c>
    </row>
    <row r="25" spans="1:24">
      <c r="A25" s="23" t="s">
        <v>303</v>
      </c>
      <c r="B25" s="24" t="s">
        <v>304</v>
      </c>
      <c r="C25" s="25">
        <f t="shared" ref="C25:U25" si="11">+SUM(C26:C28)</f>
        <v>3.245050819349999E-2</v>
      </c>
      <c r="D25" s="25">
        <f t="shared" si="11"/>
        <v>3.2243054015715547E-2</v>
      </c>
      <c r="E25" s="25">
        <f t="shared" si="11"/>
        <v>3.3332695045784483E-2</v>
      </c>
      <c r="F25" s="25">
        <f t="shared" si="11"/>
        <v>3.2868553896226872E-2</v>
      </c>
      <c r="G25" s="25">
        <f t="shared" si="11"/>
        <v>3.2326457697663666E-2</v>
      </c>
      <c r="H25" s="25">
        <f t="shared" si="11"/>
        <v>3.2176412602739998E-2</v>
      </c>
      <c r="I25" s="25">
        <f t="shared" si="11"/>
        <v>3.1895959471179992E-2</v>
      </c>
      <c r="J25" s="25">
        <f t="shared" si="11"/>
        <v>3.2658187734084985E-2</v>
      </c>
      <c r="K25" s="25">
        <f t="shared" si="11"/>
        <v>3.2171776482239997E-2</v>
      </c>
      <c r="L25" s="25">
        <f t="shared" si="11"/>
        <v>3.2283127592879997E-2</v>
      </c>
      <c r="M25" s="25">
        <f t="shared" si="11"/>
        <v>3.2481456406244232E-2</v>
      </c>
      <c r="N25" s="25">
        <f t="shared" si="11"/>
        <v>3.22552621553375E-2</v>
      </c>
      <c r="O25" s="25">
        <f t="shared" si="11"/>
        <v>3.2129532610374475E-2</v>
      </c>
      <c r="P25" s="25">
        <f t="shared" si="11"/>
        <v>3.243088970940701E-2</v>
      </c>
      <c r="Q25" s="25">
        <f t="shared" si="11"/>
        <v>3.3261550753816045E-2</v>
      </c>
      <c r="R25" s="25">
        <f t="shared" si="11"/>
        <v>3.2186153653651038E-2</v>
      </c>
      <c r="S25" s="25">
        <f t="shared" si="11"/>
        <v>3.2044891949410174E-2</v>
      </c>
      <c r="T25" s="25">
        <f t="shared" si="11"/>
        <v>3.1959659776736822E-2</v>
      </c>
      <c r="U25" s="25">
        <f t="shared" si="11"/>
        <v>3.2239024717971881E-2</v>
      </c>
      <c r="V25" s="25">
        <f t="shared" ref="V25" si="12">+SUM(V26:V28)</f>
        <v>3.293519358111368E-2</v>
      </c>
      <c r="W25" s="26"/>
      <c r="X25" s="27">
        <f t="shared" si="2"/>
        <v>1.4936141669139591E-2</v>
      </c>
    </row>
    <row r="26" spans="1:24">
      <c r="A26" s="23" t="s">
        <v>305</v>
      </c>
      <c r="B26" s="24" t="s">
        <v>306</v>
      </c>
      <c r="C26" s="29">
        <f>+'2000'!$E26</f>
        <v>4.6230325051999988E-4</v>
      </c>
      <c r="D26" s="29">
        <f>+'2001'!$E26</f>
        <v>4.6622780936000002E-4</v>
      </c>
      <c r="E26" s="29">
        <f>+'2002'!$E26</f>
        <v>9.9280293411226073E-4</v>
      </c>
      <c r="F26" s="29">
        <f>+'2003'!$E26</f>
        <v>2.3396327456286681E-4</v>
      </c>
      <c r="G26" s="29">
        <f>+'2004'!$E26</f>
        <v>1.6848326927501486E-4</v>
      </c>
      <c r="H26" s="29">
        <f>+'2005'!$E26</f>
        <v>2.8819221487999996E-4</v>
      </c>
      <c r="I26" s="29">
        <f>+'2006'!$E26</f>
        <v>3.0749713203999997E-4</v>
      </c>
      <c r="J26" s="29">
        <f>+'2007'!$E26</f>
        <v>1.3131353459745131E-3</v>
      </c>
      <c r="K26" s="29">
        <f>+'2008'!$E26</f>
        <v>8.1354296951999998E-4</v>
      </c>
      <c r="L26" s="29">
        <f>+'2009'!$E26</f>
        <v>1.1025442871999999E-3</v>
      </c>
      <c r="M26" s="29">
        <f>+'2010'!$E26</f>
        <v>1.1181310822053999E-3</v>
      </c>
      <c r="N26" s="29">
        <f>+'2011'!$E26</f>
        <v>1.1550586134214001E-3</v>
      </c>
      <c r="O26" s="29">
        <f>+'2012'!$E26</f>
        <v>1.1384841927917801E-3</v>
      </c>
      <c r="P26" s="29">
        <f>+'2013'!$E26</f>
        <v>1.5024871833456074E-3</v>
      </c>
      <c r="Q26" s="29">
        <f>+'2014'!$E26</f>
        <v>2.3238014678562038E-3</v>
      </c>
      <c r="R26" s="29">
        <f>+'2015'!$E26</f>
        <v>1.2820107220384877E-3</v>
      </c>
      <c r="S26" s="29">
        <f>+'2016'!$E26</f>
        <v>1.34602013367422E-3</v>
      </c>
      <c r="T26" s="29">
        <f>+'2017'!$E26</f>
        <v>1.434810669614888E-3</v>
      </c>
      <c r="U26" s="29">
        <f>+'2018'!$E26</f>
        <v>1.83468017239344E-3</v>
      </c>
      <c r="V26" s="29">
        <f>+'2019'!$E26</f>
        <v>2.5278826495455896E-3</v>
      </c>
      <c r="W26" s="26"/>
      <c r="X26" s="30">
        <f t="shared" si="2"/>
        <v>4.4680183336418695</v>
      </c>
    </row>
    <row r="27" spans="1:24">
      <c r="A27" s="23" t="s">
        <v>307</v>
      </c>
      <c r="B27" s="24" t="s">
        <v>308</v>
      </c>
      <c r="C27" s="29">
        <f>+'2000'!$E27</f>
        <v>3.1988204942979992E-2</v>
      </c>
      <c r="D27" s="29">
        <f>+'2001'!$E27</f>
        <v>3.1776826206355545E-2</v>
      </c>
      <c r="E27" s="29">
        <f>+'2002'!$E27</f>
        <v>3.1776574142549988E-2</v>
      </c>
      <c r="F27" s="29">
        <f>+'2003'!$E27</f>
        <v>3.1729144180649239E-2</v>
      </c>
      <c r="G27" s="29">
        <f>+'2004'!$E27</f>
        <v>3.1415046704471067E-2</v>
      </c>
      <c r="H27" s="29">
        <f>+'2005'!$E27</f>
        <v>3.1273568452899997E-2</v>
      </c>
      <c r="I27" s="29">
        <f>+'2006'!$E27</f>
        <v>3.1161822447299998E-2</v>
      </c>
      <c r="J27" s="29">
        <f>+'2007'!$E27</f>
        <v>3.1022744743726204E-2</v>
      </c>
      <c r="K27" s="29">
        <f>+'2008'!$E27</f>
        <v>3.0918850624079997E-2</v>
      </c>
      <c r="L27" s="29">
        <f>+'2009'!$E27</f>
        <v>3.0845712070079998E-2</v>
      </c>
      <c r="M27" s="29">
        <f>+'2010'!$E27</f>
        <v>3.0986348960101461E-2</v>
      </c>
      <c r="N27" s="29">
        <f>+'2011'!$E27</f>
        <v>3.0754516002084339E-2</v>
      </c>
      <c r="O27" s="29">
        <f>+'2012'!$E27</f>
        <v>3.0607137435199099E-2</v>
      </c>
      <c r="P27" s="29">
        <f>+'2013'!$E27</f>
        <v>3.0510482934275454E-2</v>
      </c>
      <c r="Q27" s="29">
        <f>+'2014'!$E27</f>
        <v>3.0419310148327761E-2</v>
      </c>
      <c r="R27" s="29">
        <f>+'2015'!$E27</f>
        <v>3.0324214172856551E-2</v>
      </c>
      <c r="S27" s="29">
        <f>+'2016'!$E27</f>
        <v>3.0240693692242155E-2</v>
      </c>
      <c r="T27" s="29">
        <f>+'2017'!$E27</f>
        <v>3.0154461567651055E-2</v>
      </c>
      <c r="U27" s="29">
        <f>+'2018'!$E27</f>
        <v>3.0059815587258763E-2</v>
      </c>
      <c r="V27" s="29">
        <f>+'2019'!$E27</f>
        <v>2.9960418801307329E-2</v>
      </c>
      <c r="W27" s="26"/>
      <c r="X27" s="30">
        <f t="shared" si="2"/>
        <v>-6.3391682818315642E-2</v>
      </c>
    </row>
    <row r="28" spans="1:24">
      <c r="A28" s="23" t="s">
        <v>309</v>
      </c>
      <c r="B28" s="24" t="s">
        <v>310</v>
      </c>
      <c r="C28" s="29">
        <f>+'2000'!$E28</f>
        <v>0</v>
      </c>
      <c r="D28" s="29">
        <f>+'2001'!$E28</f>
        <v>0</v>
      </c>
      <c r="E28" s="29">
        <f>+'2002'!$E28</f>
        <v>5.6331796912223312E-4</v>
      </c>
      <c r="F28" s="29">
        <f>+'2003'!$E28</f>
        <v>9.0544644101476547E-4</v>
      </c>
      <c r="G28" s="29">
        <f>+'2004'!$E28</f>
        <v>7.4292772391757996E-4</v>
      </c>
      <c r="H28" s="29">
        <f>+'2005'!$E28</f>
        <v>6.1465193495999996E-4</v>
      </c>
      <c r="I28" s="29">
        <f>+'2006'!$E28</f>
        <v>4.2663989184E-4</v>
      </c>
      <c r="J28" s="29">
        <f>+'2007'!$E28</f>
        <v>3.2230764438427026E-4</v>
      </c>
      <c r="K28" s="29">
        <f>+'2008'!$E28</f>
        <v>4.3938288863999995E-4</v>
      </c>
      <c r="L28" s="29">
        <f>+'2009'!$E28</f>
        <v>3.3487123559999994E-4</v>
      </c>
      <c r="M28" s="29">
        <f>+'2010'!$E28</f>
        <v>3.76976363937372E-4</v>
      </c>
      <c r="N28" s="29">
        <f>+'2011'!$E28</f>
        <v>3.4568753983175998E-4</v>
      </c>
      <c r="O28" s="29">
        <f>+'2012'!$E28</f>
        <v>3.8391098238359993E-4</v>
      </c>
      <c r="P28" s="29">
        <f>+'2013'!$E28</f>
        <v>4.1791959178594799E-4</v>
      </c>
      <c r="Q28" s="29">
        <f>+'2014'!$E28</f>
        <v>5.1843913763207998E-4</v>
      </c>
      <c r="R28" s="29">
        <f>+'2015'!$E28</f>
        <v>5.7992875875599993E-4</v>
      </c>
      <c r="S28" s="29">
        <f>+'2016'!$E28</f>
        <v>4.5817812349379999E-4</v>
      </c>
      <c r="T28" s="29">
        <f>+'2017'!$E28</f>
        <v>3.7038753947087999E-4</v>
      </c>
      <c r="U28" s="29">
        <f>+'2018'!$E28</f>
        <v>3.4452895831967511E-4</v>
      </c>
      <c r="V28" s="29">
        <f>+'2019'!$E28</f>
        <v>4.4689213026075596E-4</v>
      </c>
      <c r="W28" s="26"/>
      <c r="X28" s="30" t="e">
        <f t="shared" si="2"/>
        <v>#DIV/0!</v>
      </c>
    </row>
    <row r="29" spans="1:24">
      <c r="A29" s="23" t="s">
        <v>311</v>
      </c>
      <c r="B29" s="24" t="s">
        <v>290</v>
      </c>
      <c r="C29" s="25">
        <f t="shared" ref="C29:U29" si="13">+SUM(C30:C31)</f>
        <v>0</v>
      </c>
      <c r="D29" s="25">
        <f t="shared" si="13"/>
        <v>0</v>
      </c>
      <c r="E29" s="25">
        <f t="shared" si="13"/>
        <v>0</v>
      </c>
      <c r="F29" s="25">
        <f t="shared" si="13"/>
        <v>0</v>
      </c>
      <c r="G29" s="25">
        <f t="shared" si="13"/>
        <v>0</v>
      </c>
      <c r="H29" s="25">
        <f t="shared" si="13"/>
        <v>0</v>
      </c>
      <c r="I29" s="25">
        <f t="shared" si="13"/>
        <v>0</v>
      </c>
      <c r="J29" s="25">
        <f t="shared" si="13"/>
        <v>0</v>
      </c>
      <c r="K29" s="25">
        <f t="shared" si="13"/>
        <v>0</v>
      </c>
      <c r="L29" s="25">
        <f t="shared" si="13"/>
        <v>0</v>
      </c>
      <c r="M29" s="25">
        <f t="shared" si="13"/>
        <v>0</v>
      </c>
      <c r="N29" s="25">
        <f t="shared" si="13"/>
        <v>0</v>
      </c>
      <c r="O29" s="25">
        <f t="shared" si="13"/>
        <v>0</v>
      </c>
      <c r="P29" s="25">
        <f t="shared" si="13"/>
        <v>0</v>
      </c>
      <c r="Q29" s="25">
        <f t="shared" si="13"/>
        <v>0</v>
      </c>
      <c r="R29" s="25">
        <f t="shared" si="13"/>
        <v>0</v>
      </c>
      <c r="S29" s="25">
        <f t="shared" si="13"/>
        <v>0</v>
      </c>
      <c r="T29" s="25">
        <f t="shared" si="13"/>
        <v>0</v>
      </c>
      <c r="U29" s="25">
        <f t="shared" si="13"/>
        <v>0</v>
      </c>
      <c r="V29" s="25">
        <f t="shared" ref="V29" si="14">+SUM(V30:V31)</f>
        <v>0</v>
      </c>
      <c r="W29" s="26"/>
      <c r="X29" s="27" t="e">
        <f t="shared" si="2"/>
        <v>#DIV/0!</v>
      </c>
    </row>
    <row r="30" spans="1:24">
      <c r="A30" s="23" t="s">
        <v>312</v>
      </c>
      <c r="B30" s="24" t="s">
        <v>313</v>
      </c>
      <c r="C30" s="29">
        <f>+'2000'!$E30</f>
        <v>0</v>
      </c>
      <c r="D30" s="29">
        <f>+'2001'!$E30</f>
        <v>0</v>
      </c>
      <c r="E30" s="29">
        <f>+'2002'!$E30</f>
        <v>0</v>
      </c>
      <c r="F30" s="29">
        <f>+'2003'!$E30</f>
        <v>0</v>
      </c>
      <c r="G30" s="29">
        <f>+'2004'!$E30</f>
        <v>0</v>
      </c>
      <c r="H30" s="29">
        <f>+'2005'!$E30</f>
        <v>0</v>
      </c>
      <c r="I30" s="29">
        <f>+'2006'!$E30</f>
        <v>0</v>
      </c>
      <c r="J30" s="29">
        <f>+'2007'!$E30</f>
        <v>0</v>
      </c>
      <c r="K30" s="29">
        <f>+'2008'!$E30</f>
        <v>0</v>
      </c>
      <c r="L30" s="29">
        <f>+'2009'!$E30</f>
        <v>0</v>
      </c>
      <c r="M30" s="29">
        <f>+'2010'!$E30</f>
        <v>0</v>
      </c>
      <c r="N30" s="29">
        <f>+'2011'!$E30</f>
        <v>0</v>
      </c>
      <c r="O30" s="29">
        <f>+'2012'!$E30</f>
        <v>0</v>
      </c>
      <c r="P30" s="29">
        <f>+'2013'!$E30</f>
        <v>0</v>
      </c>
      <c r="Q30" s="29">
        <f>+'2014'!$E30</f>
        <v>0</v>
      </c>
      <c r="R30" s="29">
        <f>+'2015'!$E30</f>
        <v>0</v>
      </c>
      <c r="S30" s="29">
        <f>+'2016'!$E30</f>
        <v>0</v>
      </c>
      <c r="T30" s="29">
        <f>+'2017'!$E30</f>
        <v>0</v>
      </c>
      <c r="U30" s="29">
        <f>+'2018'!$E30</f>
        <v>0</v>
      </c>
      <c r="V30" s="29">
        <f>+'2019'!$E30</f>
        <v>0</v>
      </c>
      <c r="W30" s="26"/>
      <c r="X30" s="30" t="e">
        <f t="shared" si="2"/>
        <v>#DIV/0!</v>
      </c>
    </row>
    <row r="31" spans="1:24">
      <c r="A31" s="23" t="s">
        <v>314</v>
      </c>
      <c r="B31" s="24" t="s">
        <v>315</v>
      </c>
      <c r="C31" s="29">
        <f>+'2000'!$E31</f>
        <v>0</v>
      </c>
      <c r="D31" s="29">
        <f>+'2001'!$E31</f>
        <v>0</v>
      </c>
      <c r="E31" s="29">
        <f>+'2002'!$E31</f>
        <v>0</v>
      </c>
      <c r="F31" s="29">
        <f>+'2003'!$E31</f>
        <v>0</v>
      </c>
      <c r="G31" s="29">
        <f>+'2004'!$E31</f>
        <v>0</v>
      </c>
      <c r="H31" s="29">
        <f>+'2005'!$E31</f>
        <v>0</v>
      </c>
      <c r="I31" s="29">
        <f>+'2006'!$E31</f>
        <v>0</v>
      </c>
      <c r="J31" s="29">
        <f>+'2007'!$E31</f>
        <v>0</v>
      </c>
      <c r="K31" s="29">
        <f>+'2008'!$E31</f>
        <v>0</v>
      </c>
      <c r="L31" s="29">
        <f>+'2009'!$E31</f>
        <v>0</v>
      </c>
      <c r="M31" s="29">
        <f>+'2010'!$E31</f>
        <v>0</v>
      </c>
      <c r="N31" s="29">
        <f>+'2011'!$E31</f>
        <v>0</v>
      </c>
      <c r="O31" s="29">
        <f>+'2012'!$E31</f>
        <v>0</v>
      </c>
      <c r="P31" s="29">
        <f>+'2013'!$E31</f>
        <v>0</v>
      </c>
      <c r="Q31" s="29">
        <f>+'2014'!$E31</f>
        <v>0</v>
      </c>
      <c r="R31" s="29">
        <f>+'2015'!$E31</f>
        <v>0</v>
      </c>
      <c r="S31" s="29">
        <f>+'2016'!$E31</f>
        <v>0</v>
      </c>
      <c r="T31" s="29">
        <f>+'2017'!$E31</f>
        <v>0</v>
      </c>
      <c r="U31" s="29">
        <f>+'2018'!$E31</f>
        <v>0</v>
      </c>
      <c r="V31" s="29">
        <f>+'2019'!$E31</f>
        <v>0</v>
      </c>
      <c r="W31" s="26"/>
      <c r="X31" s="30" t="e">
        <f t="shared" si="2"/>
        <v>#DIV/0!</v>
      </c>
    </row>
    <row r="32" spans="1:24">
      <c r="A32" s="23" t="s">
        <v>316</v>
      </c>
      <c r="B32" s="24" t="s">
        <v>317</v>
      </c>
      <c r="C32" s="25">
        <f t="shared" ref="C32:U32" si="15">+C33+C37</f>
        <v>0</v>
      </c>
      <c r="D32" s="25">
        <f t="shared" si="15"/>
        <v>0</v>
      </c>
      <c r="E32" s="25">
        <f t="shared" si="15"/>
        <v>0</v>
      </c>
      <c r="F32" s="25">
        <f t="shared" si="15"/>
        <v>0</v>
      </c>
      <c r="G32" s="25">
        <f t="shared" si="15"/>
        <v>0</v>
      </c>
      <c r="H32" s="25">
        <f t="shared" si="15"/>
        <v>0</v>
      </c>
      <c r="I32" s="25">
        <f t="shared" si="15"/>
        <v>0</v>
      </c>
      <c r="J32" s="25">
        <f t="shared" si="15"/>
        <v>0</v>
      </c>
      <c r="K32" s="25">
        <f t="shared" si="15"/>
        <v>0</v>
      </c>
      <c r="L32" s="25">
        <f t="shared" si="15"/>
        <v>0</v>
      </c>
      <c r="M32" s="25">
        <f t="shared" si="15"/>
        <v>0</v>
      </c>
      <c r="N32" s="25">
        <f t="shared" si="15"/>
        <v>0</v>
      </c>
      <c r="O32" s="25">
        <f t="shared" si="15"/>
        <v>0</v>
      </c>
      <c r="P32" s="25">
        <f t="shared" si="15"/>
        <v>0</v>
      </c>
      <c r="Q32" s="25">
        <f t="shared" si="15"/>
        <v>0</v>
      </c>
      <c r="R32" s="25">
        <f t="shared" si="15"/>
        <v>0</v>
      </c>
      <c r="S32" s="25">
        <f t="shared" si="15"/>
        <v>0</v>
      </c>
      <c r="T32" s="25">
        <f t="shared" si="15"/>
        <v>0</v>
      </c>
      <c r="U32" s="25">
        <f t="shared" si="15"/>
        <v>0</v>
      </c>
      <c r="V32" s="25">
        <f t="shared" ref="V32" si="16">+V33+V37</f>
        <v>0</v>
      </c>
      <c r="W32" s="26"/>
      <c r="X32" s="27" t="e">
        <f t="shared" si="2"/>
        <v>#DIV/0!</v>
      </c>
    </row>
    <row r="33" spans="1:24">
      <c r="A33" s="23" t="s">
        <v>318</v>
      </c>
      <c r="B33" s="24" t="s">
        <v>319</v>
      </c>
      <c r="C33" s="25">
        <f t="shared" ref="C33:U33" si="17">+SUM(C34:C36)</f>
        <v>0</v>
      </c>
      <c r="D33" s="25">
        <f t="shared" si="17"/>
        <v>0</v>
      </c>
      <c r="E33" s="25">
        <f t="shared" si="17"/>
        <v>0</v>
      </c>
      <c r="F33" s="25">
        <f t="shared" si="17"/>
        <v>0</v>
      </c>
      <c r="G33" s="25">
        <f t="shared" si="17"/>
        <v>0</v>
      </c>
      <c r="H33" s="25">
        <f t="shared" si="17"/>
        <v>0</v>
      </c>
      <c r="I33" s="25">
        <f t="shared" si="17"/>
        <v>0</v>
      </c>
      <c r="J33" s="25">
        <f t="shared" si="17"/>
        <v>0</v>
      </c>
      <c r="K33" s="25">
        <f t="shared" si="17"/>
        <v>0</v>
      </c>
      <c r="L33" s="25">
        <f t="shared" si="17"/>
        <v>0</v>
      </c>
      <c r="M33" s="25">
        <f t="shared" si="17"/>
        <v>0</v>
      </c>
      <c r="N33" s="25">
        <f t="shared" si="17"/>
        <v>0</v>
      </c>
      <c r="O33" s="25">
        <f t="shared" si="17"/>
        <v>0</v>
      </c>
      <c r="P33" s="25">
        <f t="shared" si="17"/>
        <v>0</v>
      </c>
      <c r="Q33" s="25">
        <f t="shared" si="17"/>
        <v>0</v>
      </c>
      <c r="R33" s="25">
        <f t="shared" si="17"/>
        <v>0</v>
      </c>
      <c r="S33" s="25">
        <f t="shared" si="17"/>
        <v>0</v>
      </c>
      <c r="T33" s="25">
        <f t="shared" si="17"/>
        <v>0</v>
      </c>
      <c r="U33" s="25">
        <f t="shared" si="17"/>
        <v>0</v>
      </c>
      <c r="V33" s="25">
        <f t="shared" ref="V33" si="18">+SUM(V34:V36)</f>
        <v>0</v>
      </c>
      <c r="W33" s="26"/>
      <c r="X33" s="27" t="e">
        <f t="shared" si="2"/>
        <v>#DIV/0!</v>
      </c>
    </row>
    <row r="34" spans="1:24">
      <c r="A34" s="23" t="s">
        <v>320</v>
      </c>
      <c r="B34" s="24" t="s">
        <v>321</v>
      </c>
      <c r="C34" s="29">
        <f>+'2000'!$E34</f>
        <v>0</v>
      </c>
      <c r="D34" s="29">
        <f>+'2001'!$E34</f>
        <v>0</v>
      </c>
      <c r="E34" s="29">
        <f>+'2002'!$E34</f>
        <v>0</v>
      </c>
      <c r="F34" s="29">
        <f>+'2003'!$E34</f>
        <v>0</v>
      </c>
      <c r="G34" s="29">
        <f>+'2004'!$E34</f>
        <v>0</v>
      </c>
      <c r="H34" s="29">
        <f>+'2005'!$E34</f>
        <v>0</v>
      </c>
      <c r="I34" s="29">
        <f>+'2006'!$E34</f>
        <v>0</v>
      </c>
      <c r="J34" s="29">
        <f>+'2007'!$E34</f>
        <v>0</v>
      </c>
      <c r="K34" s="29">
        <f>+'2008'!$E34</f>
        <v>0</v>
      </c>
      <c r="L34" s="29">
        <f>+'2009'!$E34</f>
        <v>0</v>
      </c>
      <c r="M34" s="29">
        <f>+'2010'!$E34</f>
        <v>0</v>
      </c>
      <c r="N34" s="29">
        <f>+'2011'!$E34</f>
        <v>0</v>
      </c>
      <c r="O34" s="29">
        <f>+'2012'!$E34</f>
        <v>0</v>
      </c>
      <c r="P34" s="29">
        <f>+'2013'!$E34</f>
        <v>0</v>
      </c>
      <c r="Q34" s="29">
        <f>+'2014'!$E34</f>
        <v>0</v>
      </c>
      <c r="R34" s="29">
        <f>+'2015'!$E34</f>
        <v>0</v>
      </c>
      <c r="S34" s="29">
        <f>+'2016'!$E34</f>
        <v>0</v>
      </c>
      <c r="T34" s="29">
        <f>+'2017'!$E34</f>
        <v>0</v>
      </c>
      <c r="U34" s="29">
        <f>+'2018'!$E34</f>
        <v>0</v>
      </c>
      <c r="V34" s="29">
        <f>+'2019'!$E34</f>
        <v>0</v>
      </c>
      <c r="W34" s="26"/>
      <c r="X34" s="30" t="e">
        <f t="shared" si="2"/>
        <v>#DIV/0!</v>
      </c>
    </row>
    <row r="35" spans="1:24">
      <c r="A35" s="23" t="s">
        <v>322</v>
      </c>
      <c r="B35" s="33" t="s">
        <v>323</v>
      </c>
      <c r="C35" s="29">
        <f>+'2000'!$E35</f>
        <v>0</v>
      </c>
      <c r="D35" s="29">
        <f>+'2001'!$E35</f>
        <v>0</v>
      </c>
      <c r="E35" s="29">
        <f>+'2002'!$E35</f>
        <v>0</v>
      </c>
      <c r="F35" s="29">
        <f>+'2003'!$E35</f>
        <v>0</v>
      </c>
      <c r="G35" s="29">
        <f>+'2004'!$E35</f>
        <v>0</v>
      </c>
      <c r="H35" s="29">
        <f>+'2005'!$E35</f>
        <v>0</v>
      </c>
      <c r="I35" s="29">
        <f>+'2006'!$E35</f>
        <v>0</v>
      </c>
      <c r="J35" s="29">
        <f>+'2007'!$E35</f>
        <v>0</v>
      </c>
      <c r="K35" s="29">
        <f>+'2008'!$E35</f>
        <v>0</v>
      </c>
      <c r="L35" s="29">
        <f>+'2009'!$E35</f>
        <v>0</v>
      </c>
      <c r="M35" s="29">
        <f>+'2010'!$E35</f>
        <v>0</v>
      </c>
      <c r="N35" s="29">
        <f>+'2011'!$E35</f>
        <v>0</v>
      </c>
      <c r="O35" s="29">
        <f>+'2012'!$E35</f>
        <v>0</v>
      </c>
      <c r="P35" s="29">
        <f>+'2013'!$E35</f>
        <v>0</v>
      </c>
      <c r="Q35" s="29">
        <f>+'2014'!$E35</f>
        <v>0</v>
      </c>
      <c r="R35" s="29">
        <f>+'2015'!$E35</f>
        <v>0</v>
      </c>
      <c r="S35" s="29">
        <f>+'2016'!$E35</f>
        <v>0</v>
      </c>
      <c r="T35" s="29">
        <f>+'2017'!$E35</f>
        <v>0</v>
      </c>
      <c r="U35" s="29">
        <f>+'2018'!$E35</f>
        <v>0</v>
      </c>
      <c r="V35" s="29">
        <f>+'2019'!$E35</f>
        <v>0</v>
      </c>
      <c r="W35" s="26"/>
      <c r="X35" s="30" t="e">
        <f t="shared" si="2"/>
        <v>#DIV/0!</v>
      </c>
    </row>
    <row r="36" spans="1:24">
      <c r="A36" s="23" t="s">
        <v>324</v>
      </c>
      <c r="B36" s="33" t="s">
        <v>290</v>
      </c>
      <c r="C36" s="29">
        <f>+'2000'!$E36</f>
        <v>0</v>
      </c>
      <c r="D36" s="29">
        <f>+'2001'!$E36</f>
        <v>0</v>
      </c>
      <c r="E36" s="29">
        <f>+'2002'!$E36</f>
        <v>0</v>
      </c>
      <c r="F36" s="29">
        <f>+'2003'!$E36</f>
        <v>0</v>
      </c>
      <c r="G36" s="29">
        <f>+'2004'!$E36</f>
        <v>0</v>
      </c>
      <c r="H36" s="29">
        <f>+'2005'!$E36</f>
        <v>0</v>
      </c>
      <c r="I36" s="29">
        <f>+'2006'!$E36</f>
        <v>0</v>
      </c>
      <c r="J36" s="29">
        <f>+'2007'!$E36</f>
        <v>0</v>
      </c>
      <c r="K36" s="29">
        <f>+'2008'!$E36</f>
        <v>0</v>
      </c>
      <c r="L36" s="29">
        <f>+'2009'!$E36</f>
        <v>0</v>
      </c>
      <c r="M36" s="29">
        <f>+'2010'!$E36</f>
        <v>0</v>
      </c>
      <c r="N36" s="29">
        <f>+'2011'!$E36</f>
        <v>0</v>
      </c>
      <c r="O36" s="29">
        <f>+'2012'!$E36</f>
        <v>0</v>
      </c>
      <c r="P36" s="29">
        <f>+'2013'!$E36</f>
        <v>0</v>
      </c>
      <c r="Q36" s="29">
        <f>+'2014'!$E36</f>
        <v>0</v>
      </c>
      <c r="R36" s="29">
        <f>+'2015'!$E36</f>
        <v>0</v>
      </c>
      <c r="S36" s="29">
        <f>+'2016'!$E36</f>
        <v>0</v>
      </c>
      <c r="T36" s="29">
        <f>+'2017'!$E36</f>
        <v>0</v>
      </c>
      <c r="U36" s="29">
        <f>+'2018'!$E36</f>
        <v>0</v>
      </c>
      <c r="V36" s="29">
        <f>+'2019'!$E36</f>
        <v>0</v>
      </c>
      <c r="W36" s="26"/>
      <c r="X36" s="30" t="e">
        <f t="shared" si="2"/>
        <v>#DIV/0!</v>
      </c>
    </row>
    <row r="37" spans="1:24">
      <c r="A37" s="23" t="s">
        <v>325</v>
      </c>
      <c r="B37" s="33" t="s">
        <v>326</v>
      </c>
      <c r="C37" s="25">
        <f t="shared" ref="C37:U37" si="19">+SUM(C38:C41)</f>
        <v>0</v>
      </c>
      <c r="D37" s="25">
        <f t="shared" si="19"/>
        <v>0</v>
      </c>
      <c r="E37" s="25">
        <f t="shared" si="19"/>
        <v>0</v>
      </c>
      <c r="F37" s="25">
        <f t="shared" si="19"/>
        <v>0</v>
      </c>
      <c r="G37" s="25">
        <f t="shared" si="19"/>
        <v>0</v>
      </c>
      <c r="H37" s="25">
        <f t="shared" si="19"/>
        <v>0</v>
      </c>
      <c r="I37" s="25">
        <f t="shared" si="19"/>
        <v>0</v>
      </c>
      <c r="J37" s="25">
        <f t="shared" si="19"/>
        <v>0</v>
      </c>
      <c r="K37" s="25">
        <f t="shared" si="19"/>
        <v>0</v>
      </c>
      <c r="L37" s="25">
        <f t="shared" si="19"/>
        <v>0</v>
      </c>
      <c r="M37" s="25">
        <f t="shared" si="19"/>
        <v>0</v>
      </c>
      <c r="N37" s="25">
        <f t="shared" si="19"/>
        <v>0</v>
      </c>
      <c r="O37" s="25">
        <f t="shared" si="19"/>
        <v>0</v>
      </c>
      <c r="P37" s="25">
        <f t="shared" si="19"/>
        <v>0</v>
      </c>
      <c r="Q37" s="25">
        <f t="shared" si="19"/>
        <v>0</v>
      </c>
      <c r="R37" s="25">
        <f t="shared" si="19"/>
        <v>0</v>
      </c>
      <c r="S37" s="25">
        <f t="shared" si="19"/>
        <v>0</v>
      </c>
      <c r="T37" s="25">
        <f t="shared" si="19"/>
        <v>0</v>
      </c>
      <c r="U37" s="25">
        <f t="shared" si="19"/>
        <v>0</v>
      </c>
      <c r="V37" s="25">
        <f t="shared" ref="V37" si="20">+SUM(V38:V41)</f>
        <v>0</v>
      </c>
      <c r="W37" s="26"/>
      <c r="X37" s="27" t="e">
        <f t="shared" si="2"/>
        <v>#DIV/0!</v>
      </c>
    </row>
    <row r="38" spans="1:24">
      <c r="A38" s="23" t="s">
        <v>327</v>
      </c>
      <c r="B38" s="24" t="s">
        <v>328</v>
      </c>
      <c r="C38" s="29">
        <f>+'2000'!$E38</f>
        <v>0</v>
      </c>
      <c r="D38" s="29">
        <f>+'2001'!$E38</f>
        <v>0</v>
      </c>
      <c r="E38" s="29">
        <f>+'2002'!$E38</f>
        <v>0</v>
      </c>
      <c r="F38" s="29">
        <f>+'2003'!$E38</f>
        <v>0</v>
      </c>
      <c r="G38" s="29">
        <f>+'2004'!$E38</f>
        <v>0</v>
      </c>
      <c r="H38" s="29">
        <f>+'2005'!$E38</f>
        <v>0</v>
      </c>
      <c r="I38" s="29">
        <f>+'2006'!$E38</f>
        <v>0</v>
      </c>
      <c r="J38" s="29">
        <f>+'2007'!$E38</f>
        <v>0</v>
      </c>
      <c r="K38" s="29">
        <f>+'2008'!$E38</f>
        <v>0</v>
      </c>
      <c r="L38" s="29">
        <f>+'2009'!$E38</f>
        <v>0</v>
      </c>
      <c r="M38" s="29">
        <f>+'2010'!$E38</f>
        <v>0</v>
      </c>
      <c r="N38" s="29">
        <f>+'2011'!$E38</f>
        <v>0</v>
      </c>
      <c r="O38" s="29">
        <f>+'2012'!$E38</f>
        <v>0</v>
      </c>
      <c r="P38" s="29">
        <f>+'2013'!$E38</f>
        <v>0</v>
      </c>
      <c r="Q38" s="29">
        <f>+'2014'!$E38</f>
        <v>0</v>
      </c>
      <c r="R38" s="29">
        <f>+'2015'!$E38</f>
        <v>0</v>
      </c>
      <c r="S38" s="29">
        <f>+'2016'!$E38</f>
        <v>0</v>
      </c>
      <c r="T38" s="29">
        <f>+'2017'!$E38</f>
        <v>0</v>
      </c>
      <c r="U38" s="29">
        <f>+'2018'!$E38</f>
        <v>0</v>
      </c>
      <c r="V38" s="29">
        <f>+'2019'!$E38</f>
        <v>0</v>
      </c>
      <c r="W38" s="26"/>
      <c r="X38" s="30" t="e">
        <f t="shared" si="2"/>
        <v>#DIV/0!</v>
      </c>
    </row>
    <row r="39" spans="1:24">
      <c r="A39" s="23" t="s">
        <v>329</v>
      </c>
      <c r="B39" s="24" t="s">
        <v>330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26"/>
      <c r="X39" s="32" t="e">
        <f t="shared" si="2"/>
        <v>#DIV/0!</v>
      </c>
    </row>
    <row r="40" spans="1:24">
      <c r="A40" s="23" t="s">
        <v>331</v>
      </c>
      <c r="B40" s="24" t="s">
        <v>332</v>
      </c>
      <c r="C40" s="29">
        <f>+'2000'!$E40</f>
        <v>0</v>
      </c>
      <c r="D40" s="29">
        <f>+'2001'!$E40</f>
        <v>0</v>
      </c>
      <c r="E40" s="29">
        <f>+'2002'!$E40</f>
        <v>0</v>
      </c>
      <c r="F40" s="29">
        <f>+'2003'!$E40</f>
        <v>0</v>
      </c>
      <c r="G40" s="29">
        <f>+'2004'!$E40</f>
        <v>0</v>
      </c>
      <c r="H40" s="29">
        <f>+'2005'!$E40</f>
        <v>0</v>
      </c>
      <c r="I40" s="29">
        <f>+'2006'!$E40</f>
        <v>0</v>
      </c>
      <c r="J40" s="29">
        <f>+'2007'!$E40</f>
        <v>0</v>
      </c>
      <c r="K40" s="29">
        <f>+'2008'!$E40</f>
        <v>0</v>
      </c>
      <c r="L40" s="29">
        <f>+'2009'!$E40</f>
        <v>0</v>
      </c>
      <c r="M40" s="29">
        <f>+'2010'!$E40</f>
        <v>0</v>
      </c>
      <c r="N40" s="29">
        <f>+'2011'!$E40</f>
        <v>0</v>
      </c>
      <c r="O40" s="29">
        <f>+'2012'!$E40</f>
        <v>0</v>
      </c>
      <c r="P40" s="29">
        <f>+'2013'!$E40</f>
        <v>0</v>
      </c>
      <c r="Q40" s="29">
        <f>+'2014'!$E40</f>
        <v>0</v>
      </c>
      <c r="R40" s="29">
        <f>+'2015'!$E40</f>
        <v>0</v>
      </c>
      <c r="S40" s="29">
        <f>+'2016'!$E40</f>
        <v>0</v>
      </c>
      <c r="T40" s="29">
        <f>+'2017'!$E40</f>
        <v>0</v>
      </c>
      <c r="U40" s="29">
        <f>+'2018'!$E40</f>
        <v>0</v>
      </c>
      <c r="V40" s="29">
        <f>+'2019'!$E40</f>
        <v>0</v>
      </c>
      <c r="W40" s="26"/>
      <c r="X40" s="30" t="e">
        <f t="shared" si="2"/>
        <v>#DIV/0!</v>
      </c>
    </row>
    <row r="41" spans="1:24">
      <c r="A41" s="23" t="s">
        <v>333</v>
      </c>
      <c r="B41" s="24" t="s">
        <v>290</v>
      </c>
      <c r="C41" s="29">
        <f>+'2000'!$E41</f>
        <v>0</v>
      </c>
      <c r="D41" s="29">
        <f>+'2001'!$E41</f>
        <v>0</v>
      </c>
      <c r="E41" s="29">
        <f>+'2002'!$E41</f>
        <v>0</v>
      </c>
      <c r="F41" s="29">
        <f>+'2003'!$E41</f>
        <v>0</v>
      </c>
      <c r="G41" s="29">
        <f>+'2004'!$E41</f>
        <v>0</v>
      </c>
      <c r="H41" s="29">
        <f>+'2005'!$E41</f>
        <v>0</v>
      </c>
      <c r="I41" s="29">
        <f>+'2006'!$E41</f>
        <v>0</v>
      </c>
      <c r="J41" s="29">
        <f>+'2007'!$E41</f>
        <v>0</v>
      </c>
      <c r="K41" s="29">
        <f>+'2008'!$E41</f>
        <v>0</v>
      </c>
      <c r="L41" s="29">
        <f>+'2009'!$E41</f>
        <v>0</v>
      </c>
      <c r="M41" s="29">
        <f>+'2010'!$E41</f>
        <v>0</v>
      </c>
      <c r="N41" s="29">
        <f>+'2011'!$E41</f>
        <v>0</v>
      </c>
      <c r="O41" s="29">
        <f>+'2012'!$E41</f>
        <v>0</v>
      </c>
      <c r="P41" s="29">
        <f>+'2013'!$E41</f>
        <v>0</v>
      </c>
      <c r="Q41" s="29">
        <f>+'2014'!$E41</f>
        <v>0</v>
      </c>
      <c r="R41" s="29">
        <f>+'2015'!$E41</f>
        <v>0</v>
      </c>
      <c r="S41" s="29">
        <f>+'2016'!$E41</f>
        <v>0</v>
      </c>
      <c r="T41" s="29">
        <f>+'2017'!$E41</f>
        <v>0</v>
      </c>
      <c r="U41" s="29">
        <f>+'2018'!$E41</f>
        <v>0</v>
      </c>
      <c r="V41" s="29">
        <f>+'2019'!$E41</f>
        <v>0</v>
      </c>
      <c r="W41" s="26"/>
      <c r="X41" s="30" t="e">
        <f t="shared" si="2"/>
        <v>#DIV/0!</v>
      </c>
    </row>
    <row r="42" spans="1:24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26"/>
      <c r="X42" s="32" t="e">
        <f t="shared" si="2"/>
        <v>#DIV/0!</v>
      </c>
    </row>
    <row r="43" spans="1:24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26"/>
      <c r="X43" s="32" t="e">
        <f t="shared" si="2"/>
        <v>#DIV/0!</v>
      </c>
    </row>
    <row r="44" spans="1:24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6"/>
      <c r="X44" s="32" t="e">
        <f t="shared" si="2"/>
        <v>#DIV/0!</v>
      </c>
    </row>
    <row r="45" spans="1:24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26"/>
      <c r="X45" s="32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21">+C47+C53+C64+C72+C76+C82+C89+C94</f>
        <v>0</v>
      </c>
      <c r="D46" s="20">
        <f t="shared" si="21"/>
        <v>0</v>
      </c>
      <c r="E46" s="20">
        <f t="shared" si="21"/>
        <v>0</v>
      </c>
      <c r="F46" s="20">
        <f t="shared" si="21"/>
        <v>0</v>
      </c>
      <c r="G46" s="20">
        <f t="shared" si="21"/>
        <v>0</v>
      </c>
      <c r="H46" s="20">
        <f t="shared" si="21"/>
        <v>0</v>
      </c>
      <c r="I46" s="20">
        <f t="shared" si="21"/>
        <v>0</v>
      </c>
      <c r="J46" s="20">
        <f t="shared" si="21"/>
        <v>0</v>
      </c>
      <c r="K46" s="20">
        <f t="shared" si="21"/>
        <v>0</v>
      </c>
      <c r="L46" s="20">
        <f t="shared" si="21"/>
        <v>0</v>
      </c>
      <c r="M46" s="20">
        <f t="shared" si="21"/>
        <v>0</v>
      </c>
      <c r="N46" s="20">
        <f t="shared" si="21"/>
        <v>0</v>
      </c>
      <c r="O46" s="20">
        <f t="shared" si="21"/>
        <v>0</v>
      </c>
      <c r="P46" s="20">
        <f t="shared" si="21"/>
        <v>0</v>
      </c>
      <c r="Q46" s="20">
        <f t="shared" si="21"/>
        <v>0</v>
      </c>
      <c r="R46" s="20">
        <f t="shared" si="21"/>
        <v>0</v>
      </c>
      <c r="S46" s="20">
        <f t="shared" si="21"/>
        <v>0</v>
      </c>
      <c r="T46" s="20">
        <f t="shared" si="21"/>
        <v>0</v>
      </c>
      <c r="U46" s="20">
        <f t="shared" si="21"/>
        <v>0</v>
      </c>
      <c r="V46" s="20">
        <f t="shared" ref="V46" si="22">+V47+V53+V64+V72+V76+V82+V89+V94</f>
        <v>0</v>
      </c>
      <c r="W46" s="21"/>
      <c r="X46" s="22" t="e">
        <f t="shared" si="2"/>
        <v>#DIV/0!</v>
      </c>
    </row>
    <row r="47" spans="1:24">
      <c r="A47" s="23" t="s">
        <v>344</v>
      </c>
      <c r="B47" s="24" t="s">
        <v>345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26"/>
      <c r="X47" s="32" t="e">
        <f t="shared" si="2"/>
        <v>#DIV/0!</v>
      </c>
    </row>
    <row r="48" spans="1:24">
      <c r="A48" s="23" t="s">
        <v>346</v>
      </c>
      <c r="B48" s="24" t="s">
        <v>347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26"/>
      <c r="X48" s="32" t="e">
        <f t="shared" si="2"/>
        <v>#DIV/0!</v>
      </c>
    </row>
    <row r="49" spans="1:24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26"/>
      <c r="X49" s="32" t="e">
        <f t="shared" si="2"/>
        <v>#DIV/0!</v>
      </c>
    </row>
    <row r="50" spans="1:24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26"/>
      <c r="X50" s="32" t="e">
        <f t="shared" si="2"/>
        <v>#DIV/0!</v>
      </c>
    </row>
    <row r="51" spans="1:24">
      <c r="A51" s="23" t="s">
        <v>352</v>
      </c>
      <c r="B51" s="24" t="s">
        <v>353</v>
      </c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26"/>
      <c r="X51" s="32" t="e">
        <f t="shared" si="2"/>
        <v>#DIV/0!</v>
      </c>
    </row>
    <row r="52" spans="1:24">
      <c r="A52" s="23" t="s">
        <v>354</v>
      </c>
      <c r="B52" s="24" t="s">
        <v>290</v>
      </c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26"/>
      <c r="X52" s="32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23">+SUM(C54:C63)</f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25">
        <f t="shared" si="23"/>
        <v>0</v>
      </c>
      <c r="M53" s="25">
        <f t="shared" si="23"/>
        <v>0</v>
      </c>
      <c r="N53" s="25">
        <f t="shared" si="23"/>
        <v>0</v>
      </c>
      <c r="O53" s="25">
        <f t="shared" si="23"/>
        <v>0</v>
      </c>
      <c r="P53" s="25">
        <f t="shared" si="23"/>
        <v>0</v>
      </c>
      <c r="Q53" s="25">
        <f t="shared" si="23"/>
        <v>0</v>
      </c>
      <c r="R53" s="25">
        <f t="shared" si="23"/>
        <v>0</v>
      </c>
      <c r="S53" s="25">
        <f t="shared" si="23"/>
        <v>0</v>
      </c>
      <c r="T53" s="25">
        <f t="shared" si="23"/>
        <v>0</v>
      </c>
      <c r="U53" s="25">
        <f t="shared" si="23"/>
        <v>0</v>
      </c>
      <c r="V53" s="25">
        <f t="shared" ref="V53" si="24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29">
        <f>+'2000'!$E54</f>
        <v>0</v>
      </c>
      <c r="D54" s="29">
        <f>+'2001'!$E54</f>
        <v>0</v>
      </c>
      <c r="E54" s="29">
        <f>+'2002'!$E54</f>
        <v>0</v>
      </c>
      <c r="F54" s="29">
        <f>+'2003'!$E54</f>
        <v>0</v>
      </c>
      <c r="G54" s="29">
        <f>+'2004'!$E54</f>
        <v>0</v>
      </c>
      <c r="H54" s="29">
        <f>+'2005'!$E54</f>
        <v>0</v>
      </c>
      <c r="I54" s="29">
        <f>+'2006'!$E54</f>
        <v>0</v>
      </c>
      <c r="J54" s="29">
        <f>+'2007'!$E54</f>
        <v>0</v>
      </c>
      <c r="K54" s="29">
        <f>+'2008'!$E54</f>
        <v>0</v>
      </c>
      <c r="L54" s="29">
        <f>+'2009'!$E54</f>
        <v>0</v>
      </c>
      <c r="M54" s="29">
        <f>+'2010'!$E54</f>
        <v>0</v>
      </c>
      <c r="N54" s="29">
        <f>+'2011'!$E54</f>
        <v>0</v>
      </c>
      <c r="O54" s="29">
        <f>+'2012'!$E54</f>
        <v>0</v>
      </c>
      <c r="P54" s="29">
        <f>+'2013'!$E54</f>
        <v>0</v>
      </c>
      <c r="Q54" s="29">
        <f>+'2014'!$E54</f>
        <v>0</v>
      </c>
      <c r="R54" s="29">
        <f>+'2015'!$E54</f>
        <v>0</v>
      </c>
      <c r="S54" s="29">
        <f>+'2016'!$E54</f>
        <v>0</v>
      </c>
      <c r="T54" s="29">
        <f>+'2017'!$E54</f>
        <v>0</v>
      </c>
      <c r="U54" s="29">
        <f>+'2018'!$E54</f>
        <v>0</v>
      </c>
      <c r="V54" s="29">
        <f>+'2019'!$E54</f>
        <v>0</v>
      </c>
      <c r="W54" s="26"/>
      <c r="X54" s="30" t="e">
        <f t="shared" si="2"/>
        <v>#DIV/0!</v>
      </c>
    </row>
    <row r="55" spans="1:24">
      <c r="A55" s="23" t="s">
        <v>359</v>
      </c>
      <c r="B55" s="24" t="s">
        <v>360</v>
      </c>
      <c r="C55" s="29">
        <f>+'2000'!$E55</f>
        <v>0</v>
      </c>
      <c r="D55" s="29">
        <f>+'2001'!$E55</f>
        <v>0</v>
      </c>
      <c r="E55" s="29">
        <f>+'2002'!$E55</f>
        <v>0</v>
      </c>
      <c r="F55" s="29">
        <f>+'2003'!$E55</f>
        <v>0</v>
      </c>
      <c r="G55" s="29">
        <f>+'2004'!$E55</f>
        <v>0</v>
      </c>
      <c r="H55" s="29">
        <f>+'2005'!$E55</f>
        <v>0</v>
      </c>
      <c r="I55" s="29">
        <f>+'2006'!$E55</f>
        <v>0</v>
      </c>
      <c r="J55" s="29">
        <f>+'2007'!$E55</f>
        <v>0</v>
      </c>
      <c r="K55" s="29">
        <f>+'2008'!$E55</f>
        <v>0</v>
      </c>
      <c r="L55" s="29">
        <f>+'2009'!$E55</f>
        <v>0</v>
      </c>
      <c r="M55" s="29">
        <f>+'2010'!$E55</f>
        <v>0</v>
      </c>
      <c r="N55" s="29">
        <f>+'2011'!$E55</f>
        <v>0</v>
      </c>
      <c r="O55" s="29">
        <f>+'2012'!$E55</f>
        <v>0</v>
      </c>
      <c r="P55" s="29">
        <f>+'2013'!$E55</f>
        <v>0</v>
      </c>
      <c r="Q55" s="29">
        <f>+'2014'!$E55</f>
        <v>0</v>
      </c>
      <c r="R55" s="29">
        <f>+'2015'!$E55</f>
        <v>0</v>
      </c>
      <c r="S55" s="29">
        <f>+'2016'!$E55</f>
        <v>0</v>
      </c>
      <c r="T55" s="29">
        <f>+'2017'!$E55</f>
        <v>0</v>
      </c>
      <c r="U55" s="29">
        <f>+'2018'!$E55</f>
        <v>0</v>
      </c>
      <c r="V55" s="29">
        <f>+'2019'!$E55</f>
        <v>0</v>
      </c>
      <c r="W55" s="26"/>
      <c r="X55" s="30" t="e">
        <f t="shared" si="2"/>
        <v>#DIV/0!</v>
      </c>
    </row>
    <row r="56" spans="1:24">
      <c r="A56" s="23" t="s">
        <v>361</v>
      </c>
      <c r="B56" s="24" t="s">
        <v>362</v>
      </c>
      <c r="C56" s="29">
        <f>+'2000'!$E56</f>
        <v>0</v>
      </c>
      <c r="D56" s="29">
        <f>+'2001'!$E56</f>
        <v>0</v>
      </c>
      <c r="E56" s="29">
        <f>+'2002'!$E56</f>
        <v>0</v>
      </c>
      <c r="F56" s="29">
        <f>+'2003'!$E56</f>
        <v>0</v>
      </c>
      <c r="G56" s="29">
        <f>+'2004'!$E56</f>
        <v>0</v>
      </c>
      <c r="H56" s="29">
        <f>+'2005'!$E56</f>
        <v>0</v>
      </c>
      <c r="I56" s="29">
        <f>+'2006'!$E56</f>
        <v>0</v>
      </c>
      <c r="J56" s="29">
        <f>+'2007'!$E56</f>
        <v>0</v>
      </c>
      <c r="K56" s="29">
        <f>+'2008'!$E56</f>
        <v>0</v>
      </c>
      <c r="L56" s="29">
        <f>+'2009'!$E56</f>
        <v>0</v>
      </c>
      <c r="M56" s="29">
        <f>+'2010'!$E56</f>
        <v>0</v>
      </c>
      <c r="N56" s="29">
        <f>+'2011'!$E56</f>
        <v>0</v>
      </c>
      <c r="O56" s="29">
        <f>+'2012'!$E56</f>
        <v>0</v>
      </c>
      <c r="P56" s="29">
        <f>+'2013'!$E56</f>
        <v>0</v>
      </c>
      <c r="Q56" s="29">
        <f>+'2014'!$E56</f>
        <v>0</v>
      </c>
      <c r="R56" s="29">
        <f>+'2015'!$E56</f>
        <v>0</v>
      </c>
      <c r="S56" s="29">
        <f>+'2016'!$E56</f>
        <v>0</v>
      </c>
      <c r="T56" s="29">
        <f>+'2017'!$E56</f>
        <v>0</v>
      </c>
      <c r="U56" s="29">
        <f>+'2018'!$E56</f>
        <v>0</v>
      </c>
      <c r="V56" s="29">
        <f>+'2019'!$E56</f>
        <v>0</v>
      </c>
      <c r="W56" s="26"/>
      <c r="X56" s="30" t="e">
        <f t="shared" si="2"/>
        <v>#DIV/0!</v>
      </c>
    </row>
    <row r="57" spans="1:24">
      <c r="A57" s="23" t="s">
        <v>363</v>
      </c>
      <c r="B57" s="24" t="s">
        <v>364</v>
      </c>
      <c r="C57" s="29">
        <f>+'2000'!$E57</f>
        <v>0</v>
      </c>
      <c r="D57" s="29">
        <f>+'2001'!$E57</f>
        <v>0</v>
      </c>
      <c r="E57" s="29">
        <f>+'2002'!$E57</f>
        <v>0</v>
      </c>
      <c r="F57" s="29">
        <f>+'2003'!$E57</f>
        <v>0</v>
      </c>
      <c r="G57" s="29">
        <f>+'2004'!$E57</f>
        <v>0</v>
      </c>
      <c r="H57" s="29">
        <f>+'2005'!$E57</f>
        <v>0</v>
      </c>
      <c r="I57" s="29">
        <f>+'2006'!$E57</f>
        <v>0</v>
      </c>
      <c r="J57" s="29">
        <f>+'2007'!$E57</f>
        <v>0</v>
      </c>
      <c r="K57" s="29">
        <f>+'2008'!$E57</f>
        <v>0</v>
      </c>
      <c r="L57" s="29">
        <f>+'2009'!$E57</f>
        <v>0</v>
      </c>
      <c r="M57" s="29">
        <f>+'2010'!$E57</f>
        <v>0</v>
      </c>
      <c r="N57" s="29">
        <f>+'2011'!$E57</f>
        <v>0</v>
      </c>
      <c r="O57" s="29">
        <f>+'2012'!$E57</f>
        <v>0</v>
      </c>
      <c r="P57" s="29">
        <f>+'2013'!$E57</f>
        <v>0</v>
      </c>
      <c r="Q57" s="29">
        <f>+'2014'!$E57</f>
        <v>0</v>
      </c>
      <c r="R57" s="29">
        <f>+'2015'!$E57</f>
        <v>0</v>
      </c>
      <c r="S57" s="29">
        <f>+'2016'!$E57</f>
        <v>0</v>
      </c>
      <c r="T57" s="29">
        <f>+'2017'!$E57</f>
        <v>0</v>
      </c>
      <c r="U57" s="29">
        <f>+'2018'!$E57</f>
        <v>0</v>
      </c>
      <c r="V57" s="29">
        <f>+'2019'!$E57</f>
        <v>0</v>
      </c>
      <c r="W57" s="26"/>
      <c r="X57" s="30" t="e">
        <f t="shared" si="2"/>
        <v>#DIV/0!</v>
      </c>
    </row>
    <row r="58" spans="1:24">
      <c r="A58" s="23" t="s">
        <v>365</v>
      </c>
      <c r="B58" s="24" t="s">
        <v>366</v>
      </c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26"/>
      <c r="X58" s="32" t="e">
        <f t="shared" si="2"/>
        <v>#DIV/0!</v>
      </c>
    </row>
    <row r="59" spans="1:24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26"/>
      <c r="X59" s="32" t="e">
        <f t="shared" si="2"/>
        <v>#DIV/0!</v>
      </c>
    </row>
    <row r="60" spans="1:24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26"/>
      <c r="X60" s="32" t="e">
        <f t="shared" si="2"/>
        <v>#DIV/0!</v>
      </c>
    </row>
    <row r="61" spans="1:24">
      <c r="A61" s="23" t="s">
        <v>371</v>
      </c>
      <c r="B61" s="24" t="s">
        <v>372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26"/>
      <c r="X61" s="32" t="e">
        <f t="shared" si="2"/>
        <v>#DIV/0!</v>
      </c>
    </row>
    <row r="62" spans="1:24">
      <c r="A62" s="23" t="s">
        <v>373</v>
      </c>
      <c r="B62" s="24" t="s">
        <v>374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26"/>
      <c r="X62" s="32" t="e">
        <f t="shared" si="2"/>
        <v>#DIV/0!</v>
      </c>
    </row>
    <row r="63" spans="1:24">
      <c r="A63" s="23" t="s">
        <v>375</v>
      </c>
      <c r="B63" s="24" t="s">
        <v>290</v>
      </c>
      <c r="C63" s="29">
        <f>+'2000'!$E63</f>
        <v>0</v>
      </c>
      <c r="D63" s="29">
        <f>+'2001'!$E63</f>
        <v>0</v>
      </c>
      <c r="E63" s="29">
        <f>+'2002'!$E63</f>
        <v>0</v>
      </c>
      <c r="F63" s="29">
        <f>+'2003'!$E63</f>
        <v>0</v>
      </c>
      <c r="G63" s="29">
        <f>+'2004'!$E63</f>
        <v>0</v>
      </c>
      <c r="H63" s="29">
        <f>+'2005'!$E63</f>
        <v>0</v>
      </c>
      <c r="I63" s="29">
        <f>+'2006'!$E63</f>
        <v>0</v>
      </c>
      <c r="J63" s="29">
        <f>+'2007'!$E63</f>
        <v>0</v>
      </c>
      <c r="K63" s="29">
        <f>+'2008'!$E63</f>
        <v>0</v>
      </c>
      <c r="L63" s="29">
        <f>+'2009'!$E63</f>
        <v>0</v>
      </c>
      <c r="M63" s="29">
        <f>+'2010'!$E63</f>
        <v>0</v>
      </c>
      <c r="N63" s="29">
        <f>+'2011'!$E63</f>
        <v>0</v>
      </c>
      <c r="O63" s="29">
        <f>+'2012'!$E63</f>
        <v>0</v>
      </c>
      <c r="P63" s="29">
        <f>+'2013'!$E63</f>
        <v>0</v>
      </c>
      <c r="Q63" s="29">
        <f>+'2014'!$E63</f>
        <v>0</v>
      </c>
      <c r="R63" s="29">
        <f>+'2015'!$E63</f>
        <v>0</v>
      </c>
      <c r="S63" s="29">
        <f>+'2016'!$E63</f>
        <v>0</v>
      </c>
      <c r="T63" s="29">
        <f>+'2017'!$E63</f>
        <v>0</v>
      </c>
      <c r="U63" s="29">
        <f>+'2018'!$E63</f>
        <v>0</v>
      </c>
      <c r="V63" s="29">
        <f>+'2019'!$E63</f>
        <v>0</v>
      </c>
      <c r="W63" s="26"/>
      <c r="X63" s="30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25">+SUM(C65:C71)</f>
        <v>0</v>
      </c>
      <c r="D64" s="25">
        <f t="shared" si="25"/>
        <v>0</v>
      </c>
      <c r="E64" s="25">
        <f t="shared" si="25"/>
        <v>0</v>
      </c>
      <c r="F64" s="25">
        <f t="shared" si="25"/>
        <v>0</v>
      </c>
      <c r="G64" s="25">
        <f t="shared" si="25"/>
        <v>0</v>
      </c>
      <c r="H64" s="25">
        <f t="shared" si="25"/>
        <v>0</v>
      </c>
      <c r="I64" s="25">
        <f t="shared" si="25"/>
        <v>0</v>
      </c>
      <c r="J64" s="25">
        <f t="shared" si="25"/>
        <v>0</v>
      </c>
      <c r="K64" s="25">
        <f t="shared" si="25"/>
        <v>0</v>
      </c>
      <c r="L64" s="25">
        <f t="shared" si="25"/>
        <v>0</v>
      </c>
      <c r="M64" s="25">
        <f t="shared" si="25"/>
        <v>0</v>
      </c>
      <c r="N64" s="25">
        <f t="shared" si="25"/>
        <v>0</v>
      </c>
      <c r="O64" s="25">
        <f t="shared" si="25"/>
        <v>0</v>
      </c>
      <c r="P64" s="25">
        <f t="shared" si="25"/>
        <v>0</v>
      </c>
      <c r="Q64" s="25">
        <f t="shared" si="25"/>
        <v>0</v>
      </c>
      <c r="R64" s="25">
        <f t="shared" si="25"/>
        <v>0</v>
      </c>
      <c r="S64" s="25">
        <f t="shared" si="25"/>
        <v>0</v>
      </c>
      <c r="T64" s="25">
        <f t="shared" si="25"/>
        <v>0</v>
      </c>
      <c r="U64" s="25">
        <f t="shared" si="25"/>
        <v>0</v>
      </c>
      <c r="V64" s="25">
        <f t="shared" ref="V64" si="26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26"/>
      <c r="X65" s="32" t="e">
        <f t="shared" si="2"/>
        <v>#DIV/0!</v>
      </c>
    </row>
    <row r="66" spans="1:24">
      <c r="A66" s="23" t="s">
        <v>380</v>
      </c>
      <c r="B66" s="24" t="s">
        <v>381</v>
      </c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26"/>
      <c r="X66" s="32" t="e">
        <f t="shared" si="2"/>
        <v>#DIV/0!</v>
      </c>
    </row>
    <row r="67" spans="1:24">
      <c r="A67" s="23" t="s">
        <v>382</v>
      </c>
      <c r="B67" s="24" t="s">
        <v>383</v>
      </c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26"/>
      <c r="X67" s="32" t="e">
        <f t="shared" si="2"/>
        <v>#DIV/0!</v>
      </c>
    </row>
    <row r="68" spans="1:24">
      <c r="A68" s="23" t="s">
        <v>384</v>
      </c>
      <c r="B68" s="24" t="s">
        <v>385</v>
      </c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26"/>
      <c r="X68" s="32" t="e">
        <f t="shared" ref="X68:X131" si="27">+(V68/C68)-1</f>
        <v>#DIV/0!</v>
      </c>
    </row>
    <row r="69" spans="1:24">
      <c r="A69" s="23" t="s">
        <v>386</v>
      </c>
      <c r="B69" s="24" t="s">
        <v>387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6"/>
      <c r="X69" s="32" t="e">
        <f t="shared" si="27"/>
        <v>#DIV/0!</v>
      </c>
    </row>
    <row r="70" spans="1:24">
      <c r="A70" s="23" t="s">
        <v>388</v>
      </c>
      <c r="B70" s="24" t="s">
        <v>389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26"/>
      <c r="X70" s="32" t="e">
        <f t="shared" si="27"/>
        <v>#DIV/0!</v>
      </c>
    </row>
    <row r="71" spans="1:24">
      <c r="A71" s="23" t="s">
        <v>390</v>
      </c>
      <c r="B71" s="24" t="s">
        <v>290</v>
      </c>
      <c r="C71" s="29">
        <f>+'2000'!$E71</f>
        <v>0</v>
      </c>
      <c r="D71" s="29">
        <f>+'2001'!$E71</f>
        <v>0</v>
      </c>
      <c r="E71" s="29">
        <f>+'2002'!$E71</f>
        <v>0</v>
      </c>
      <c r="F71" s="29">
        <f>+'2003'!$E71</f>
        <v>0</v>
      </c>
      <c r="G71" s="29">
        <f>+'2004'!$E71</f>
        <v>0</v>
      </c>
      <c r="H71" s="29">
        <f>+'2005'!$E71</f>
        <v>0</v>
      </c>
      <c r="I71" s="29">
        <f>+'2006'!$E71</f>
        <v>0</v>
      </c>
      <c r="J71" s="29">
        <f>+'2007'!$E71</f>
        <v>0</v>
      </c>
      <c r="K71" s="29">
        <f>+'2008'!$E71</f>
        <v>0</v>
      </c>
      <c r="L71" s="29">
        <f>+'2009'!$E71</f>
        <v>0</v>
      </c>
      <c r="M71" s="29">
        <f>+'2010'!$E71</f>
        <v>0</v>
      </c>
      <c r="N71" s="29">
        <f>+'2011'!$E71</f>
        <v>0</v>
      </c>
      <c r="O71" s="29">
        <f>+'2012'!$E71</f>
        <v>0</v>
      </c>
      <c r="P71" s="29">
        <f>+'2013'!$E71</f>
        <v>0</v>
      </c>
      <c r="Q71" s="29">
        <f>+'2014'!$E71</f>
        <v>0</v>
      </c>
      <c r="R71" s="29">
        <f>+'2015'!$E71</f>
        <v>0</v>
      </c>
      <c r="S71" s="29">
        <f>+'2016'!$E71</f>
        <v>0</v>
      </c>
      <c r="T71" s="29">
        <f>+'2017'!$E71</f>
        <v>0</v>
      </c>
      <c r="U71" s="29">
        <f>+'2018'!$E71</f>
        <v>0</v>
      </c>
      <c r="V71" s="29">
        <f>+'2019'!$E71</f>
        <v>0</v>
      </c>
      <c r="W71" s="26"/>
      <c r="X71" s="30" t="e">
        <f t="shared" si="27"/>
        <v>#DIV/0!</v>
      </c>
    </row>
    <row r="72" spans="1:24">
      <c r="A72" s="23" t="s">
        <v>391</v>
      </c>
      <c r="B72" s="24" t="s">
        <v>392</v>
      </c>
      <c r="C72" s="25">
        <f t="shared" ref="C72:U72" si="28">+SUM(C73:C75)</f>
        <v>0</v>
      </c>
      <c r="D72" s="25">
        <f t="shared" si="28"/>
        <v>0</v>
      </c>
      <c r="E72" s="25">
        <f t="shared" si="28"/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25">
        <f t="shared" si="28"/>
        <v>0</v>
      </c>
      <c r="M72" s="25">
        <f t="shared" si="28"/>
        <v>0</v>
      </c>
      <c r="N72" s="25">
        <f t="shared" si="28"/>
        <v>0</v>
      </c>
      <c r="O72" s="25">
        <f t="shared" si="28"/>
        <v>0</v>
      </c>
      <c r="P72" s="25">
        <f t="shared" si="28"/>
        <v>0</v>
      </c>
      <c r="Q72" s="25">
        <f t="shared" si="28"/>
        <v>0</v>
      </c>
      <c r="R72" s="25">
        <f t="shared" si="28"/>
        <v>0</v>
      </c>
      <c r="S72" s="25">
        <f t="shared" si="28"/>
        <v>0</v>
      </c>
      <c r="T72" s="25">
        <f t="shared" si="28"/>
        <v>0</v>
      </c>
      <c r="U72" s="25">
        <f t="shared" si="28"/>
        <v>0</v>
      </c>
      <c r="V72" s="25">
        <f t="shared" ref="V72" si="29">+SUM(V73:V75)</f>
        <v>0</v>
      </c>
      <c r="W72" s="26"/>
      <c r="X72" s="27" t="e">
        <f t="shared" si="27"/>
        <v>#DIV/0!</v>
      </c>
    </row>
    <row r="73" spans="1:24">
      <c r="A73" s="23" t="s">
        <v>393</v>
      </c>
      <c r="B73" s="24" t="s">
        <v>394</v>
      </c>
      <c r="C73" s="29">
        <f>+'2000'!$E73</f>
        <v>0</v>
      </c>
      <c r="D73" s="29">
        <f>+'2001'!$E73</f>
        <v>0</v>
      </c>
      <c r="E73" s="29">
        <f>+'2002'!$E73</f>
        <v>0</v>
      </c>
      <c r="F73" s="29">
        <f>+'2003'!$E73</f>
        <v>0</v>
      </c>
      <c r="G73" s="29">
        <f>+'2004'!$E73</f>
        <v>0</v>
      </c>
      <c r="H73" s="29">
        <f>+'2005'!$E73</f>
        <v>0</v>
      </c>
      <c r="I73" s="29">
        <f>+'2006'!$E73</f>
        <v>0</v>
      </c>
      <c r="J73" s="29">
        <f>+'2007'!$E73</f>
        <v>0</v>
      </c>
      <c r="K73" s="29">
        <f>+'2008'!$E73</f>
        <v>0</v>
      </c>
      <c r="L73" s="29">
        <f>+'2009'!$E73</f>
        <v>0</v>
      </c>
      <c r="M73" s="29">
        <f>+'2010'!$E73</f>
        <v>0</v>
      </c>
      <c r="N73" s="29">
        <f>+'2011'!$E73</f>
        <v>0</v>
      </c>
      <c r="O73" s="29">
        <f>+'2012'!$E73</f>
        <v>0</v>
      </c>
      <c r="P73" s="29">
        <f>+'2013'!$E73</f>
        <v>0</v>
      </c>
      <c r="Q73" s="29">
        <f>+'2014'!$E73</f>
        <v>0</v>
      </c>
      <c r="R73" s="29">
        <f>+'2015'!$E73</f>
        <v>0</v>
      </c>
      <c r="S73" s="29">
        <f>+'2016'!$E73</f>
        <v>0</v>
      </c>
      <c r="T73" s="29">
        <f>+'2017'!$E73</f>
        <v>0</v>
      </c>
      <c r="U73" s="29">
        <f>+'2018'!$E73</f>
        <v>0</v>
      </c>
      <c r="V73" s="29">
        <f>+'2019'!$E73</f>
        <v>0</v>
      </c>
      <c r="W73" s="26"/>
      <c r="X73" s="30" t="e">
        <f t="shared" si="27"/>
        <v>#DIV/0!</v>
      </c>
    </row>
    <row r="74" spans="1:24">
      <c r="A74" s="23" t="s">
        <v>395</v>
      </c>
      <c r="B74" s="24" t="s">
        <v>396</v>
      </c>
      <c r="C74" s="29">
        <f>+'2000'!$E74</f>
        <v>0</v>
      </c>
      <c r="D74" s="29">
        <f>+'2001'!$E74</f>
        <v>0</v>
      </c>
      <c r="E74" s="29">
        <f>+'2002'!$E74</f>
        <v>0</v>
      </c>
      <c r="F74" s="29">
        <f>+'2003'!$E74</f>
        <v>0</v>
      </c>
      <c r="G74" s="29">
        <f>+'2004'!$E74</f>
        <v>0</v>
      </c>
      <c r="H74" s="29">
        <f>+'2005'!$E74</f>
        <v>0</v>
      </c>
      <c r="I74" s="29">
        <f>+'2006'!$E74</f>
        <v>0</v>
      </c>
      <c r="J74" s="29">
        <f>+'2007'!$E74</f>
        <v>0</v>
      </c>
      <c r="K74" s="29">
        <f>+'2008'!$E74</f>
        <v>0</v>
      </c>
      <c r="L74" s="29">
        <f>+'2009'!$E74</f>
        <v>0</v>
      </c>
      <c r="M74" s="29">
        <f>+'2010'!$E74</f>
        <v>0</v>
      </c>
      <c r="N74" s="29">
        <f>+'2011'!$E74</f>
        <v>0</v>
      </c>
      <c r="O74" s="29">
        <f>+'2012'!$E74</f>
        <v>0</v>
      </c>
      <c r="P74" s="29">
        <f>+'2013'!$E74</f>
        <v>0</v>
      </c>
      <c r="Q74" s="29">
        <f>+'2014'!$E74</f>
        <v>0</v>
      </c>
      <c r="R74" s="29">
        <f>+'2015'!$E74</f>
        <v>0</v>
      </c>
      <c r="S74" s="29">
        <f>+'2016'!$E74</f>
        <v>0</v>
      </c>
      <c r="T74" s="29">
        <f>+'2017'!$E74</f>
        <v>0</v>
      </c>
      <c r="U74" s="29">
        <f>+'2018'!$E74</f>
        <v>0</v>
      </c>
      <c r="V74" s="29">
        <f>+'2019'!$E74</f>
        <v>0</v>
      </c>
      <c r="W74" s="26"/>
      <c r="X74" s="30" t="e">
        <f t="shared" si="27"/>
        <v>#DIV/0!</v>
      </c>
    </row>
    <row r="75" spans="1:24">
      <c r="A75" s="23" t="s">
        <v>397</v>
      </c>
      <c r="B75" s="24" t="s">
        <v>290</v>
      </c>
      <c r="C75" s="29">
        <f>+'2000'!$E75</f>
        <v>0</v>
      </c>
      <c r="D75" s="29">
        <f>+'2001'!$E75</f>
        <v>0</v>
      </c>
      <c r="E75" s="29">
        <f>+'2002'!$E75</f>
        <v>0</v>
      </c>
      <c r="F75" s="29">
        <f>+'2003'!$E75</f>
        <v>0</v>
      </c>
      <c r="G75" s="29">
        <f>+'2004'!$E75</f>
        <v>0</v>
      </c>
      <c r="H75" s="29">
        <f>+'2005'!$E75</f>
        <v>0</v>
      </c>
      <c r="I75" s="29">
        <f>+'2006'!$E75</f>
        <v>0</v>
      </c>
      <c r="J75" s="29">
        <f>+'2007'!$E75</f>
        <v>0</v>
      </c>
      <c r="K75" s="29">
        <f>+'2008'!$E75</f>
        <v>0</v>
      </c>
      <c r="L75" s="29">
        <f>+'2009'!$E75</f>
        <v>0</v>
      </c>
      <c r="M75" s="29">
        <f>+'2010'!$E75</f>
        <v>0</v>
      </c>
      <c r="N75" s="29">
        <f>+'2011'!$E75</f>
        <v>0</v>
      </c>
      <c r="O75" s="29">
        <f>+'2012'!$E75</f>
        <v>0</v>
      </c>
      <c r="P75" s="29">
        <f>+'2013'!$E75</f>
        <v>0</v>
      </c>
      <c r="Q75" s="29">
        <f>+'2014'!$E75</f>
        <v>0</v>
      </c>
      <c r="R75" s="29">
        <f>+'2015'!$E75</f>
        <v>0</v>
      </c>
      <c r="S75" s="29">
        <f>+'2016'!$E75</f>
        <v>0</v>
      </c>
      <c r="T75" s="29">
        <f>+'2017'!$E75</f>
        <v>0</v>
      </c>
      <c r="U75" s="29">
        <f>+'2018'!$E75</f>
        <v>0</v>
      </c>
      <c r="V75" s="29">
        <f>+'2019'!$E75</f>
        <v>0</v>
      </c>
      <c r="W75" s="26"/>
      <c r="X75" s="30" t="e">
        <f t="shared" si="27"/>
        <v>#DIV/0!</v>
      </c>
    </row>
    <row r="76" spans="1:24">
      <c r="A76" s="23" t="s">
        <v>398</v>
      </c>
      <c r="B76" s="24" t="s">
        <v>399</v>
      </c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26"/>
      <c r="X76" s="32" t="e">
        <f t="shared" si="27"/>
        <v>#DIV/0!</v>
      </c>
    </row>
    <row r="77" spans="1:24">
      <c r="A77" s="23" t="s">
        <v>400</v>
      </c>
      <c r="B77" s="24" t="s">
        <v>401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26"/>
      <c r="X77" s="32" t="e">
        <f t="shared" si="27"/>
        <v>#DIV/0!</v>
      </c>
    </row>
    <row r="78" spans="1:24">
      <c r="A78" s="23" t="s">
        <v>402</v>
      </c>
      <c r="B78" s="24" t="s">
        <v>403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26"/>
      <c r="X78" s="32" t="e">
        <f t="shared" si="27"/>
        <v>#DIV/0!</v>
      </c>
    </row>
    <row r="79" spans="1:24">
      <c r="A79" s="23" t="s">
        <v>404</v>
      </c>
      <c r="B79" s="24" t="s">
        <v>405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26"/>
      <c r="X79" s="32" t="e">
        <f t="shared" si="27"/>
        <v>#DIV/0!</v>
      </c>
    </row>
    <row r="80" spans="1:24">
      <c r="A80" s="23" t="s">
        <v>406</v>
      </c>
      <c r="B80" s="24" t="s">
        <v>407</v>
      </c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26"/>
      <c r="X80" s="32" t="e">
        <f t="shared" si="27"/>
        <v>#DIV/0!</v>
      </c>
    </row>
    <row r="81" spans="1:24">
      <c r="A81" s="23" t="s">
        <v>408</v>
      </c>
      <c r="B81" s="24" t="s">
        <v>290</v>
      </c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26"/>
      <c r="X81" s="32" t="e">
        <f t="shared" si="27"/>
        <v>#DIV/0!</v>
      </c>
    </row>
    <row r="82" spans="1:24">
      <c r="A82" s="23" t="s">
        <v>409</v>
      </c>
      <c r="B82" s="24" t="s">
        <v>410</v>
      </c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26"/>
      <c r="X82" s="32" t="e">
        <f t="shared" si="27"/>
        <v>#DIV/0!</v>
      </c>
    </row>
    <row r="83" spans="1:24">
      <c r="A83" s="23" t="s">
        <v>411</v>
      </c>
      <c r="B83" s="24" t="s">
        <v>412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26"/>
      <c r="X83" s="32" t="e">
        <f t="shared" si="27"/>
        <v>#DIV/0!</v>
      </c>
    </row>
    <row r="84" spans="1:24">
      <c r="A84" s="23" t="s">
        <v>413</v>
      </c>
      <c r="B84" s="24" t="s">
        <v>414</v>
      </c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26"/>
      <c r="X84" s="32" t="e">
        <f t="shared" si="27"/>
        <v>#DIV/0!</v>
      </c>
    </row>
    <row r="85" spans="1:24">
      <c r="A85" s="23" t="s">
        <v>415</v>
      </c>
      <c r="B85" s="24" t="s">
        <v>416</v>
      </c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26"/>
      <c r="X85" s="32" t="e">
        <f t="shared" si="27"/>
        <v>#DIV/0!</v>
      </c>
    </row>
    <row r="86" spans="1:24">
      <c r="A86" s="23" t="s">
        <v>417</v>
      </c>
      <c r="B86" s="24" t="s">
        <v>418</v>
      </c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26"/>
      <c r="X86" s="32" t="e">
        <f t="shared" si="27"/>
        <v>#DIV/0!</v>
      </c>
    </row>
    <row r="87" spans="1:24">
      <c r="A87" s="23" t="s">
        <v>419</v>
      </c>
      <c r="B87" s="24" t="s">
        <v>420</v>
      </c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26"/>
      <c r="X87" s="32" t="e">
        <f t="shared" si="27"/>
        <v>#DIV/0!</v>
      </c>
    </row>
    <row r="88" spans="1:24">
      <c r="A88" s="23" t="s">
        <v>421</v>
      </c>
      <c r="B88" s="24" t="s">
        <v>422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26"/>
      <c r="X88" s="32" t="e">
        <f t="shared" si="27"/>
        <v>#DIV/0!</v>
      </c>
    </row>
    <row r="89" spans="1:24">
      <c r="A89" s="23" t="s">
        <v>423</v>
      </c>
      <c r="B89" s="24" t="s">
        <v>424</v>
      </c>
      <c r="C89" s="25">
        <f t="shared" ref="C89:U89" si="30">+SUM(C90:C93)</f>
        <v>0</v>
      </c>
      <c r="D89" s="25">
        <f t="shared" si="30"/>
        <v>0</v>
      </c>
      <c r="E89" s="25">
        <f t="shared" si="30"/>
        <v>0</v>
      </c>
      <c r="F89" s="25">
        <f t="shared" si="30"/>
        <v>0</v>
      </c>
      <c r="G89" s="25">
        <f t="shared" si="30"/>
        <v>0</v>
      </c>
      <c r="H89" s="25">
        <f t="shared" si="30"/>
        <v>0</v>
      </c>
      <c r="I89" s="25">
        <f t="shared" si="30"/>
        <v>0</v>
      </c>
      <c r="J89" s="25">
        <f t="shared" si="30"/>
        <v>0</v>
      </c>
      <c r="K89" s="25">
        <f t="shared" si="30"/>
        <v>0</v>
      </c>
      <c r="L89" s="25">
        <f t="shared" si="30"/>
        <v>0</v>
      </c>
      <c r="M89" s="25">
        <f t="shared" si="30"/>
        <v>0</v>
      </c>
      <c r="N89" s="25">
        <f t="shared" si="30"/>
        <v>0</v>
      </c>
      <c r="O89" s="25">
        <f t="shared" si="30"/>
        <v>0</v>
      </c>
      <c r="P89" s="25">
        <f t="shared" si="30"/>
        <v>0</v>
      </c>
      <c r="Q89" s="25">
        <f t="shared" si="30"/>
        <v>0</v>
      </c>
      <c r="R89" s="25">
        <f t="shared" si="30"/>
        <v>0</v>
      </c>
      <c r="S89" s="25">
        <f t="shared" si="30"/>
        <v>0</v>
      </c>
      <c r="T89" s="25">
        <f t="shared" si="30"/>
        <v>0</v>
      </c>
      <c r="U89" s="25">
        <f t="shared" si="30"/>
        <v>0</v>
      </c>
      <c r="V89" s="25">
        <f t="shared" ref="V89" si="31">+SUM(V90:V93)</f>
        <v>0</v>
      </c>
      <c r="W89" s="26"/>
      <c r="X89" s="27" t="e">
        <f t="shared" si="27"/>
        <v>#DIV/0!</v>
      </c>
    </row>
    <row r="90" spans="1:24">
      <c r="A90" s="23" t="s">
        <v>425</v>
      </c>
      <c r="B90" s="24" t="s">
        <v>426</v>
      </c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26"/>
      <c r="X90" s="32" t="e">
        <f t="shared" si="27"/>
        <v>#DIV/0!</v>
      </c>
    </row>
    <row r="91" spans="1:24" ht="12.95">
      <c r="A91" s="23" t="s">
        <v>427</v>
      </c>
      <c r="B91" s="24" t="s">
        <v>428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26"/>
      <c r="X91" s="32" t="e">
        <f t="shared" si="27"/>
        <v>#DIV/0!</v>
      </c>
    </row>
    <row r="92" spans="1:24" ht="12.95">
      <c r="A92" s="23" t="s">
        <v>429</v>
      </c>
      <c r="B92" s="24" t="s">
        <v>430</v>
      </c>
      <c r="C92" s="29">
        <f>+'2000'!$E92</f>
        <v>0</v>
      </c>
      <c r="D92" s="29">
        <f>+'2001'!$E92</f>
        <v>0</v>
      </c>
      <c r="E92" s="29">
        <f>+'2002'!$E92</f>
        <v>0</v>
      </c>
      <c r="F92" s="29">
        <f>+'2003'!$E92</f>
        <v>0</v>
      </c>
      <c r="G92" s="29">
        <f>+'2004'!$E92</f>
        <v>0</v>
      </c>
      <c r="H92" s="29">
        <f>+'2005'!$E92</f>
        <v>0</v>
      </c>
      <c r="I92" s="29">
        <f>+'2006'!$E92</f>
        <v>0</v>
      </c>
      <c r="J92" s="29">
        <f>+'2007'!$E92</f>
        <v>0</v>
      </c>
      <c r="K92" s="29">
        <f>+'2008'!$E92</f>
        <v>0</v>
      </c>
      <c r="L92" s="29">
        <f>+'2009'!$E92</f>
        <v>0</v>
      </c>
      <c r="M92" s="29">
        <f>+'2010'!$E92</f>
        <v>0</v>
      </c>
      <c r="N92" s="29">
        <f>+'2011'!$E92</f>
        <v>0</v>
      </c>
      <c r="O92" s="29">
        <f>+'2012'!$E92</f>
        <v>0</v>
      </c>
      <c r="P92" s="29">
        <f>+'2013'!$E92</f>
        <v>0</v>
      </c>
      <c r="Q92" s="29">
        <f>+'2014'!$E92</f>
        <v>0</v>
      </c>
      <c r="R92" s="29">
        <f>+'2015'!$E92</f>
        <v>0</v>
      </c>
      <c r="S92" s="29">
        <f>+'2016'!$E92</f>
        <v>0</v>
      </c>
      <c r="T92" s="29">
        <f>+'2017'!$E92</f>
        <v>0</v>
      </c>
      <c r="U92" s="29">
        <f>+'2018'!$E92</f>
        <v>0</v>
      </c>
      <c r="V92" s="29">
        <f>+'2019'!$E92</f>
        <v>0</v>
      </c>
      <c r="W92" s="26"/>
      <c r="X92" s="30" t="e">
        <f t="shared" si="27"/>
        <v>#DIV/0!</v>
      </c>
    </row>
    <row r="93" spans="1:24">
      <c r="A93" s="23" t="s">
        <v>431</v>
      </c>
      <c r="B93" s="24" t="s">
        <v>341</v>
      </c>
      <c r="C93" s="29">
        <f>+'2000'!$E93</f>
        <v>0</v>
      </c>
      <c r="D93" s="29">
        <f>+'2001'!$E93</f>
        <v>0</v>
      </c>
      <c r="E93" s="29">
        <f>+'2002'!$E93</f>
        <v>0</v>
      </c>
      <c r="F93" s="29">
        <f>+'2003'!$E93</f>
        <v>0</v>
      </c>
      <c r="G93" s="29">
        <f>+'2004'!$E93</f>
        <v>0</v>
      </c>
      <c r="H93" s="29">
        <f>+'2005'!$E93</f>
        <v>0</v>
      </c>
      <c r="I93" s="29">
        <f>+'2006'!$E93</f>
        <v>0</v>
      </c>
      <c r="J93" s="29">
        <f>+'2007'!$E93</f>
        <v>0</v>
      </c>
      <c r="K93" s="29">
        <f>+'2008'!$E93</f>
        <v>0</v>
      </c>
      <c r="L93" s="29">
        <f>+'2009'!$E93</f>
        <v>0</v>
      </c>
      <c r="M93" s="29">
        <f>+'2010'!$E93</f>
        <v>0</v>
      </c>
      <c r="N93" s="29">
        <f>+'2011'!$E93</f>
        <v>0</v>
      </c>
      <c r="O93" s="29">
        <f>+'2012'!$E93</f>
        <v>0</v>
      </c>
      <c r="P93" s="29">
        <f>+'2013'!$E93</f>
        <v>0</v>
      </c>
      <c r="Q93" s="29">
        <f>+'2014'!$E93</f>
        <v>0</v>
      </c>
      <c r="R93" s="29">
        <f>+'2015'!$E93</f>
        <v>0</v>
      </c>
      <c r="S93" s="29">
        <f>+'2016'!$E93</f>
        <v>0</v>
      </c>
      <c r="T93" s="29">
        <f>+'2017'!$E93</f>
        <v>0</v>
      </c>
      <c r="U93" s="29">
        <f>+'2018'!$E93</f>
        <v>0</v>
      </c>
      <c r="V93" s="29">
        <f>+'2019'!$E93</f>
        <v>0</v>
      </c>
      <c r="W93" s="26"/>
      <c r="X93" s="30" t="e">
        <f t="shared" si="27"/>
        <v>#DIV/0!</v>
      </c>
    </row>
    <row r="94" spans="1:24">
      <c r="A94" s="23" t="s">
        <v>432</v>
      </c>
      <c r="B94" s="24" t="s">
        <v>290</v>
      </c>
      <c r="C94" s="29">
        <f>+'2000'!$E94</f>
        <v>0</v>
      </c>
      <c r="D94" s="29">
        <f>+'2001'!$E94</f>
        <v>0</v>
      </c>
      <c r="E94" s="29">
        <f>+'2002'!$E94</f>
        <v>0</v>
      </c>
      <c r="F94" s="29">
        <f>+'2003'!$E94</f>
        <v>0</v>
      </c>
      <c r="G94" s="29">
        <f>+'2004'!$E94</f>
        <v>0</v>
      </c>
      <c r="H94" s="29">
        <f>+'2005'!$E94</f>
        <v>0</v>
      </c>
      <c r="I94" s="29">
        <f>+'2006'!$E94</f>
        <v>0</v>
      </c>
      <c r="J94" s="29">
        <f>+'2007'!$E94</f>
        <v>0</v>
      </c>
      <c r="K94" s="29">
        <f>+'2008'!$E94</f>
        <v>0</v>
      </c>
      <c r="L94" s="29">
        <f>+'2009'!$E94</f>
        <v>0</v>
      </c>
      <c r="M94" s="29">
        <f>+'2010'!$E94</f>
        <v>0</v>
      </c>
      <c r="N94" s="29">
        <f>+'2011'!$E94</f>
        <v>0</v>
      </c>
      <c r="O94" s="29">
        <f>+'2012'!$E94</f>
        <v>0</v>
      </c>
      <c r="P94" s="29">
        <f>+'2013'!$E94</f>
        <v>0</v>
      </c>
      <c r="Q94" s="29">
        <f>+'2014'!$E94</f>
        <v>0</v>
      </c>
      <c r="R94" s="29">
        <f>+'2015'!$E94</f>
        <v>0</v>
      </c>
      <c r="S94" s="29">
        <f>+'2016'!$E94</f>
        <v>0</v>
      </c>
      <c r="T94" s="29">
        <f>+'2017'!$E94</f>
        <v>0</v>
      </c>
      <c r="U94" s="29">
        <f>+'2018'!$E94</f>
        <v>0</v>
      </c>
      <c r="V94" s="29">
        <f>+'2019'!$E94</f>
        <v>0</v>
      </c>
      <c r="W94" s="26"/>
      <c r="X94" s="30" t="e">
        <f t="shared" si="27"/>
        <v>#DIV/0!</v>
      </c>
    </row>
    <row r="95" spans="1:24" s="12" customFormat="1">
      <c r="A95" s="18" t="s">
        <v>433</v>
      </c>
      <c r="B95" s="19" t="s">
        <v>434</v>
      </c>
      <c r="C95" s="20">
        <f t="shared" ref="C95:U95" si="32">+C96+C111+C127+C132+C144+C145+C151+C154+C155+C156</f>
        <v>2.2759384507128342</v>
      </c>
      <c r="D95" s="20">
        <f t="shared" si="32"/>
        <v>2.3451726168432852</v>
      </c>
      <c r="E95" s="20">
        <f t="shared" si="32"/>
        <v>2.5260407927742055</v>
      </c>
      <c r="F95" s="20">
        <f t="shared" si="32"/>
        <v>2.5132823056725808</v>
      </c>
      <c r="G95" s="20">
        <f t="shared" si="32"/>
        <v>2.4516042408243321</v>
      </c>
      <c r="H95" s="20">
        <f t="shared" si="32"/>
        <v>2.5230312469078817</v>
      </c>
      <c r="I95" s="20">
        <f t="shared" si="32"/>
        <v>2.4960224600732412</v>
      </c>
      <c r="J95" s="20">
        <f t="shared" si="32"/>
        <v>2.5318143861588989</v>
      </c>
      <c r="K95" s="20">
        <f t="shared" si="32"/>
        <v>2.6456874826921899</v>
      </c>
      <c r="L95" s="20">
        <f t="shared" si="32"/>
        <v>2.6582651525768797</v>
      </c>
      <c r="M95" s="20">
        <f t="shared" si="32"/>
        <v>2.7330925456624877</v>
      </c>
      <c r="N95" s="20">
        <f t="shared" si="32"/>
        <v>2.8846983891634683</v>
      </c>
      <c r="O95" s="20">
        <f t="shared" si="32"/>
        <v>2.8593826517751486</v>
      </c>
      <c r="P95" s="20">
        <f t="shared" si="32"/>
        <v>2.9404026458697743</v>
      </c>
      <c r="Q95" s="20">
        <f t="shared" si="32"/>
        <v>2.7281466112933188</v>
      </c>
      <c r="R95" s="20">
        <f t="shared" si="32"/>
        <v>2.6050728482716132</v>
      </c>
      <c r="S95" s="20">
        <f t="shared" si="32"/>
        <v>2.7530844809438384</v>
      </c>
      <c r="T95" s="20">
        <f t="shared" si="32"/>
        <v>2.7462630366218317</v>
      </c>
      <c r="U95" s="20">
        <f t="shared" si="32"/>
        <v>2.809288156490116</v>
      </c>
      <c r="V95" s="20">
        <f t="shared" ref="V95" si="33">+V96+V111+V127+V132+V144+V145+V151+V154+V155+V156</f>
        <v>2.8430555095937118</v>
      </c>
      <c r="W95" s="21"/>
      <c r="X95" s="22">
        <f t="shared" si="27"/>
        <v>0.24917943571947387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27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27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27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27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27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27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27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27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27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27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27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27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27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27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27"/>
        <v>#DIV/0!</v>
      </c>
    </row>
    <row r="111" spans="1:24">
      <c r="A111" s="23" t="s">
        <v>465</v>
      </c>
      <c r="B111" s="24" t="s">
        <v>466</v>
      </c>
      <c r="C111" s="25">
        <f t="shared" ref="C111:U111" si="34">+C112+C115+C116+C117+C126</f>
        <v>0.17799433920696328</v>
      </c>
      <c r="D111" s="25">
        <f t="shared" si="34"/>
        <v>0.16756703331849646</v>
      </c>
      <c r="E111" s="25">
        <f t="shared" si="34"/>
        <v>0.18883213225804954</v>
      </c>
      <c r="F111" s="25">
        <f t="shared" si="34"/>
        <v>0.18754655876720974</v>
      </c>
      <c r="G111" s="25">
        <f t="shared" si="34"/>
        <v>0.18628816161042611</v>
      </c>
      <c r="H111" s="25">
        <f t="shared" si="34"/>
        <v>0.14448497949369662</v>
      </c>
      <c r="I111" s="25">
        <f t="shared" si="34"/>
        <v>0.14316160122705965</v>
      </c>
      <c r="J111" s="25">
        <f t="shared" si="34"/>
        <v>0.20192257402407199</v>
      </c>
      <c r="K111" s="25">
        <f t="shared" si="34"/>
        <v>0.20675588763907082</v>
      </c>
      <c r="L111" s="25">
        <f t="shared" si="34"/>
        <v>0.19623122170978385</v>
      </c>
      <c r="M111" s="25">
        <f t="shared" si="34"/>
        <v>0.20367861877163981</v>
      </c>
      <c r="N111" s="25">
        <f t="shared" si="34"/>
        <v>0.20348331364798644</v>
      </c>
      <c r="O111" s="25">
        <f t="shared" si="34"/>
        <v>0.21338946588290181</v>
      </c>
      <c r="P111" s="25">
        <f t="shared" si="34"/>
        <v>0.21259649981672143</v>
      </c>
      <c r="Q111" s="25">
        <f t="shared" si="34"/>
        <v>0.23010744955993534</v>
      </c>
      <c r="R111" s="25">
        <f t="shared" si="34"/>
        <v>0.23878209983121212</v>
      </c>
      <c r="S111" s="25">
        <f t="shared" si="34"/>
        <v>0.24349108367852323</v>
      </c>
      <c r="T111" s="25">
        <f t="shared" si="34"/>
        <v>0.25299381950920002</v>
      </c>
      <c r="U111" s="25">
        <f t="shared" si="34"/>
        <v>0.26634104531919339</v>
      </c>
      <c r="V111" s="25">
        <f t="shared" ref="V111" si="35">+V112+V115+V116+V117+V126</f>
        <v>0.27505647100986219</v>
      </c>
      <c r="W111" s="26"/>
      <c r="X111" s="27">
        <f t="shared" si="27"/>
        <v>0.54531021736618102</v>
      </c>
    </row>
    <row r="112" spans="1:24">
      <c r="A112" s="23" t="s">
        <v>467</v>
      </c>
      <c r="B112" s="24" t="s">
        <v>438</v>
      </c>
      <c r="C112" s="25">
        <f t="shared" ref="C112:U112" si="36">+SUM(C113:C114)</f>
        <v>7.7088000000000026E-4</v>
      </c>
      <c r="D112" s="25">
        <f t="shared" si="36"/>
        <v>7.6537371428571463E-4</v>
      </c>
      <c r="E112" s="25">
        <f t="shared" si="36"/>
        <v>8.050189714285716E-4</v>
      </c>
      <c r="F112" s="25">
        <f t="shared" si="36"/>
        <v>8.1162651428571457E-4</v>
      </c>
      <c r="G112" s="25">
        <f t="shared" si="36"/>
        <v>8.0942400000000032E-4</v>
      </c>
      <c r="H112" s="25">
        <f t="shared" si="36"/>
        <v>8.1768342857142903E-4</v>
      </c>
      <c r="I112" s="25">
        <f t="shared" si="36"/>
        <v>8.0667085714285745E-4</v>
      </c>
      <c r="J112" s="25">
        <f t="shared" si="36"/>
        <v>8.9201828571428595E-4</v>
      </c>
      <c r="K112" s="25">
        <f t="shared" si="36"/>
        <v>9.4157485714285749E-4</v>
      </c>
      <c r="L112" s="25">
        <f t="shared" si="36"/>
        <v>9.8562514285714317E-4</v>
      </c>
      <c r="M112" s="25">
        <f t="shared" si="36"/>
        <v>1.0324285714285722E-3</v>
      </c>
      <c r="N112" s="25">
        <f t="shared" si="36"/>
        <v>1.0131565714285719E-3</v>
      </c>
      <c r="O112" s="25">
        <f t="shared" si="36"/>
        <v>1.0461942857142863E-3</v>
      </c>
      <c r="P112" s="25">
        <f t="shared" si="36"/>
        <v>8.8196931428571456E-4</v>
      </c>
      <c r="Q112" s="25">
        <f t="shared" si="36"/>
        <v>8.4363455314285748E-4</v>
      </c>
      <c r="R112" s="25">
        <f t="shared" si="36"/>
        <v>8.0624687314285732E-4</v>
      </c>
      <c r="S112" s="25">
        <f t="shared" si="36"/>
        <v>8.121496114285718E-4</v>
      </c>
      <c r="T112" s="25">
        <f t="shared" si="36"/>
        <v>7.9976046857142889E-4</v>
      </c>
      <c r="U112" s="25">
        <f t="shared" si="36"/>
        <v>8.1437965714285744E-4</v>
      </c>
      <c r="V112" s="25">
        <f t="shared" ref="V112" si="37">+SUM(V113:V114)</f>
        <v>7.8963440914285739E-4</v>
      </c>
      <c r="W112" s="26"/>
      <c r="X112" s="27">
        <f t="shared" si="27"/>
        <v>2.4328571428571477E-2</v>
      </c>
    </row>
    <row r="113" spans="1:24">
      <c r="A113" s="23" t="s">
        <v>468</v>
      </c>
      <c r="B113" s="24" t="s">
        <v>440</v>
      </c>
      <c r="C113" s="29">
        <f>+'2000'!$E113</f>
        <v>7.7088000000000026E-4</v>
      </c>
      <c r="D113" s="29">
        <f>+'2001'!$E113</f>
        <v>7.6537371428571463E-4</v>
      </c>
      <c r="E113" s="29">
        <f>+'2002'!$E113</f>
        <v>8.050189714285716E-4</v>
      </c>
      <c r="F113" s="29">
        <f>+'2003'!$E113</f>
        <v>8.1162651428571457E-4</v>
      </c>
      <c r="G113" s="29">
        <f>+'2004'!$E113</f>
        <v>8.0942400000000032E-4</v>
      </c>
      <c r="H113" s="29">
        <f>+'2005'!$E113</f>
        <v>8.1768342857142903E-4</v>
      </c>
      <c r="I113" s="29">
        <f>+'2006'!$E113</f>
        <v>8.0667085714285745E-4</v>
      </c>
      <c r="J113" s="29">
        <f>+'2007'!$E113</f>
        <v>8.9201828571428595E-4</v>
      </c>
      <c r="K113" s="29">
        <f>+'2008'!$E113</f>
        <v>9.4157485714285749E-4</v>
      </c>
      <c r="L113" s="29">
        <f>+'2009'!$E113</f>
        <v>9.8562514285714317E-4</v>
      </c>
      <c r="M113" s="29">
        <f>+'2010'!$E113</f>
        <v>1.0324285714285722E-3</v>
      </c>
      <c r="N113" s="29">
        <f>+'2011'!$E113</f>
        <v>1.0131565714285719E-3</v>
      </c>
      <c r="O113" s="29">
        <f>+'2012'!$E113</f>
        <v>1.0461942857142863E-3</v>
      </c>
      <c r="P113" s="29">
        <f>+'2013'!$E113</f>
        <v>8.8196931428571456E-4</v>
      </c>
      <c r="Q113" s="29">
        <f>+'2014'!$E113</f>
        <v>8.4363455314285748E-4</v>
      </c>
      <c r="R113" s="29">
        <f>+'2015'!$E113</f>
        <v>8.0624687314285732E-4</v>
      </c>
      <c r="S113" s="29">
        <f>+'2016'!$E113</f>
        <v>8.121496114285718E-4</v>
      </c>
      <c r="T113" s="29">
        <f>+'2017'!$E113</f>
        <v>7.9976046857142889E-4</v>
      </c>
      <c r="U113" s="29">
        <f>+'2018'!$E113</f>
        <v>8.1437965714285744E-4</v>
      </c>
      <c r="V113" s="29">
        <f>+'2019'!$E113</f>
        <v>7.8963440914285739E-4</v>
      </c>
      <c r="W113" s="26"/>
      <c r="X113" s="30">
        <f t="shared" si="27"/>
        <v>2.4328571428571477E-2</v>
      </c>
    </row>
    <row r="114" spans="1:24">
      <c r="A114" s="23" t="s">
        <v>469</v>
      </c>
      <c r="B114" s="24" t="s">
        <v>442</v>
      </c>
      <c r="C114" s="29">
        <f>+'2000'!$E114</f>
        <v>0</v>
      </c>
      <c r="D114" s="29">
        <f>+'2001'!$E114</f>
        <v>0</v>
      </c>
      <c r="E114" s="29">
        <f>+'2002'!$E114</f>
        <v>0</v>
      </c>
      <c r="F114" s="29">
        <f>+'2003'!$E114</f>
        <v>0</v>
      </c>
      <c r="G114" s="29">
        <f>+'2004'!$E114</f>
        <v>0</v>
      </c>
      <c r="H114" s="29">
        <f>+'2005'!$E114</f>
        <v>0</v>
      </c>
      <c r="I114" s="29">
        <f>+'2006'!$E114</f>
        <v>0</v>
      </c>
      <c r="J114" s="29">
        <f>+'2007'!$E114</f>
        <v>0</v>
      </c>
      <c r="K114" s="29">
        <f>+'2008'!$E114</f>
        <v>0</v>
      </c>
      <c r="L114" s="29">
        <f>+'2009'!$E114</f>
        <v>0</v>
      </c>
      <c r="M114" s="29">
        <f>+'2010'!$E114</f>
        <v>0</v>
      </c>
      <c r="N114" s="29">
        <f>+'2011'!$E114</f>
        <v>0</v>
      </c>
      <c r="O114" s="29">
        <f>+'2012'!$E114</f>
        <v>0</v>
      </c>
      <c r="P114" s="29">
        <f>+'2013'!$E114</f>
        <v>0</v>
      </c>
      <c r="Q114" s="29">
        <f>+'2014'!$E114</f>
        <v>0</v>
      </c>
      <c r="R114" s="29">
        <f>+'2015'!$E114</f>
        <v>0</v>
      </c>
      <c r="S114" s="29">
        <f>+'2016'!$E114</f>
        <v>0</v>
      </c>
      <c r="T114" s="29">
        <f>+'2017'!$E114</f>
        <v>0</v>
      </c>
      <c r="U114" s="29">
        <f>+'2018'!$E114</f>
        <v>0</v>
      </c>
      <c r="V114" s="29">
        <f>+'2019'!$E114</f>
        <v>0</v>
      </c>
      <c r="W114" s="26"/>
      <c r="X114" s="30" t="e">
        <f t="shared" si="27"/>
        <v>#DIV/0!</v>
      </c>
    </row>
    <row r="115" spans="1:24">
      <c r="A115" s="23" t="s">
        <v>470</v>
      </c>
      <c r="B115" s="24" t="s">
        <v>444</v>
      </c>
      <c r="C115" s="29">
        <f>+'2000'!$E115</f>
        <v>3.4636857648979584E-4</v>
      </c>
      <c r="D115" s="29">
        <f>+'2001'!$E115</f>
        <v>3.6383195828571419E-4</v>
      </c>
      <c r="E115" s="29">
        <f>+'2002'!$E115</f>
        <v>4.4046980222142837E-4</v>
      </c>
      <c r="F115" s="29">
        <f>+'2003'!$E115</f>
        <v>5.171076461571426E-4</v>
      </c>
      <c r="G115" s="29">
        <f>+'2004'!$E115</f>
        <v>5.9374549009285705E-4</v>
      </c>
      <c r="H115" s="29">
        <f>+'2005'!$E115</f>
        <v>6.7038333402857128E-4</v>
      </c>
      <c r="I115" s="29">
        <f>+'2006'!$E115</f>
        <v>7.4702117796428551E-4</v>
      </c>
      <c r="J115" s="29">
        <f>+'2007'!$E115</f>
        <v>8.2365902189999985E-4</v>
      </c>
      <c r="K115" s="29">
        <f>+'2008'!$E115</f>
        <v>9.0029686583571397E-4</v>
      </c>
      <c r="L115" s="29">
        <f>+'2009'!$E115</f>
        <v>9.7693470977142831E-4</v>
      </c>
      <c r="M115" s="29">
        <f>+'2010'!$E115</f>
        <v>1.0535725537071424E-3</v>
      </c>
      <c r="N115" s="29">
        <f>+'2011'!$E115</f>
        <v>1.130210397642857E-3</v>
      </c>
      <c r="O115" s="29">
        <f>+'2012'!$E115</f>
        <v>1.2035626408928568E-3</v>
      </c>
      <c r="P115" s="29">
        <f>+'2013'!$E115</f>
        <v>1.2769148841428571E-3</v>
      </c>
      <c r="Q115" s="29">
        <f>+'2014'!$E115</f>
        <v>1.3502671273928569E-3</v>
      </c>
      <c r="R115" s="29">
        <f>+'2015'!$E115</f>
        <v>1.4236193706428566E-3</v>
      </c>
      <c r="S115" s="29">
        <f>+'2016'!$E115</f>
        <v>1.4969716138928566E-3</v>
      </c>
      <c r="T115" s="29">
        <f>+'2017'!$E115</f>
        <v>1.5703238571428569E-3</v>
      </c>
      <c r="U115" s="29">
        <f>+'2018'!$E115</f>
        <v>1.532770651513297E-3</v>
      </c>
      <c r="V115" s="29">
        <f>+'2019'!$E115</f>
        <v>1.5513200225681157E-3</v>
      </c>
      <c r="W115" s="26"/>
      <c r="X115" s="30">
        <f t="shared" si="27"/>
        <v>3.4788128250249004</v>
      </c>
    </row>
    <row r="116" spans="1:24">
      <c r="A116" s="23" t="s">
        <v>471</v>
      </c>
      <c r="B116" s="24" t="s">
        <v>446</v>
      </c>
      <c r="C116" s="29">
        <f>+'2000'!$E116</f>
        <v>5.8774609928571439E-3</v>
      </c>
      <c r="D116" s="29">
        <f>+'2001'!$E116</f>
        <v>5.0774320928571436E-3</v>
      </c>
      <c r="E116" s="29">
        <f>+'2002'!$E116</f>
        <v>6.4129300714285712E-3</v>
      </c>
      <c r="F116" s="29">
        <f>+'2003'!$E116</f>
        <v>6.6055296214285715E-3</v>
      </c>
      <c r="G116" s="29">
        <f>+'2004'!$E116</f>
        <v>6.1610691214285711E-3</v>
      </c>
      <c r="H116" s="29">
        <f>+'2005'!$E116</f>
        <v>6.0573616714285714E-3</v>
      </c>
      <c r="I116" s="29">
        <f>+'2006'!$E116</f>
        <v>5.8774609928571439E-3</v>
      </c>
      <c r="J116" s="29">
        <f>+'2007'!$E116</f>
        <v>6.8827883142857154E-3</v>
      </c>
      <c r="K116" s="29">
        <f>+'2008'!$E116</f>
        <v>6.7282853785714291E-3</v>
      </c>
      <c r="L116" s="29">
        <f>+'2009'!$E116</f>
        <v>5.7822194571428573E-3</v>
      </c>
      <c r="M116" s="29">
        <f>+'2010'!$E116</f>
        <v>5.8499467714285729E-3</v>
      </c>
      <c r="N116" s="29">
        <f>+'2011'!$E116</f>
        <v>6.8176219390714294E-3</v>
      </c>
      <c r="O116" s="29">
        <f>+'2012'!$E116</f>
        <v>6.7854303000000017E-3</v>
      </c>
      <c r="P116" s="29">
        <f>+'2013'!$E116</f>
        <v>7.2341237571428574E-3</v>
      </c>
      <c r="Q116" s="29">
        <f>+'2014'!$E116</f>
        <v>7.316666421428572E-3</v>
      </c>
      <c r="R116" s="29">
        <f>+'2015'!$E116</f>
        <v>7.7251467857142857E-3</v>
      </c>
      <c r="S116" s="29">
        <f>+'2016'!$E116</f>
        <v>8.2331016428571439E-3</v>
      </c>
      <c r="T116" s="29">
        <f>+'2017'!$E116</f>
        <v>8.4807296357142879E-3</v>
      </c>
      <c r="U116" s="29">
        <f>+'2018'!$E116</f>
        <v>7.7759422714285724E-3</v>
      </c>
      <c r="V116" s="29">
        <f>+'2019'!$E116</f>
        <v>7.5410131500000003E-3</v>
      </c>
      <c r="W116" s="26"/>
      <c r="X116" s="30">
        <f t="shared" si="27"/>
        <v>0.28303925099027705</v>
      </c>
    </row>
    <row r="117" spans="1:24">
      <c r="A117" s="23" t="s">
        <v>472</v>
      </c>
      <c r="B117" s="24" t="s">
        <v>448</v>
      </c>
      <c r="C117" s="25">
        <f t="shared" ref="C117:U117" si="38">+SUM(C118:C125)</f>
        <v>5.6651740394857139E-2</v>
      </c>
      <c r="D117" s="25">
        <f t="shared" si="38"/>
        <v>5.2769037386528578E-2</v>
      </c>
      <c r="E117" s="25">
        <f t="shared" si="38"/>
        <v>5.7809897991987436E-2</v>
      </c>
      <c r="F117" s="25">
        <f t="shared" si="38"/>
        <v>5.6480348867303437E-2</v>
      </c>
      <c r="G117" s="25">
        <f t="shared" si="38"/>
        <v>5.6816150567911422E-2</v>
      </c>
      <c r="H117" s="25">
        <f t="shared" si="38"/>
        <v>5.8287343801575436E-2</v>
      </c>
      <c r="I117" s="25">
        <f t="shared" si="38"/>
        <v>5.8565193424885711E-2</v>
      </c>
      <c r="J117" s="25">
        <f t="shared" si="38"/>
        <v>5.824322086133886E-2</v>
      </c>
      <c r="K117" s="25">
        <f t="shared" si="38"/>
        <v>5.9650084813792005E-2</v>
      </c>
      <c r="L117" s="25">
        <f t="shared" si="38"/>
        <v>5.8144408114816568E-2</v>
      </c>
      <c r="M117" s="25">
        <f t="shared" si="38"/>
        <v>5.9570138896412578E-2</v>
      </c>
      <c r="N117" s="25">
        <f t="shared" si="38"/>
        <v>5.6509955038177143E-2</v>
      </c>
      <c r="O117" s="25">
        <f t="shared" si="38"/>
        <v>5.9857216421357148E-2</v>
      </c>
      <c r="P117" s="25">
        <f t="shared" si="38"/>
        <v>5.9288087360857153E-2</v>
      </c>
      <c r="Q117" s="25">
        <f t="shared" si="38"/>
        <v>6.4970491795785706E-2</v>
      </c>
      <c r="R117" s="25">
        <f t="shared" si="38"/>
        <v>6.65333167227143E-2</v>
      </c>
      <c r="S117" s="25">
        <f t="shared" si="38"/>
        <v>6.6925746206785722E-2</v>
      </c>
      <c r="T117" s="25">
        <f t="shared" si="38"/>
        <v>6.8777066090857153E-2</v>
      </c>
      <c r="U117" s="25">
        <f t="shared" si="38"/>
        <v>6.9266516473176568E-2</v>
      </c>
      <c r="V117" s="25">
        <f t="shared" ref="V117" si="39">+SUM(V118:V125)</f>
        <v>7.1997066953744318E-2</v>
      </c>
      <c r="W117" s="26"/>
      <c r="X117" s="27">
        <f t="shared" si="27"/>
        <v>0.27087122923200146</v>
      </c>
    </row>
    <row r="118" spans="1:24">
      <c r="A118" s="23" t="s">
        <v>473</v>
      </c>
      <c r="B118" s="24" t="s">
        <v>450</v>
      </c>
      <c r="C118" s="29">
        <f>+'2000'!$E118</f>
        <v>0</v>
      </c>
      <c r="D118" s="29">
        <f>+'2001'!$E118</f>
        <v>0</v>
      </c>
      <c r="E118" s="29">
        <f>+'2002'!$E118</f>
        <v>0</v>
      </c>
      <c r="F118" s="29">
        <f>+'2003'!$E118</f>
        <v>0</v>
      </c>
      <c r="G118" s="29">
        <f>+'2004'!$E118</f>
        <v>0</v>
      </c>
      <c r="H118" s="29">
        <f>+'2005'!$E118</f>
        <v>0</v>
      </c>
      <c r="I118" s="29">
        <f>+'2006'!$E118</f>
        <v>0</v>
      </c>
      <c r="J118" s="29">
        <f>+'2007'!$E118</f>
        <v>0</v>
      </c>
      <c r="K118" s="29">
        <f>+'2008'!$E118</f>
        <v>0</v>
      </c>
      <c r="L118" s="29">
        <f>+'2009'!$E118</f>
        <v>0</v>
      </c>
      <c r="M118" s="29">
        <f>+'2010'!$E118</f>
        <v>0</v>
      </c>
      <c r="N118" s="29">
        <f>+'2011'!$E118</f>
        <v>0</v>
      </c>
      <c r="O118" s="29">
        <f>+'2012'!$E118</f>
        <v>0</v>
      </c>
      <c r="P118" s="29">
        <f>+'2013'!$E118</f>
        <v>0</v>
      </c>
      <c r="Q118" s="29">
        <f>+'2014'!$E118</f>
        <v>0</v>
      </c>
      <c r="R118" s="29">
        <f>+'2015'!$E118</f>
        <v>0</v>
      </c>
      <c r="S118" s="29">
        <f>+'2016'!$E118</f>
        <v>0</v>
      </c>
      <c r="T118" s="29">
        <f>+'2017'!$E118</f>
        <v>0</v>
      </c>
      <c r="U118" s="29">
        <f>+'2018'!$E118</f>
        <v>0</v>
      </c>
      <c r="V118" s="29">
        <f>+'2019'!$E118</f>
        <v>0</v>
      </c>
      <c r="W118" s="26"/>
      <c r="X118" s="30" t="e">
        <f t="shared" si="27"/>
        <v>#DIV/0!</v>
      </c>
    </row>
    <row r="119" spans="1:24">
      <c r="A119" s="23" t="s">
        <v>474</v>
      </c>
      <c r="B119" s="24" t="s">
        <v>452</v>
      </c>
      <c r="C119" s="29">
        <f>+'2000'!$E119</f>
        <v>0</v>
      </c>
      <c r="D119" s="29">
        <f>+'2001'!$E119</f>
        <v>0</v>
      </c>
      <c r="E119" s="29">
        <f>+'2002'!$E119</f>
        <v>0</v>
      </c>
      <c r="F119" s="29">
        <f>+'2003'!$E119</f>
        <v>0</v>
      </c>
      <c r="G119" s="29">
        <f>+'2004'!$E119</f>
        <v>0</v>
      </c>
      <c r="H119" s="29">
        <f>+'2005'!$E119</f>
        <v>0</v>
      </c>
      <c r="I119" s="29">
        <f>+'2006'!$E119</f>
        <v>0</v>
      </c>
      <c r="J119" s="29">
        <f>+'2007'!$E119</f>
        <v>0</v>
      </c>
      <c r="K119" s="29">
        <f>+'2008'!$E119</f>
        <v>0</v>
      </c>
      <c r="L119" s="29">
        <f>+'2009'!$E119</f>
        <v>0</v>
      </c>
      <c r="M119" s="29">
        <f>+'2010'!$E119</f>
        <v>0</v>
      </c>
      <c r="N119" s="29">
        <f>+'2011'!$E119</f>
        <v>0</v>
      </c>
      <c r="O119" s="29">
        <f>+'2012'!$E119</f>
        <v>0</v>
      </c>
      <c r="P119" s="29">
        <f>+'2013'!$E119</f>
        <v>0</v>
      </c>
      <c r="Q119" s="29">
        <f>+'2014'!$E119</f>
        <v>0</v>
      </c>
      <c r="R119" s="29">
        <f>+'2015'!$E119</f>
        <v>0</v>
      </c>
      <c r="S119" s="29">
        <f>+'2016'!$E119</f>
        <v>0</v>
      </c>
      <c r="T119" s="29">
        <f>+'2017'!$E119</f>
        <v>0</v>
      </c>
      <c r="U119" s="29">
        <f>+'2018'!$E119</f>
        <v>0</v>
      </c>
      <c r="V119" s="29">
        <f>+'2019'!$E119</f>
        <v>0</v>
      </c>
      <c r="W119" s="26"/>
      <c r="X119" s="30" t="e">
        <f t="shared" si="27"/>
        <v>#DIV/0!</v>
      </c>
    </row>
    <row r="120" spans="1:24">
      <c r="A120" s="23" t="s">
        <v>475</v>
      </c>
      <c r="B120" s="24" t="s">
        <v>454</v>
      </c>
      <c r="C120" s="29">
        <f>+'2000'!$E120</f>
        <v>0</v>
      </c>
      <c r="D120" s="29">
        <f>+'2001'!$E120</f>
        <v>0</v>
      </c>
      <c r="E120" s="29">
        <f>+'2002'!$E120</f>
        <v>0</v>
      </c>
      <c r="F120" s="29">
        <f>+'2003'!$E120</f>
        <v>0</v>
      </c>
      <c r="G120" s="29">
        <f>+'2004'!$E120</f>
        <v>0</v>
      </c>
      <c r="H120" s="29">
        <f>+'2005'!$E120</f>
        <v>0</v>
      </c>
      <c r="I120" s="29">
        <f>+'2006'!$E120</f>
        <v>0</v>
      </c>
      <c r="J120" s="29">
        <f>+'2007'!$E120</f>
        <v>0</v>
      </c>
      <c r="K120" s="29">
        <f>+'2008'!$E120</f>
        <v>0</v>
      </c>
      <c r="L120" s="29">
        <f>+'2009'!$E120</f>
        <v>0</v>
      </c>
      <c r="M120" s="29">
        <f>+'2010'!$E120</f>
        <v>0</v>
      </c>
      <c r="N120" s="29">
        <f>+'2011'!$E120</f>
        <v>0</v>
      </c>
      <c r="O120" s="29">
        <f>+'2012'!$E120</f>
        <v>0</v>
      </c>
      <c r="P120" s="29">
        <f>+'2013'!$E120</f>
        <v>0</v>
      </c>
      <c r="Q120" s="29">
        <f>+'2014'!$E120</f>
        <v>0</v>
      </c>
      <c r="R120" s="29">
        <f>+'2015'!$E120</f>
        <v>0</v>
      </c>
      <c r="S120" s="29">
        <f>+'2016'!$E120</f>
        <v>0</v>
      </c>
      <c r="T120" s="29">
        <f>+'2017'!$E120</f>
        <v>0</v>
      </c>
      <c r="U120" s="29">
        <f>+'2018'!$E120</f>
        <v>0</v>
      </c>
      <c r="V120" s="29">
        <f>+'2019'!$E120</f>
        <v>0</v>
      </c>
      <c r="W120" s="26"/>
      <c r="X120" s="30" t="e">
        <f t="shared" si="27"/>
        <v>#DIV/0!</v>
      </c>
    </row>
    <row r="121" spans="1:24">
      <c r="A121" s="23" t="s">
        <v>476</v>
      </c>
      <c r="B121" s="24" t="s">
        <v>456</v>
      </c>
      <c r="C121" s="29">
        <f>+'2000'!$E121</f>
        <v>2.0839226571428577E-3</v>
      </c>
      <c r="D121" s="29">
        <f>+'2001'!$E121</f>
        <v>2.4706506117857141E-3</v>
      </c>
      <c r="E121" s="29">
        <f>+'2002'!$E121</f>
        <v>2.4706506117857141E-3</v>
      </c>
      <c r="F121" s="29">
        <f>+'2003'!$E121</f>
        <v>2.5668316575000001E-3</v>
      </c>
      <c r="G121" s="29">
        <f>+'2004'!$E121</f>
        <v>2.6630127032142856E-3</v>
      </c>
      <c r="H121" s="29">
        <f>+'2005'!$E121</f>
        <v>2.7591937489285716E-3</v>
      </c>
      <c r="I121" s="29">
        <f>+'2006'!$E121</f>
        <v>2.8553747946428571E-3</v>
      </c>
      <c r="J121" s="29">
        <f>+'2007'!$E121</f>
        <v>2.9515558403571435E-3</v>
      </c>
      <c r="K121" s="29">
        <f>+'2008'!$E121</f>
        <v>3.047736886071429E-3</v>
      </c>
      <c r="L121" s="29">
        <f>+'2009'!$E121</f>
        <v>3.143917931785715E-3</v>
      </c>
      <c r="M121" s="29">
        <f>+'2010'!$E121</f>
        <v>3.2400989775000001E-3</v>
      </c>
      <c r="N121" s="29">
        <f>+'2011'!$E121</f>
        <v>3.3479018995714285E-3</v>
      </c>
      <c r="O121" s="29">
        <f>+'2012'!$E121</f>
        <v>3.7918041424999994E-3</v>
      </c>
      <c r="P121" s="29">
        <f>+'2013'!$E121</f>
        <v>4.2357063854285715E-3</v>
      </c>
      <c r="Q121" s="29">
        <f>+'2014'!$E121</f>
        <v>4.6796086283571433E-3</v>
      </c>
      <c r="R121" s="29">
        <f>+'2015'!$E121</f>
        <v>5.123510871285715E-3</v>
      </c>
      <c r="S121" s="29">
        <f>+'2016'!$E121</f>
        <v>5.5674131142142867E-3</v>
      </c>
      <c r="T121" s="29">
        <f>+'2017'!$E121</f>
        <v>6.0113153571428575E-3</v>
      </c>
      <c r="U121" s="29">
        <f>+'2018'!$E121</f>
        <v>5.7808551320337083E-3</v>
      </c>
      <c r="V121" s="29">
        <f>+'2019'!$E121</f>
        <v>5.8938332454586025E-3</v>
      </c>
      <c r="W121" s="26"/>
      <c r="X121" s="30">
        <f t="shared" si="27"/>
        <v>1.8282399182411533</v>
      </c>
    </row>
    <row r="122" spans="1:24">
      <c r="A122" s="23" t="s">
        <v>477</v>
      </c>
      <c r="B122" s="24" t="s">
        <v>458</v>
      </c>
      <c r="C122" s="29">
        <f>+'2000'!$E122</f>
        <v>2.9735089999999999E-2</v>
      </c>
      <c r="D122" s="29">
        <f>+'2001'!$E122</f>
        <v>2.4892702890000003E-2</v>
      </c>
      <c r="E122" s="29">
        <f>+'2002'!$E122</f>
        <v>2.8257569999999999E-2</v>
      </c>
      <c r="F122" s="29">
        <f>+'2003'!$E122</f>
        <v>2.7518810000000001E-2</v>
      </c>
      <c r="G122" s="29">
        <f>+'2004'!$E122</f>
        <v>2.6780049999999993E-2</v>
      </c>
      <c r="H122" s="29">
        <f>+'2005'!$E122</f>
        <v>2.6041289999999998E-2</v>
      </c>
      <c r="I122" s="29">
        <f>+'2006'!$E122</f>
        <v>2.5487220000000001E-2</v>
      </c>
      <c r="J122" s="29">
        <f>+'2007'!$E122</f>
        <v>2.4563769999999995E-2</v>
      </c>
      <c r="K122" s="29">
        <f>+'2008'!$E122</f>
        <v>2.4009699999999998E-2</v>
      </c>
      <c r="L122" s="29">
        <f>+'2009'!$E122</f>
        <v>2.3086249999999999E-2</v>
      </c>
      <c r="M122" s="29">
        <f>+'2010'!$E122</f>
        <v>2.21628E-2</v>
      </c>
      <c r="N122" s="29">
        <f>+'2011'!$E122</f>
        <v>2.1127612550000001E-2</v>
      </c>
      <c r="O122" s="29">
        <f>+'2012'!$E122</f>
        <v>2.1239350000000001E-2</v>
      </c>
      <c r="P122" s="29">
        <f>+'2013'!$E122</f>
        <v>2.1239350000000001E-2</v>
      </c>
      <c r="Q122" s="29">
        <f>+'2014'!$E122</f>
        <v>2.1424039999999998E-2</v>
      </c>
      <c r="R122" s="29">
        <f>+'2015'!$E122</f>
        <v>2.0690451320000001E-2</v>
      </c>
      <c r="S122" s="29">
        <f>+'2016'!$E122</f>
        <v>2.0690451320000001E-2</v>
      </c>
      <c r="T122" s="29">
        <f>+'2017'!$E122</f>
        <v>1.9482578720000001E-2</v>
      </c>
      <c r="U122" s="29">
        <f>+'2018'!$E122</f>
        <v>1.8800703239999998E-2</v>
      </c>
      <c r="V122" s="29">
        <f>+'2019'!$E122</f>
        <v>1.821985319E-2</v>
      </c>
      <c r="W122" s="26"/>
      <c r="X122" s="30">
        <f t="shared" si="27"/>
        <v>-0.38726086956521744</v>
      </c>
    </row>
    <row r="123" spans="1:24">
      <c r="A123" s="23" t="s">
        <v>478</v>
      </c>
      <c r="B123" s="24" t="s">
        <v>460</v>
      </c>
      <c r="C123" s="29">
        <f>+'2000'!$E123</f>
        <v>0</v>
      </c>
      <c r="D123" s="29">
        <f>+'2001'!$E123</f>
        <v>0</v>
      </c>
      <c r="E123" s="29">
        <f>+'2002'!$E123</f>
        <v>0</v>
      </c>
      <c r="F123" s="29">
        <f>+'2003'!$E123</f>
        <v>0</v>
      </c>
      <c r="G123" s="29">
        <f>+'2004'!$E123</f>
        <v>0</v>
      </c>
      <c r="H123" s="29">
        <f>+'2005'!$E123</f>
        <v>0</v>
      </c>
      <c r="I123" s="29">
        <f>+'2006'!$E123</f>
        <v>0</v>
      </c>
      <c r="J123" s="29">
        <f>+'2007'!$E123</f>
        <v>0</v>
      </c>
      <c r="K123" s="29">
        <f>+'2008'!$E123</f>
        <v>0</v>
      </c>
      <c r="L123" s="29">
        <f>+'2009'!$E123</f>
        <v>0</v>
      </c>
      <c r="M123" s="29">
        <f>+'2010'!$E123</f>
        <v>0</v>
      </c>
      <c r="N123" s="29">
        <f>+'2011'!$E123</f>
        <v>0</v>
      </c>
      <c r="O123" s="29">
        <f>+'2012'!$E123</f>
        <v>0</v>
      </c>
      <c r="P123" s="29">
        <f>+'2013'!$E123</f>
        <v>0</v>
      </c>
      <c r="Q123" s="29">
        <f>+'2014'!$E123</f>
        <v>0</v>
      </c>
      <c r="R123" s="29">
        <f>+'2015'!$E123</f>
        <v>0</v>
      </c>
      <c r="S123" s="29">
        <f>+'2016'!$E123</f>
        <v>0</v>
      </c>
      <c r="T123" s="29">
        <f>+'2017'!$E123</f>
        <v>0</v>
      </c>
      <c r="U123" s="29">
        <f>+'2018'!$E123</f>
        <v>0</v>
      </c>
      <c r="V123" s="29">
        <f>+'2019'!$E123</f>
        <v>0</v>
      </c>
      <c r="W123" s="26"/>
      <c r="X123" s="30" t="e">
        <f t="shared" si="27"/>
        <v>#DIV/0!</v>
      </c>
    </row>
    <row r="124" spans="1:24">
      <c r="A124" s="23" t="s">
        <v>479</v>
      </c>
      <c r="B124" s="24" t="s">
        <v>462</v>
      </c>
      <c r="C124" s="29">
        <f>+'2000'!$E124</f>
        <v>2.4832727737714288E-2</v>
      </c>
      <c r="D124" s="29">
        <f>+'2001'!$E124</f>
        <v>2.5405683884742857E-2</v>
      </c>
      <c r="E124" s="29">
        <f>+'2002'!$E124</f>
        <v>2.7081677380201719E-2</v>
      </c>
      <c r="F124" s="29">
        <f>+'2003'!$E124</f>
        <v>2.6394707209803431E-2</v>
      </c>
      <c r="G124" s="29">
        <f>+'2004'!$E124</f>
        <v>2.7373087864697145E-2</v>
      </c>
      <c r="H124" s="29">
        <f>+'2005'!$E124</f>
        <v>2.9486860052646863E-2</v>
      </c>
      <c r="I124" s="29">
        <f>+'2006'!$E124</f>
        <v>3.0222598630242854E-2</v>
      </c>
      <c r="J124" s="29">
        <f>+'2007'!$E124</f>
        <v>3.0727895020981718E-2</v>
      </c>
      <c r="K124" s="29">
        <f>+'2008'!$E124</f>
        <v>3.2592647927720576E-2</v>
      </c>
      <c r="L124" s="29">
        <f>+'2009'!$E124</f>
        <v>3.1914240183030858E-2</v>
      </c>
      <c r="M124" s="29">
        <f>+'2010'!$E124</f>
        <v>3.4167239918912573E-2</v>
      </c>
      <c r="N124" s="29">
        <f>+'2011'!$E124</f>
        <v>3.203444058860571E-2</v>
      </c>
      <c r="O124" s="29">
        <f>+'2012'!$E124</f>
        <v>3.4826062278857151E-2</v>
      </c>
      <c r="P124" s="29">
        <f>+'2013'!$E124</f>
        <v>3.3813030975428579E-2</v>
      </c>
      <c r="Q124" s="29">
        <f>+'2014'!$E124</f>
        <v>3.8866843167428569E-2</v>
      </c>
      <c r="R124" s="29">
        <f>+'2015'!$E124</f>
        <v>4.0719354531428581E-2</v>
      </c>
      <c r="S124" s="29">
        <f>+'2016'!$E124</f>
        <v>4.0667881772571433E-2</v>
      </c>
      <c r="T124" s="29">
        <f>+'2017'!$E124</f>
        <v>4.3283172013714295E-2</v>
      </c>
      <c r="U124" s="29">
        <f>+'2018'!$E124</f>
        <v>4.4684958101142862E-2</v>
      </c>
      <c r="V124" s="29">
        <f>+'2019'!$E124</f>
        <v>4.7883380518285716E-2</v>
      </c>
      <c r="W124" s="26"/>
      <c r="X124" s="30">
        <f t="shared" si="27"/>
        <v>0.92823684228469339</v>
      </c>
    </row>
    <row r="125" spans="1:24">
      <c r="A125" s="23" t="s">
        <v>480</v>
      </c>
      <c r="B125" s="24" t="s">
        <v>464</v>
      </c>
      <c r="C125" s="29">
        <f>+'2000'!$E125</f>
        <v>0</v>
      </c>
      <c r="D125" s="29">
        <f>+'2001'!$E125</f>
        <v>0</v>
      </c>
      <c r="E125" s="29">
        <f>+'2002'!$E125</f>
        <v>0</v>
      </c>
      <c r="F125" s="29">
        <f>+'2003'!$E125</f>
        <v>0</v>
      </c>
      <c r="G125" s="29">
        <f>+'2004'!$E125</f>
        <v>0</v>
      </c>
      <c r="H125" s="29">
        <f>+'2005'!$E125</f>
        <v>0</v>
      </c>
      <c r="I125" s="29">
        <f>+'2006'!$E125</f>
        <v>0</v>
      </c>
      <c r="J125" s="29">
        <f>+'2007'!$E125</f>
        <v>0</v>
      </c>
      <c r="K125" s="29">
        <f>+'2008'!$E125</f>
        <v>0</v>
      </c>
      <c r="L125" s="29">
        <f>+'2009'!$E125</f>
        <v>0</v>
      </c>
      <c r="M125" s="29">
        <f>+'2010'!$E125</f>
        <v>0</v>
      </c>
      <c r="N125" s="29">
        <f>+'2011'!$E125</f>
        <v>0</v>
      </c>
      <c r="O125" s="29">
        <f>+'2012'!$E125</f>
        <v>0</v>
      </c>
      <c r="P125" s="29">
        <f>+'2013'!$E125</f>
        <v>0</v>
      </c>
      <c r="Q125" s="29">
        <f>+'2014'!$E125</f>
        <v>0</v>
      </c>
      <c r="R125" s="29">
        <f>+'2015'!$E125</f>
        <v>0</v>
      </c>
      <c r="S125" s="29">
        <f>+'2016'!$E125</f>
        <v>0</v>
      </c>
      <c r="T125" s="29">
        <f>+'2017'!$E125</f>
        <v>0</v>
      </c>
      <c r="U125" s="29">
        <f>+'2018'!$E125</f>
        <v>0</v>
      </c>
      <c r="V125" s="29">
        <f>+'2019'!$E125</f>
        <v>0</v>
      </c>
      <c r="W125" s="26"/>
      <c r="X125" s="30" t="e">
        <f t="shared" si="27"/>
        <v>#DIV/0!</v>
      </c>
    </row>
    <row r="126" spans="1:24" ht="12.95">
      <c r="A126" s="23" t="s">
        <v>481</v>
      </c>
      <c r="B126" s="24" t="s">
        <v>482</v>
      </c>
      <c r="C126" s="29">
        <f>+'2000'!$E126</f>
        <v>0.1143478892427592</v>
      </c>
      <c r="D126" s="29">
        <f>+'2001'!$E126</f>
        <v>0.10859135816653931</v>
      </c>
      <c r="E126" s="29">
        <f>+'2002'!$E126</f>
        <v>0.12336381542098353</v>
      </c>
      <c r="F126" s="29">
        <f>+'2003'!$E126</f>
        <v>0.12313194611803488</v>
      </c>
      <c r="G126" s="29">
        <f>+'2004'!$E126</f>
        <v>0.12190777243099324</v>
      </c>
      <c r="H126" s="29">
        <f>+'2005'!$E126</f>
        <v>7.8652207258092618E-2</v>
      </c>
      <c r="I126" s="29">
        <f>+'2006'!$E126</f>
        <v>7.7165254774209657E-2</v>
      </c>
      <c r="J126" s="29">
        <f>+'2007'!$E126</f>
        <v>0.13508088754083314</v>
      </c>
      <c r="K126" s="29">
        <f>+'2008'!$E126</f>
        <v>0.13853564572372881</v>
      </c>
      <c r="L126" s="29">
        <f>+'2009'!$E126</f>
        <v>0.13034203428519586</v>
      </c>
      <c r="M126" s="29">
        <f>+'2010'!$E126</f>
        <v>0.13617253197866294</v>
      </c>
      <c r="N126" s="29">
        <f>+'2011'!$E126</f>
        <v>0.13801236970166644</v>
      </c>
      <c r="O126" s="29">
        <f>+'2012'!$E126</f>
        <v>0.1444970622349375</v>
      </c>
      <c r="P126" s="29">
        <f>+'2013'!$E126</f>
        <v>0.14391540450029286</v>
      </c>
      <c r="Q126" s="29">
        <f>+'2014'!$E126</f>
        <v>0.15562638966218537</v>
      </c>
      <c r="R126" s="29">
        <f>+'2015'!$E126</f>
        <v>0.16229377007899784</v>
      </c>
      <c r="S126" s="29">
        <f>+'2016'!$E126</f>
        <v>0.16602311460355895</v>
      </c>
      <c r="T126" s="29">
        <f>+'2017'!$E126</f>
        <v>0.17336593945691431</v>
      </c>
      <c r="U126" s="29">
        <f>+'2018'!$E126</f>
        <v>0.18695143626593208</v>
      </c>
      <c r="V126" s="29">
        <f>+'2019'!$E126</f>
        <v>0.19317743647440688</v>
      </c>
      <c r="W126" s="26"/>
      <c r="X126" s="30">
        <f t="shared" si="27"/>
        <v>0.68938349237294183</v>
      </c>
    </row>
    <row r="127" spans="1:24">
      <c r="A127" s="23" t="s">
        <v>483</v>
      </c>
      <c r="B127" s="24" t="s">
        <v>484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26"/>
      <c r="X127" s="32" t="e">
        <f t="shared" si="27"/>
        <v>#DIV/0!</v>
      </c>
    </row>
    <row r="128" spans="1:24">
      <c r="A128" s="23" t="s">
        <v>485</v>
      </c>
      <c r="B128" s="24" t="s">
        <v>486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26"/>
      <c r="X128" s="32" t="e">
        <f t="shared" si="27"/>
        <v>#DIV/0!</v>
      </c>
    </row>
    <row r="129" spans="1:24">
      <c r="A129" s="23" t="s">
        <v>487</v>
      </c>
      <c r="B129" s="24" t="s">
        <v>488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26"/>
      <c r="X129" s="32" t="e">
        <f t="shared" si="27"/>
        <v>#DIV/0!</v>
      </c>
    </row>
    <row r="130" spans="1:24">
      <c r="A130" s="23" t="s">
        <v>489</v>
      </c>
      <c r="B130" s="24" t="s">
        <v>490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26"/>
      <c r="X130" s="32" t="e">
        <f t="shared" si="27"/>
        <v>#DIV/0!</v>
      </c>
    </row>
    <row r="131" spans="1:24">
      <c r="A131" s="23" t="s">
        <v>491</v>
      </c>
      <c r="B131" s="24" t="s">
        <v>290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26"/>
      <c r="X131" s="32" t="e">
        <f t="shared" si="27"/>
        <v>#DIV/0!</v>
      </c>
    </row>
    <row r="132" spans="1:24">
      <c r="A132" s="23" t="s">
        <v>492</v>
      </c>
      <c r="B132" s="24" t="s">
        <v>493</v>
      </c>
      <c r="C132" s="25">
        <f t="shared" ref="C132:U132" si="40">+C133+C141</f>
        <v>2.0838540425005414</v>
      </c>
      <c r="D132" s="25">
        <f t="shared" si="40"/>
        <v>2.1671643093531561</v>
      </c>
      <c r="E132" s="25">
        <f t="shared" si="40"/>
        <v>2.3237412184229154</v>
      </c>
      <c r="F132" s="25">
        <f t="shared" si="40"/>
        <v>2.3136669279053712</v>
      </c>
      <c r="G132" s="25">
        <f t="shared" si="40"/>
        <v>2.2511800160139059</v>
      </c>
      <c r="H132" s="25">
        <f t="shared" si="40"/>
        <v>2.3641561329141849</v>
      </c>
      <c r="I132" s="25">
        <f t="shared" si="40"/>
        <v>2.3384533573461814</v>
      </c>
      <c r="J132" s="25">
        <f t="shared" si="40"/>
        <v>2.315105453134827</v>
      </c>
      <c r="K132" s="25">
        <f t="shared" si="40"/>
        <v>2.4239961640531189</v>
      </c>
      <c r="L132" s="25">
        <f t="shared" si="40"/>
        <v>2.4480282381870957</v>
      </c>
      <c r="M132" s="25">
        <f t="shared" si="40"/>
        <v>2.515075261430848</v>
      </c>
      <c r="N132" s="25">
        <f t="shared" si="40"/>
        <v>2.6677634100154819</v>
      </c>
      <c r="O132" s="25">
        <f t="shared" si="40"/>
        <v>2.631866464892247</v>
      </c>
      <c r="P132" s="25">
        <f t="shared" si="40"/>
        <v>2.7123450832330529</v>
      </c>
      <c r="Q132" s="25">
        <f t="shared" si="40"/>
        <v>2.4814860307333833</v>
      </c>
      <c r="R132" s="25">
        <f t="shared" si="40"/>
        <v>2.3487237317004008</v>
      </c>
      <c r="S132" s="25">
        <f t="shared" si="40"/>
        <v>2.4976059340153149</v>
      </c>
      <c r="T132" s="25">
        <f t="shared" si="40"/>
        <v>2.4828578882126315</v>
      </c>
      <c r="U132" s="25">
        <f t="shared" si="40"/>
        <v>2.5301093378309227</v>
      </c>
      <c r="V132" s="25">
        <f t="shared" ref="V132" si="41">+V133+V141</f>
        <v>2.5571949319138492</v>
      </c>
      <c r="W132" s="26"/>
      <c r="X132" s="27">
        <f t="shared" ref="X132:X195" si="42">+(V132/C132)-1</f>
        <v>0.22714685374284538</v>
      </c>
    </row>
    <row r="133" spans="1:24">
      <c r="A133" s="23" t="s">
        <v>494</v>
      </c>
      <c r="B133" s="24" t="s">
        <v>495</v>
      </c>
      <c r="C133" s="25">
        <f t="shared" ref="C133:T133" si="43">+SUM(C134:C140)</f>
        <v>1.6719988973547721</v>
      </c>
      <c r="D133" s="25">
        <f t="shared" si="43"/>
        <v>1.7530804568447906</v>
      </c>
      <c r="E133" s="25">
        <f t="shared" si="43"/>
        <v>1.8698773769140953</v>
      </c>
      <c r="F133" s="25">
        <f t="shared" si="43"/>
        <v>1.8593219673189434</v>
      </c>
      <c r="G133" s="25">
        <f t="shared" si="43"/>
        <v>1.8105702644716224</v>
      </c>
      <c r="H133" s="25">
        <f t="shared" si="43"/>
        <v>1.9037018486429296</v>
      </c>
      <c r="I133" s="25">
        <f t="shared" si="43"/>
        <v>1.8846808605901726</v>
      </c>
      <c r="J133" s="25">
        <f t="shared" si="43"/>
        <v>1.8633673037711271</v>
      </c>
      <c r="K133" s="25">
        <f t="shared" si="43"/>
        <v>1.9515950852611157</v>
      </c>
      <c r="L133" s="25">
        <f t="shared" si="43"/>
        <v>1.971192283835389</v>
      </c>
      <c r="M133" s="25">
        <f t="shared" si="43"/>
        <v>2.0228787527995253</v>
      </c>
      <c r="N133" s="25">
        <f t="shared" si="43"/>
        <v>2.1464959576964402</v>
      </c>
      <c r="O133" s="25">
        <f t="shared" si="43"/>
        <v>2.118408048799675</v>
      </c>
      <c r="P133" s="25">
        <f t="shared" si="43"/>
        <v>2.1808903317159003</v>
      </c>
      <c r="Q133" s="25">
        <f t="shared" si="43"/>
        <v>1.9991906943922655</v>
      </c>
      <c r="R133" s="25">
        <f t="shared" si="43"/>
        <v>1.89187217943299</v>
      </c>
      <c r="S133" s="25">
        <f t="shared" si="43"/>
        <v>2.0050701044401755</v>
      </c>
      <c r="T133" s="25">
        <f t="shared" si="43"/>
        <v>1.9913376711341764</v>
      </c>
      <c r="U133" s="25">
        <f>+SUM(U134:U140)</f>
        <v>2.0288312486628968</v>
      </c>
      <c r="V133" s="25">
        <f t="shared" ref="V133" si="44">+SUM(V134:V140)</f>
        <v>2.044245009527673</v>
      </c>
      <c r="W133" s="26"/>
      <c r="X133" s="27">
        <f t="shared" si="42"/>
        <v>0.22263538137604155</v>
      </c>
    </row>
    <row r="134" spans="1:24">
      <c r="A134" s="23" t="s">
        <v>496</v>
      </c>
      <c r="B134" s="24" t="s">
        <v>497</v>
      </c>
      <c r="C134" s="29">
        <f>+'2000'!$E134</f>
        <v>0.13032905357178601</v>
      </c>
      <c r="D134" s="29">
        <f>+'2001'!$E134</f>
        <v>3.4100909564037996E-2</v>
      </c>
      <c r="E134" s="29">
        <f>+'2002'!$E134</f>
        <v>0.127377243172968</v>
      </c>
      <c r="F134" s="29">
        <f>+'2003'!$E134</f>
        <v>0.15320007500531599</v>
      </c>
      <c r="G134" s="29">
        <f>+'2004'!$E134</f>
        <v>0.12903450600961799</v>
      </c>
      <c r="H134" s="29">
        <f>+'2005'!$E134</f>
        <v>0.136001886964628</v>
      </c>
      <c r="I134" s="29">
        <f>+'2006'!$E134</f>
        <v>0.122516504353146</v>
      </c>
      <c r="J134" s="29">
        <f>+'2007'!$E134</f>
        <v>0.13409611783787595</v>
      </c>
      <c r="K134" s="29">
        <f>+'2008'!$E134</f>
        <v>0.14559490672313999</v>
      </c>
      <c r="L134" s="29">
        <f>+'2009'!$E134</f>
        <v>0.15988012477468797</v>
      </c>
      <c r="M134" s="29">
        <f>+'2010'!$E134</f>
        <v>0.19356747773159999</v>
      </c>
      <c r="N134" s="29">
        <f>+'2011'!$E134</f>
        <v>0.21869935882646002</v>
      </c>
      <c r="O134" s="29">
        <f>+'2012'!$E134</f>
        <v>0.19697110111479996</v>
      </c>
      <c r="P134" s="29">
        <f>+'2013'!$E134</f>
        <v>0.23406955070259997</v>
      </c>
      <c r="Q134" s="29">
        <f>+'2014'!$E134</f>
        <v>0.16488670959739998</v>
      </c>
      <c r="R134" s="29">
        <f>+'2015'!$E134</f>
        <v>0.14249207940919997</v>
      </c>
      <c r="S134" s="29">
        <f>+'2016'!$E134</f>
        <v>0.23667127402219998</v>
      </c>
      <c r="T134" s="29">
        <f>+'2017'!$E134</f>
        <v>0.25530765554957596</v>
      </c>
      <c r="U134" s="29">
        <f>+'2018'!$E134</f>
        <v>0.2526936878746</v>
      </c>
      <c r="V134" s="29">
        <f>+'2019'!$E134</f>
        <v>0.33017130131337602</v>
      </c>
      <c r="W134" s="26"/>
      <c r="X134" s="30">
        <f t="shared" si="42"/>
        <v>1.5333668300715138</v>
      </c>
    </row>
    <row r="135" spans="1:24">
      <c r="A135" s="23" t="s">
        <v>498</v>
      </c>
      <c r="B135" s="24" t="s">
        <v>499</v>
      </c>
      <c r="C135" s="29">
        <f>+'2000'!$E135</f>
        <v>9.7811379443557125E-2</v>
      </c>
      <c r="D135" s="29">
        <f>+'2001'!$E135</f>
        <v>9.2173930790775002E-2</v>
      </c>
      <c r="E135" s="29">
        <f>+'2002'!$E135</f>
        <v>0.10276468546344752</v>
      </c>
      <c r="F135" s="29">
        <f>+'2003'!$E135</f>
        <v>0.10350646198824502</v>
      </c>
      <c r="G135" s="29">
        <f>+'2004'!$E135</f>
        <v>0.10148464248891999</v>
      </c>
      <c r="H135" s="29">
        <f>+'2005'!$E135</f>
        <v>0.10210954785751504</v>
      </c>
      <c r="I135" s="29">
        <f>+'2006'!$E135</f>
        <v>0.10070387336853752</v>
      </c>
      <c r="J135" s="29">
        <f>+'2007'!$E135</f>
        <v>0.11047178601706004</v>
      </c>
      <c r="K135" s="29">
        <f>+'2008'!$E135</f>
        <v>0.11345006097408254</v>
      </c>
      <c r="L135" s="29">
        <f>+'2009'!$E135</f>
        <v>0.111350395049105</v>
      </c>
      <c r="M135" s="29">
        <f>+'2010'!$E135</f>
        <v>0.11515788740862752</v>
      </c>
      <c r="N135" s="29">
        <f>+'2011'!$E135</f>
        <v>0.11706427408973005</v>
      </c>
      <c r="O135" s="29">
        <f>+'2012'!$E135</f>
        <v>0.12027253050300005</v>
      </c>
      <c r="P135" s="29">
        <f>+'2013'!$E135</f>
        <v>0.12186610412180003</v>
      </c>
      <c r="Q135" s="29">
        <f>+'2014'!$E135</f>
        <v>0.11179852810574004</v>
      </c>
      <c r="R135" s="29">
        <f>+'2015'!$E135</f>
        <v>0.11182686700504005</v>
      </c>
      <c r="S135" s="29">
        <f>+'2016'!$E135</f>
        <v>0.1145801584176</v>
      </c>
      <c r="T135" s="29">
        <f>+'2017'!$E135</f>
        <v>0.11556779797460004</v>
      </c>
      <c r="U135" s="29">
        <f>+'2018'!$E135</f>
        <v>0.12703856098604188</v>
      </c>
      <c r="V135" s="29">
        <f>+'2019'!$E135</f>
        <v>0.1264465977870679</v>
      </c>
      <c r="W135" s="26"/>
      <c r="X135" s="30">
        <f t="shared" si="42"/>
        <v>0.29275957977910916</v>
      </c>
    </row>
    <row r="136" spans="1:24">
      <c r="A136" s="23" t="s">
        <v>500</v>
      </c>
      <c r="B136" s="24" t="s">
        <v>501</v>
      </c>
      <c r="C136" s="29">
        <f>+'2000'!$E136</f>
        <v>1.443858464339429</v>
      </c>
      <c r="D136" s="29">
        <f>+'2001'!$E136</f>
        <v>1.6268056164899776</v>
      </c>
      <c r="E136" s="29">
        <f>+'2002'!$E136</f>
        <v>1.6397354482776798</v>
      </c>
      <c r="F136" s="29">
        <f>+'2003'!$E136</f>
        <v>1.6026154303253823</v>
      </c>
      <c r="G136" s="29">
        <f>+'2004'!$E136</f>
        <v>1.5800511159730843</v>
      </c>
      <c r="H136" s="29">
        <f>+'2005'!$E136</f>
        <v>1.6655904138207864</v>
      </c>
      <c r="I136" s="29">
        <f>+'2006'!$E136</f>
        <v>1.6614604828684891</v>
      </c>
      <c r="J136" s="29">
        <f>+'2007'!$E136</f>
        <v>1.6187993999161912</v>
      </c>
      <c r="K136" s="29">
        <f>+'2008'!$E136</f>
        <v>1.6925501175638933</v>
      </c>
      <c r="L136" s="29">
        <f>+'2009'!$E136</f>
        <v>1.699961764011596</v>
      </c>
      <c r="M136" s="29">
        <f>+'2010'!$E136</f>
        <v>1.714153387659298</v>
      </c>
      <c r="N136" s="29">
        <f>+'2011'!$E136</f>
        <v>1.8107323247802503</v>
      </c>
      <c r="O136" s="29">
        <f>+'2012'!$E136</f>
        <v>1.8011644171818753</v>
      </c>
      <c r="P136" s="29">
        <f>+'2013'!$E136</f>
        <v>1.8249546768915004</v>
      </c>
      <c r="Q136" s="29">
        <f>+'2014'!$E136</f>
        <v>1.7225054566891254</v>
      </c>
      <c r="R136" s="29">
        <f>+'2015'!$E136</f>
        <v>1.6375532330187501</v>
      </c>
      <c r="S136" s="29">
        <f>+'2016'!$E136</f>
        <v>1.6538186720003754</v>
      </c>
      <c r="T136" s="29">
        <f>+'2017'!$E136</f>
        <v>1.6204622176100003</v>
      </c>
      <c r="U136" s="29">
        <f>+'2018'!$E136</f>
        <v>1.6490989998022547</v>
      </c>
      <c r="V136" s="29">
        <f>+'2019'!$E136</f>
        <v>1.5876271104272293</v>
      </c>
      <c r="W136" s="26"/>
      <c r="X136" s="30">
        <f t="shared" si="42"/>
        <v>9.957253403890598E-2</v>
      </c>
    </row>
    <row r="137" spans="1:24">
      <c r="A137" s="23" t="s">
        <v>502</v>
      </c>
      <c r="B137" s="24" t="s">
        <v>503</v>
      </c>
      <c r="C137" s="29">
        <f>+'2000'!$E137</f>
        <v>0</v>
      </c>
      <c r="D137" s="29">
        <f>+'2001'!$E137</f>
        <v>0</v>
      </c>
      <c r="E137" s="29">
        <f>+'2002'!$E137</f>
        <v>0</v>
      </c>
      <c r="F137" s="29">
        <f>+'2003'!$E137</f>
        <v>0</v>
      </c>
      <c r="G137" s="29">
        <f>+'2004'!$E137</f>
        <v>0</v>
      </c>
      <c r="H137" s="29">
        <f>+'2005'!$E137</f>
        <v>0</v>
      </c>
      <c r="I137" s="29">
        <f>+'2006'!$E137</f>
        <v>0</v>
      </c>
      <c r="J137" s="29">
        <f>+'2007'!$E137</f>
        <v>0</v>
      </c>
      <c r="K137" s="29">
        <f>+'2008'!$E137</f>
        <v>0</v>
      </c>
      <c r="L137" s="29">
        <f>+'2009'!$E137</f>
        <v>0</v>
      </c>
      <c r="M137" s="29">
        <f>+'2010'!$E137</f>
        <v>0</v>
      </c>
      <c r="N137" s="29">
        <f>+'2011'!$E137</f>
        <v>0</v>
      </c>
      <c r="O137" s="29">
        <f>+'2012'!$E137</f>
        <v>0</v>
      </c>
      <c r="P137" s="29">
        <f>+'2013'!$E137</f>
        <v>0</v>
      </c>
      <c r="Q137" s="29">
        <f>+'2014'!$E137</f>
        <v>0</v>
      </c>
      <c r="R137" s="29">
        <f>+'2015'!$E137</f>
        <v>0</v>
      </c>
      <c r="S137" s="29">
        <f>+'2016'!$E137</f>
        <v>0</v>
      </c>
      <c r="T137" s="29">
        <f>+'2017'!$E137</f>
        <v>0</v>
      </c>
      <c r="U137" s="29">
        <f>+'2018'!$E137</f>
        <v>0</v>
      </c>
      <c r="V137" s="29">
        <f>+'2019'!$E137</f>
        <v>0</v>
      </c>
      <c r="W137" s="26"/>
      <c r="X137" s="30" t="e">
        <f t="shared" si="42"/>
        <v>#DIV/0!</v>
      </c>
    </row>
    <row r="138" spans="1:24">
      <c r="A138" s="23" t="s">
        <v>504</v>
      </c>
      <c r="B138" s="24" t="s">
        <v>505</v>
      </c>
      <c r="C138" s="29">
        <f>+'2000'!$E138</f>
        <v>0</v>
      </c>
      <c r="D138" s="29">
        <f>+'2001'!$E138</f>
        <v>0</v>
      </c>
      <c r="E138" s="29">
        <f>+'2002'!$E138</f>
        <v>0</v>
      </c>
      <c r="F138" s="29">
        <f>+'2003'!$E138</f>
        <v>0</v>
      </c>
      <c r="G138" s="29">
        <f>+'2004'!$E138</f>
        <v>0</v>
      </c>
      <c r="H138" s="29">
        <f>+'2005'!$E138</f>
        <v>0</v>
      </c>
      <c r="I138" s="29">
        <f>+'2006'!$E138</f>
        <v>0</v>
      </c>
      <c r="J138" s="29">
        <f>+'2007'!$E138</f>
        <v>0</v>
      </c>
      <c r="K138" s="29">
        <f>+'2008'!$E138</f>
        <v>0</v>
      </c>
      <c r="L138" s="29">
        <f>+'2009'!$E138</f>
        <v>0</v>
      </c>
      <c r="M138" s="29">
        <f>+'2010'!$E138</f>
        <v>0</v>
      </c>
      <c r="N138" s="29">
        <f>+'2011'!$E138</f>
        <v>0</v>
      </c>
      <c r="O138" s="29">
        <f>+'2012'!$E138</f>
        <v>0</v>
      </c>
      <c r="P138" s="29">
        <f>+'2013'!$E138</f>
        <v>0</v>
      </c>
      <c r="Q138" s="29">
        <f>+'2014'!$E138</f>
        <v>0</v>
      </c>
      <c r="R138" s="29">
        <f>+'2015'!$E138</f>
        <v>0</v>
      </c>
      <c r="S138" s="29">
        <f>+'2016'!$E138</f>
        <v>0</v>
      </c>
      <c r="T138" s="29">
        <f>+'2017'!$E138</f>
        <v>0</v>
      </c>
      <c r="U138" s="29">
        <f>+'2018'!$E138</f>
        <v>0</v>
      </c>
      <c r="V138" s="29">
        <f>+'2019'!$E138</f>
        <v>0</v>
      </c>
      <c r="W138" s="26"/>
      <c r="X138" s="30" t="e">
        <f t="shared" si="42"/>
        <v>#DIV/0!</v>
      </c>
    </row>
    <row r="139" spans="1:24">
      <c r="A139" s="23" t="s">
        <v>506</v>
      </c>
      <c r="B139" s="24" t="s">
        <v>507</v>
      </c>
      <c r="C139" s="29">
        <f>+'2000'!$E139</f>
        <v>0</v>
      </c>
      <c r="D139" s="29">
        <f>+'2001'!$E139</f>
        <v>0</v>
      </c>
      <c r="E139" s="29">
        <f>+'2002'!$E139</f>
        <v>0</v>
      </c>
      <c r="F139" s="29">
        <f>+'2003'!$E139</f>
        <v>0</v>
      </c>
      <c r="G139" s="29">
        <f>+'2004'!$E139</f>
        <v>0</v>
      </c>
      <c r="H139" s="29">
        <f>+'2005'!$E139</f>
        <v>0</v>
      </c>
      <c r="I139" s="29">
        <f>+'2006'!$E139</f>
        <v>0</v>
      </c>
      <c r="J139" s="29">
        <f>+'2007'!$E139</f>
        <v>0</v>
      </c>
      <c r="K139" s="29">
        <f>+'2008'!$E139</f>
        <v>0</v>
      </c>
      <c r="L139" s="29">
        <f>+'2009'!$E139</f>
        <v>0</v>
      </c>
      <c r="M139" s="29">
        <f>+'2010'!$E139</f>
        <v>0</v>
      </c>
      <c r="N139" s="29">
        <f>+'2011'!$E139</f>
        <v>0</v>
      </c>
      <c r="O139" s="29">
        <f>+'2012'!$E139</f>
        <v>0</v>
      </c>
      <c r="P139" s="29">
        <f>+'2013'!$E139</f>
        <v>0</v>
      </c>
      <c r="Q139" s="29">
        <f>+'2014'!$E139</f>
        <v>0</v>
      </c>
      <c r="R139" s="29">
        <f>+'2015'!$E139</f>
        <v>0</v>
      </c>
      <c r="S139" s="29">
        <f>+'2016'!$E139</f>
        <v>0</v>
      </c>
      <c r="T139" s="29">
        <f>+'2017'!$E139</f>
        <v>0</v>
      </c>
      <c r="U139" s="29">
        <f>+'2018'!$E139</f>
        <v>0</v>
      </c>
      <c r="V139" s="29">
        <f>+'2019'!$E139</f>
        <v>0</v>
      </c>
      <c r="W139" s="26"/>
      <c r="X139" s="30" t="e">
        <f t="shared" si="42"/>
        <v>#DIV/0!</v>
      </c>
    </row>
    <row r="140" spans="1:24">
      <c r="A140" s="23" t="s">
        <v>508</v>
      </c>
      <c r="B140" s="24" t="s">
        <v>290</v>
      </c>
      <c r="C140" s="29">
        <f>+'2000'!$E140</f>
        <v>0</v>
      </c>
      <c r="D140" s="29">
        <f>+'2001'!$E140</f>
        <v>0</v>
      </c>
      <c r="E140" s="29">
        <f>+'2002'!$E140</f>
        <v>0</v>
      </c>
      <c r="F140" s="29">
        <f>+'2003'!$E140</f>
        <v>0</v>
      </c>
      <c r="G140" s="29">
        <f>+'2004'!$E140</f>
        <v>0</v>
      </c>
      <c r="H140" s="29">
        <f>+'2005'!$E140</f>
        <v>0</v>
      </c>
      <c r="I140" s="29">
        <f>+'2006'!$E140</f>
        <v>0</v>
      </c>
      <c r="J140" s="29">
        <f>+'2007'!$E140</f>
        <v>0</v>
      </c>
      <c r="K140" s="29">
        <f>+'2008'!$E140</f>
        <v>0</v>
      </c>
      <c r="L140" s="29">
        <f>+'2009'!$E140</f>
        <v>0</v>
      </c>
      <c r="M140" s="29">
        <f>+'2010'!$E140</f>
        <v>0</v>
      </c>
      <c r="N140" s="29">
        <f>+'2011'!$E140</f>
        <v>0</v>
      </c>
      <c r="O140" s="29">
        <f>+'2012'!$E140</f>
        <v>0</v>
      </c>
      <c r="P140" s="29">
        <f>+'2013'!$E140</f>
        <v>0</v>
      </c>
      <c r="Q140" s="29">
        <f>+'2014'!$E140</f>
        <v>0</v>
      </c>
      <c r="R140" s="29">
        <f>+'2015'!$E140</f>
        <v>0</v>
      </c>
      <c r="S140" s="29">
        <f>+'2016'!$E140</f>
        <v>0</v>
      </c>
      <c r="T140" s="29">
        <f>+'2017'!$E140</f>
        <v>0</v>
      </c>
      <c r="U140" s="29">
        <f>+'2018'!$E140</f>
        <v>0</v>
      </c>
      <c r="V140" s="29">
        <f>+'2019'!$E140</f>
        <v>0</v>
      </c>
      <c r="W140" s="26"/>
      <c r="X140" s="30" t="e">
        <f t="shared" si="42"/>
        <v>#DIV/0!</v>
      </c>
    </row>
    <row r="141" spans="1:24">
      <c r="A141" s="23" t="s">
        <v>509</v>
      </c>
      <c r="B141" s="24" t="s">
        <v>510</v>
      </c>
      <c r="C141" s="25">
        <f t="shared" ref="C141:U141" si="45">+SUM(C142:C143)</f>
        <v>0.41185514514576904</v>
      </c>
      <c r="D141" s="25">
        <f t="shared" si="45"/>
        <v>0.41408385250836521</v>
      </c>
      <c r="E141" s="25">
        <f t="shared" si="45"/>
        <v>0.45386384150882003</v>
      </c>
      <c r="F141" s="25">
        <f t="shared" si="45"/>
        <v>0.45434496058642782</v>
      </c>
      <c r="G141" s="25">
        <f t="shared" si="45"/>
        <v>0.44060975154228355</v>
      </c>
      <c r="H141" s="25">
        <f t="shared" si="45"/>
        <v>0.46045428427125529</v>
      </c>
      <c r="I141" s="25">
        <f t="shared" si="45"/>
        <v>0.45377249675600895</v>
      </c>
      <c r="J141" s="25">
        <f t="shared" si="45"/>
        <v>0.45173814936369983</v>
      </c>
      <c r="K141" s="25">
        <f t="shared" si="45"/>
        <v>0.47240107879200322</v>
      </c>
      <c r="L141" s="25">
        <f t="shared" si="45"/>
        <v>0.47683595435170689</v>
      </c>
      <c r="M141" s="25">
        <f t="shared" si="45"/>
        <v>0.49219650863132286</v>
      </c>
      <c r="N141" s="25">
        <f t="shared" si="45"/>
        <v>0.52126745231904159</v>
      </c>
      <c r="O141" s="25">
        <f t="shared" si="45"/>
        <v>0.51345841609257192</v>
      </c>
      <c r="P141" s="25">
        <f t="shared" si="45"/>
        <v>0.53145475151715249</v>
      </c>
      <c r="Q141" s="25">
        <f t="shared" si="45"/>
        <v>0.48229533634111776</v>
      </c>
      <c r="R141" s="25">
        <f t="shared" si="45"/>
        <v>0.45685155226741075</v>
      </c>
      <c r="S141" s="25">
        <f t="shared" si="45"/>
        <v>0.49253582957513942</v>
      </c>
      <c r="T141" s="25">
        <f t="shared" si="45"/>
        <v>0.49152021707845506</v>
      </c>
      <c r="U141" s="25">
        <f t="shared" si="45"/>
        <v>0.50127808916802596</v>
      </c>
      <c r="V141" s="25">
        <f t="shared" ref="V141" si="46">+SUM(V142:V143)</f>
        <v>0.5129499223861762</v>
      </c>
      <c r="W141" s="26"/>
      <c r="X141" s="27">
        <f t="shared" si="42"/>
        <v>0.24546197475480458</v>
      </c>
    </row>
    <row r="142" spans="1:24">
      <c r="A142" s="23" t="s">
        <v>511</v>
      </c>
      <c r="B142" s="24" t="s">
        <v>512</v>
      </c>
      <c r="C142" s="29">
        <f>+'2000'!$E142</f>
        <v>0.18619135932059719</v>
      </c>
      <c r="D142" s="29">
        <f>+'2001'!$E142</f>
        <v>0.19238177920287775</v>
      </c>
      <c r="E142" s="29">
        <f>+'2002'!$E142</f>
        <v>0.20611857163268005</v>
      </c>
      <c r="F142" s="29">
        <f>+'2003'!$E142</f>
        <v>0.20497378669090721</v>
      </c>
      <c r="G142" s="29">
        <f>+'2004'!$E142</f>
        <v>0.1997672723423099</v>
      </c>
      <c r="H142" s="29">
        <f>+'2005'!$E142</f>
        <v>0.20881739735629662</v>
      </c>
      <c r="I142" s="29">
        <f>+'2006'!$E142</f>
        <v>0.20647733761576895</v>
      </c>
      <c r="J142" s="29">
        <f>+'2007'!$E142</f>
        <v>0.2049744980687411</v>
      </c>
      <c r="K142" s="29">
        <f>+'2008'!$E142</f>
        <v>0.21403972408941332</v>
      </c>
      <c r="L142" s="29">
        <f>+'2009'!$E142</f>
        <v>0.21543125377868563</v>
      </c>
      <c r="M142" s="29">
        <f>+'2010'!$E142</f>
        <v>0.22082817939685784</v>
      </c>
      <c r="N142" s="29">
        <f>+'2011'!$E142</f>
        <v>0.23315404735419604</v>
      </c>
      <c r="O142" s="29">
        <f>+'2012'!$E142</f>
        <v>0.23065753626697505</v>
      </c>
      <c r="P142" s="29">
        <f>+'2013'!$E142</f>
        <v>0.23713414445266004</v>
      </c>
      <c r="Q142" s="29">
        <f>+'2014'!$E142</f>
        <v>0.21778745142417308</v>
      </c>
      <c r="R142" s="29">
        <f>+'2015'!$E142</f>
        <v>0.206960060697958</v>
      </c>
      <c r="S142" s="29">
        <f>+'2016'!$E142</f>
        <v>0.21868877851359503</v>
      </c>
      <c r="T142" s="29">
        <f>+'2017'!$E142</f>
        <v>0.21718419415692006</v>
      </c>
      <c r="U142" s="29">
        <f>+'2018'!$E142</f>
        <v>0.2219052057696593</v>
      </c>
      <c r="V142" s="29">
        <f>+'2019'!$E142</f>
        <v>0.22327394093125946</v>
      </c>
      <c r="W142" s="26"/>
      <c r="X142" s="30">
        <f t="shared" si="42"/>
        <v>0.19916381590410381</v>
      </c>
    </row>
    <row r="143" spans="1:24">
      <c r="A143" s="23" t="s">
        <v>513</v>
      </c>
      <c r="B143" s="24" t="s">
        <v>514</v>
      </c>
      <c r="C143" s="29">
        <f>+'2000'!$E143</f>
        <v>0.22566378582517183</v>
      </c>
      <c r="D143" s="29">
        <f>+'2001'!$E143</f>
        <v>0.22170207330548744</v>
      </c>
      <c r="E143" s="29">
        <f>+'2002'!$E143</f>
        <v>0.24774526987613998</v>
      </c>
      <c r="F143" s="29">
        <f>+'2003'!$E143</f>
        <v>0.24937117389552058</v>
      </c>
      <c r="G143" s="29">
        <f>+'2004'!$E143</f>
        <v>0.24084247919997362</v>
      </c>
      <c r="H143" s="29">
        <f>+'2005'!$E143</f>
        <v>0.25163688691495867</v>
      </c>
      <c r="I143" s="29">
        <f>+'2006'!$E143</f>
        <v>0.24729515914024</v>
      </c>
      <c r="J143" s="29">
        <f>+'2007'!$E143</f>
        <v>0.2467636512949587</v>
      </c>
      <c r="K143" s="29">
        <f>+'2008'!$E143</f>
        <v>0.25836135470258992</v>
      </c>
      <c r="L143" s="29">
        <f>+'2009'!$E143</f>
        <v>0.26140470057302129</v>
      </c>
      <c r="M143" s="29">
        <f>+'2010'!$E143</f>
        <v>0.27136832923446502</v>
      </c>
      <c r="N143" s="29">
        <f>+'2011'!$E143</f>
        <v>0.28811340496484555</v>
      </c>
      <c r="O143" s="29">
        <f>+'2012'!$E143</f>
        <v>0.28280087982559687</v>
      </c>
      <c r="P143" s="29">
        <f>+'2013'!$E143</f>
        <v>0.29432060706449248</v>
      </c>
      <c r="Q143" s="29">
        <f>+'2014'!$E143</f>
        <v>0.26450788491694466</v>
      </c>
      <c r="R143" s="29">
        <f>+'2015'!$E143</f>
        <v>0.24989149156945276</v>
      </c>
      <c r="S143" s="29">
        <f>+'2016'!$E143</f>
        <v>0.27384705106154439</v>
      </c>
      <c r="T143" s="29">
        <f>+'2017'!$E143</f>
        <v>0.27433602292153497</v>
      </c>
      <c r="U143" s="29">
        <f>+'2018'!$E143</f>
        <v>0.27937288339836669</v>
      </c>
      <c r="V143" s="29">
        <f>+'2019'!$E143</f>
        <v>0.2896759814549168</v>
      </c>
      <c r="W143" s="26"/>
      <c r="X143" s="30">
        <f t="shared" si="42"/>
        <v>0.28366179976851513</v>
      </c>
    </row>
    <row r="144" spans="1:24">
      <c r="A144" s="23" t="s">
        <v>515</v>
      </c>
      <c r="B144" s="24" t="s">
        <v>516</v>
      </c>
      <c r="C144" s="29">
        <f>+'2000'!$E144</f>
        <v>0</v>
      </c>
      <c r="D144" s="29">
        <f>+'2001'!$E144</f>
        <v>0</v>
      </c>
      <c r="E144" s="29">
        <f>+'2002'!$E144</f>
        <v>0</v>
      </c>
      <c r="F144" s="29">
        <f>+'2003'!$E144</f>
        <v>0</v>
      </c>
      <c r="G144" s="29">
        <f>+'2004'!$E144</f>
        <v>0</v>
      </c>
      <c r="H144" s="29">
        <f>+'2005'!$E144</f>
        <v>0</v>
      </c>
      <c r="I144" s="29">
        <f>+'2006'!$E144</f>
        <v>0</v>
      </c>
      <c r="J144" s="29">
        <f>+'2007'!$E144</f>
        <v>0</v>
      </c>
      <c r="K144" s="29">
        <f>+'2008'!$E144</f>
        <v>0</v>
      </c>
      <c r="L144" s="29">
        <f>+'2009'!$E144</f>
        <v>0</v>
      </c>
      <c r="M144" s="29">
        <f>+'2010'!$E144</f>
        <v>0</v>
      </c>
      <c r="N144" s="29">
        <f>+'2011'!$E144</f>
        <v>0</v>
      </c>
      <c r="O144" s="29">
        <f>+'2012'!$E144</f>
        <v>0</v>
      </c>
      <c r="P144" s="29">
        <f>+'2013'!$E144</f>
        <v>0</v>
      </c>
      <c r="Q144" s="29">
        <f>+'2014'!$E144</f>
        <v>0</v>
      </c>
      <c r="R144" s="29">
        <f>+'2015'!$E144</f>
        <v>0</v>
      </c>
      <c r="S144" s="29">
        <f>+'2016'!$E144</f>
        <v>0</v>
      </c>
      <c r="T144" s="29">
        <f>+'2017'!$E144</f>
        <v>0</v>
      </c>
      <c r="U144" s="29">
        <f>+'2018'!$E144</f>
        <v>0</v>
      </c>
      <c r="V144" s="29">
        <f>+'2019'!$E144</f>
        <v>0</v>
      </c>
      <c r="W144" s="26"/>
      <c r="X144" s="30" t="e">
        <f t="shared" si="42"/>
        <v>#DIV/0!</v>
      </c>
    </row>
    <row r="145" spans="1:24">
      <c r="A145" s="23" t="s">
        <v>517</v>
      </c>
      <c r="B145" s="24" t="s">
        <v>518</v>
      </c>
      <c r="C145" s="25">
        <f t="shared" ref="C145:U145" si="47">+SUM(C146:C150)</f>
        <v>1.4090069005329411E-2</v>
      </c>
      <c r="D145" s="25">
        <f t="shared" si="47"/>
        <v>1.0441274171632639E-2</v>
      </c>
      <c r="E145" s="25">
        <f t="shared" si="47"/>
        <v>1.346744209324058E-2</v>
      </c>
      <c r="F145" s="25">
        <f t="shared" si="47"/>
        <v>1.2068819000000001E-2</v>
      </c>
      <c r="G145" s="25">
        <f t="shared" si="47"/>
        <v>1.4136063200000002E-2</v>
      </c>
      <c r="H145" s="25">
        <f t="shared" si="47"/>
        <v>1.4390134500000004E-2</v>
      </c>
      <c r="I145" s="25">
        <f t="shared" si="47"/>
        <v>1.4407501500000001E-2</v>
      </c>
      <c r="J145" s="25">
        <f t="shared" si="47"/>
        <v>1.4786359000000001E-2</v>
      </c>
      <c r="K145" s="25">
        <f t="shared" si="47"/>
        <v>1.4935431000000001E-2</v>
      </c>
      <c r="L145" s="25">
        <f t="shared" si="47"/>
        <v>1.4005692680000001E-2</v>
      </c>
      <c r="M145" s="25">
        <f t="shared" si="47"/>
        <v>1.4338665460000002E-2</v>
      </c>
      <c r="N145" s="25">
        <f t="shared" si="47"/>
        <v>1.3451665500000003E-2</v>
      </c>
      <c r="O145" s="25">
        <f t="shared" si="47"/>
        <v>1.4126721000000004E-2</v>
      </c>
      <c r="P145" s="25">
        <f t="shared" si="47"/>
        <v>1.5461062820000001E-2</v>
      </c>
      <c r="Q145" s="25">
        <f t="shared" si="47"/>
        <v>1.6553130999999999E-2</v>
      </c>
      <c r="R145" s="25">
        <f t="shared" si="47"/>
        <v>1.7567016740000007E-2</v>
      </c>
      <c r="S145" s="25">
        <f t="shared" si="47"/>
        <v>1.1987463250000002E-2</v>
      </c>
      <c r="T145" s="25">
        <f t="shared" si="47"/>
        <v>1.0411328900000003E-2</v>
      </c>
      <c r="U145" s="25">
        <f t="shared" si="47"/>
        <v>1.2837773340000002E-2</v>
      </c>
      <c r="V145" s="25">
        <f t="shared" ref="V145" si="48">+SUM(V146:V150)</f>
        <v>1.0804106670000001E-2</v>
      </c>
      <c r="W145" s="26"/>
      <c r="X145" s="27">
        <f t="shared" si="42"/>
        <v>-0.23321123083829698</v>
      </c>
    </row>
    <row r="146" spans="1:24">
      <c r="A146" s="23" t="s">
        <v>519</v>
      </c>
      <c r="B146" s="24" t="s">
        <v>520</v>
      </c>
      <c r="C146" s="29">
        <f>+'2000'!$E146</f>
        <v>2.4157002664704004E-5</v>
      </c>
      <c r="D146" s="29">
        <f>+'2001'!$E146</f>
        <v>2.367258581631999E-5</v>
      </c>
      <c r="E146" s="29">
        <f>+'2002'!$E146</f>
        <v>3.6143796620288008E-5</v>
      </c>
      <c r="F146" s="29">
        <f>+'2003'!$E146</f>
        <v>7.1680000000000005E-5</v>
      </c>
      <c r="G146" s="29">
        <f>+'2004'!$E146</f>
        <v>1.6441600000000005E-5</v>
      </c>
      <c r="H146" s="29">
        <f>+'2005'!$E146</f>
        <v>4.7039999999999997E-5</v>
      </c>
      <c r="I146" s="29">
        <f>+'2006'!$E146</f>
        <v>2.4192000000000005E-5</v>
      </c>
      <c r="J146" s="29">
        <f>+'2007'!$E146</f>
        <v>6.2720000000000009E-5</v>
      </c>
      <c r="K146" s="29">
        <f>+'2008'!$E146</f>
        <v>1.7001600000000005E-4</v>
      </c>
      <c r="L146" s="29">
        <f>+'2009'!$E146</f>
        <v>3.5203840000000006E-5</v>
      </c>
      <c r="M146" s="29">
        <f>+'2010'!$E146</f>
        <v>2.46848E-6</v>
      </c>
      <c r="N146" s="29">
        <f>+'2011'!$E146</f>
        <v>0</v>
      </c>
      <c r="O146" s="29">
        <f>+'2012'!$E146</f>
        <v>9.4079999999999994E-5</v>
      </c>
      <c r="P146" s="29">
        <f>+'2013'!$E146</f>
        <v>4.1964160000000004E-5</v>
      </c>
      <c r="Q146" s="29">
        <f>+'2014'!$E146</f>
        <v>3.0464000000000005E-5</v>
      </c>
      <c r="R146" s="29">
        <f>+'2015'!$E146</f>
        <v>3.0214912000000005E-4</v>
      </c>
      <c r="S146" s="29">
        <f>+'2016'!$E146</f>
        <v>6.2545280000000014E-4</v>
      </c>
      <c r="T146" s="29">
        <f>+'2017'!$E146</f>
        <v>1.1558400000000004E-4</v>
      </c>
      <c r="U146" s="29">
        <f>+'2018'!$E146</f>
        <v>3.5432320000000011E-5</v>
      </c>
      <c r="V146" s="29">
        <f>+'2019'!$E146</f>
        <v>5.3436096000000007E-4</v>
      </c>
      <c r="W146" s="26"/>
      <c r="X146" s="30">
        <f t="shared" si="42"/>
        <v>21.12033369440983</v>
      </c>
    </row>
    <row r="147" spans="1:24">
      <c r="A147" s="23" t="s">
        <v>521</v>
      </c>
      <c r="B147" s="24" t="s">
        <v>522</v>
      </c>
      <c r="C147" s="29">
        <f>+'2000'!$E147</f>
        <v>0</v>
      </c>
      <c r="D147" s="29">
        <f>+'2001'!$E147</f>
        <v>0</v>
      </c>
      <c r="E147" s="29">
        <f>+'2002'!$E147</f>
        <v>0</v>
      </c>
      <c r="F147" s="29">
        <f>+'2003'!$E147</f>
        <v>0</v>
      </c>
      <c r="G147" s="29">
        <f>+'2004'!$E147</f>
        <v>0</v>
      </c>
      <c r="H147" s="29">
        <f>+'2005'!$E147</f>
        <v>0</v>
      </c>
      <c r="I147" s="29">
        <f>+'2006'!$E147</f>
        <v>0</v>
      </c>
      <c r="J147" s="29">
        <f>+'2007'!$E147</f>
        <v>0</v>
      </c>
      <c r="K147" s="29">
        <f>+'2008'!$E147</f>
        <v>0</v>
      </c>
      <c r="L147" s="29">
        <f>+'2009'!$E147</f>
        <v>0</v>
      </c>
      <c r="M147" s="29">
        <f>+'2010'!$E147</f>
        <v>0</v>
      </c>
      <c r="N147" s="29">
        <f>+'2011'!$E147</f>
        <v>0</v>
      </c>
      <c r="O147" s="29">
        <f>+'2012'!$E147</f>
        <v>0</v>
      </c>
      <c r="P147" s="29">
        <f>+'2013'!$E147</f>
        <v>0</v>
      </c>
      <c r="Q147" s="29">
        <f>+'2014'!$E147</f>
        <v>0</v>
      </c>
      <c r="R147" s="29">
        <f>+'2015'!$E147</f>
        <v>0</v>
      </c>
      <c r="S147" s="29">
        <f>+'2016'!$E147</f>
        <v>0</v>
      </c>
      <c r="T147" s="29">
        <f>+'2017'!$E147</f>
        <v>0</v>
      </c>
      <c r="U147" s="29">
        <f>+'2018'!$E147</f>
        <v>0</v>
      </c>
      <c r="V147" s="29">
        <f>+'2019'!$E147</f>
        <v>0</v>
      </c>
      <c r="W147" s="26"/>
      <c r="X147" s="30" t="e">
        <f t="shared" si="42"/>
        <v>#DIV/0!</v>
      </c>
    </row>
    <row r="148" spans="1:24">
      <c r="A148" s="23" t="s">
        <v>523</v>
      </c>
      <c r="B148" s="24" t="s">
        <v>524</v>
      </c>
      <c r="C148" s="29">
        <f>+'2000'!$E148</f>
        <v>0</v>
      </c>
      <c r="D148" s="29">
        <f>+'2001'!$E148</f>
        <v>0</v>
      </c>
      <c r="E148" s="29">
        <f>+'2002'!$E148</f>
        <v>0</v>
      </c>
      <c r="F148" s="29">
        <f>+'2003'!$E148</f>
        <v>0</v>
      </c>
      <c r="G148" s="29">
        <f>+'2004'!$E148</f>
        <v>0</v>
      </c>
      <c r="H148" s="29">
        <f>+'2005'!$E148</f>
        <v>0</v>
      </c>
      <c r="I148" s="29">
        <f>+'2006'!$E148</f>
        <v>0</v>
      </c>
      <c r="J148" s="29">
        <f>+'2007'!$E148</f>
        <v>0</v>
      </c>
      <c r="K148" s="29">
        <f>+'2008'!$E148</f>
        <v>0</v>
      </c>
      <c r="L148" s="29">
        <f>+'2009'!$E148</f>
        <v>0</v>
      </c>
      <c r="M148" s="29">
        <f>+'2010'!$E148</f>
        <v>0</v>
      </c>
      <c r="N148" s="29">
        <f>+'2011'!$E148</f>
        <v>0</v>
      </c>
      <c r="O148" s="29">
        <f>+'2012'!$E148</f>
        <v>0</v>
      </c>
      <c r="P148" s="29">
        <f>+'2013'!$E148</f>
        <v>0</v>
      </c>
      <c r="Q148" s="29">
        <f>+'2014'!$E148</f>
        <v>0</v>
      </c>
      <c r="R148" s="29">
        <f>+'2015'!$E148</f>
        <v>0</v>
      </c>
      <c r="S148" s="29">
        <f>+'2016'!$E148</f>
        <v>0</v>
      </c>
      <c r="T148" s="29">
        <f>+'2017'!$E148</f>
        <v>0</v>
      </c>
      <c r="U148" s="29">
        <f>+'2018'!$E148</f>
        <v>0</v>
      </c>
      <c r="V148" s="29">
        <f>+'2019'!$E148</f>
        <v>0</v>
      </c>
      <c r="W148" s="26"/>
      <c r="X148" s="30" t="e">
        <f t="shared" si="42"/>
        <v>#DIV/0!</v>
      </c>
    </row>
    <row r="149" spans="1:24">
      <c r="A149" s="23" t="s">
        <v>525</v>
      </c>
      <c r="B149" s="24" t="s">
        <v>526</v>
      </c>
      <c r="C149" s="29">
        <f>+'2000'!$E149</f>
        <v>1.4065912002664707E-2</v>
      </c>
      <c r="D149" s="29">
        <f>+'2001'!$E149</f>
        <v>1.0417601585816319E-2</v>
      </c>
      <c r="E149" s="29">
        <f>+'2002'!$E149</f>
        <v>1.3431298296620292E-2</v>
      </c>
      <c r="F149" s="29">
        <f>+'2003'!$E149</f>
        <v>1.1997139000000002E-2</v>
      </c>
      <c r="G149" s="29">
        <f>+'2004'!$E149</f>
        <v>1.4119621600000002E-2</v>
      </c>
      <c r="H149" s="29">
        <f>+'2005'!$E149</f>
        <v>1.4343094500000004E-2</v>
      </c>
      <c r="I149" s="29">
        <f>+'2006'!$E149</f>
        <v>1.4383309500000002E-2</v>
      </c>
      <c r="J149" s="29">
        <f>+'2007'!$E149</f>
        <v>1.4723639E-2</v>
      </c>
      <c r="K149" s="29">
        <f>+'2008'!$E149</f>
        <v>1.4765415E-2</v>
      </c>
      <c r="L149" s="29">
        <f>+'2009'!$E149</f>
        <v>1.3970488840000002E-2</v>
      </c>
      <c r="M149" s="29">
        <f>+'2010'!$E149</f>
        <v>1.4336196980000002E-2</v>
      </c>
      <c r="N149" s="29">
        <f>+'2011'!$E149</f>
        <v>1.3451665500000003E-2</v>
      </c>
      <c r="O149" s="29">
        <f>+'2012'!$E149</f>
        <v>1.4032641000000004E-2</v>
      </c>
      <c r="P149" s="29">
        <f>+'2013'!$E149</f>
        <v>1.5419098660000002E-2</v>
      </c>
      <c r="Q149" s="29">
        <f>+'2014'!$E149</f>
        <v>1.6522666999999998E-2</v>
      </c>
      <c r="R149" s="29">
        <f>+'2015'!$E149</f>
        <v>1.7264867620000006E-2</v>
      </c>
      <c r="S149" s="29">
        <f>+'2016'!$E149</f>
        <v>1.1362010450000001E-2</v>
      </c>
      <c r="T149" s="29">
        <f>+'2017'!$E149</f>
        <v>1.0295744900000002E-2</v>
      </c>
      <c r="U149" s="29">
        <f>+'2018'!$E149</f>
        <v>1.2802341020000002E-2</v>
      </c>
      <c r="V149" s="29">
        <f>+'2019'!$E149</f>
        <v>1.026974571E-2</v>
      </c>
      <c r="W149" s="26"/>
      <c r="X149" s="30">
        <f t="shared" si="42"/>
        <v>-0.26988412069871792</v>
      </c>
    </row>
    <row r="150" spans="1:24">
      <c r="A150" s="23" t="s">
        <v>527</v>
      </c>
      <c r="B150" s="24" t="s">
        <v>290</v>
      </c>
      <c r="C150" s="29">
        <f>+'2000'!$E150</f>
        <v>0</v>
      </c>
      <c r="D150" s="29">
        <f>+'2001'!$E150</f>
        <v>0</v>
      </c>
      <c r="E150" s="29">
        <f>+'2002'!$E150</f>
        <v>0</v>
      </c>
      <c r="F150" s="29">
        <f>+'2003'!$E150</f>
        <v>0</v>
      </c>
      <c r="G150" s="29">
        <f>+'2004'!$E150</f>
        <v>0</v>
      </c>
      <c r="H150" s="29">
        <f>+'2005'!$E150</f>
        <v>0</v>
      </c>
      <c r="I150" s="29">
        <f>+'2006'!$E150</f>
        <v>0</v>
      </c>
      <c r="J150" s="29">
        <f>+'2007'!$E150</f>
        <v>0</v>
      </c>
      <c r="K150" s="29">
        <f>+'2008'!$E150</f>
        <v>0</v>
      </c>
      <c r="L150" s="29">
        <f>+'2009'!$E150</f>
        <v>0</v>
      </c>
      <c r="M150" s="29">
        <f>+'2010'!$E150</f>
        <v>0</v>
      </c>
      <c r="N150" s="29">
        <f>+'2011'!$E150</f>
        <v>0</v>
      </c>
      <c r="O150" s="29">
        <f>+'2012'!$E150</f>
        <v>0</v>
      </c>
      <c r="P150" s="29">
        <f>+'2013'!$E150</f>
        <v>0</v>
      </c>
      <c r="Q150" s="29">
        <f>+'2014'!$E150</f>
        <v>0</v>
      </c>
      <c r="R150" s="29">
        <f>+'2015'!$E150</f>
        <v>0</v>
      </c>
      <c r="S150" s="29">
        <f>+'2016'!$E150</f>
        <v>0</v>
      </c>
      <c r="T150" s="29">
        <f>+'2017'!$E150</f>
        <v>0</v>
      </c>
      <c r="U150" s="29">
        <f>+'2018'!$E150</f>
        <v>0</v>
      </c>
      <c r="V150" s="29">
        <f>+'2019'!$E150</f>
        <v>0</v>
      </c>
      <c r="W150" s="26"/>
      <c r="X150" s="30" t="e">
        <f t="shared" si="42"/>
        <v>#DIV/0!</v>
      </c>
    </row>
    <row r="151" spans="1:24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26"/>
      <c r="X151" s="32" t="e">
        <f t="shared" si="42"/>
        <v>#DIV/0!</v>
      </c>
    </row>
    <row r="152" spans="1:24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26"/>
      <c r="X152" s="32" t="e">
        <f t="shared" si="42"/>
        <v>#DIV/0!</v>
      </c>
    </row>
    <row r="153" spans="1:24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26"/>
      <c r="X153" s="32" t="e">
        <f t="shared" si="42"/>
        <v>#DIV/0!</v>
      </c>
    </row>
    <row r="154" spans="1:24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26"/>
      <c r="X154" s="32" t="e">
        <f t="shared" si="42"/>
        <v>#DIV/0!</v>
      </c>
    </row>
    <row r="155" spans="1:24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26"/>
      <c r="X155" s="32" t="e">
        <f t="shared" si="42"/>
        <v>#DIV/0!</v>
      </c>
    </row>
    <row r="156" spans="1:24">
      <c r="A156" s="23" t="s">
        <v>538</v>
      </c>
      <c r="B156" s="24" t="s">
        <v>290</v>
      </c>
      <c r="C156" s="29">
        <f>+'2000'!$E156</f>
        <v>0</v>
      </c>
      <c r="D156" s="29">
        <f>+'2001'!$E156</f>
        <v>0</v>
      </c>
      <c r="E156" s="29">
        <f>+'2002'!$E156</f>
        <v>0</v>
      </c>
      <c r="F156" s="29">
        <f>+'2003'!$E156</f>
        <v>0</v>
      </c>
      <c r="G156" s="29">
        <f>+'2004'!$E156</f>
        <v>0</v>
      </c>
      <c r="H156" s="29">
        <f>+'2005'!$E156</f>
        <v>0</v>
      </c>
      <c r="I156" s="29">
        <f>+'2006'!$E156</f>
        <v>0</v>
      </c>
      <c r="J156" s="29">
        <f>+'2007'!$E156</f>
        <v>0</v>
      </c>
      <c r="K156" s="29">
        <f>+'2008'!$E156</f>
        <v>0</v>
      </c>
      <c r="L156" s="29">
        <f>+'2009'!$E156</f>
        <v>0</v>
      </c>
      <c r="M156" s="29">
        <f>+'2010'!$E156</f>
        <v>0</v>
      </c>
      <c r="N156" s="29">
        <f>+'2011'!$E156</f>
        <v>0</v>
      </c>
      <c r="O156" s="29">
        <f>+'2012'!$E156</f>
        <v>0</v>
      </c>
      <c r="P156" s="29">
        <f>+'2013'!$E156</f>
        <v>0</v>
      </c>
      <c r="Q156" s="29">
        <f>+'2014'!$E156</f>
        <v>0</v>
      </c>
      <c r="R156" s="29">
        <f>+'2015'!$E156</f>
        <v>0</v>
      </c>
      <c r="S156" s="29">
        <f>+'2016'!$E156</f>
        <v>0</v>
      </c>
      <c r="T156" s="29">
        <f>+'2017'!$E156</f>
        <v>0</v>
      </c>
      <c r="U156" s="29">
        <f>+'2018'!$E156</f>
        <v>0</v>
      </c>
      <c r="V156" s="29">
        <f>+'2019'!$E156</f>
        <v>0</v>
      </c>
      <c r="W156" s="26"/>
      <c r="X156" s="30" t="e">
        <f t="shared" si="42"/>
        <v>#DIV/0!</v>
      </c>
    </row>
    <row r="157" spans="1:24" s="12" customFormat="1">
      <c r="A157" s="18" t="s">
        <v>539</v>
      </c>
      <c r="B157" s="19" t="s">
        <v>540</v>
      </c>
      <c r="C157" s="20">
        <f t="shared" ref="C157:U157" si="49">+C158+C166+C174+C182+C190+C198+C206+C207</f>
        <v>0.18744136296109801</v>
      </c>
      <c r="D157" s="20">
        <f t="shared" si="49"/>
        <v>0.25063495958503845</v>
      </c>
      <c r="E157" s="20">
        <f t="shared" si="49"/>
        <v>0.31445807368666795</v>
      </c>
      <c r="F157" s="20">
        <f t="shared" si="49"/>
        <v>0.36049599876815575</v>
      </c>
      <c r="G157" s="20">
        <f t="shared" si="49"/>
        <v>0.20046181119778766</v>
      </c>
      <c r="H157" s="20">
        <f t="shared" si="49"/>
        <v>0.41892230940701491</v>
      </c>
      <c r="I157" s="20">
        <f t="shared" si="49"/>
        <v>0.24803579832504224</v>
      </c>
      <c r="J157" s="20">
        <f t="shared" si="49"/>
        <v>0.28577683163331674</v>
      </c>
      <c r="K157" s="20">
        <f t="shared" si="49"/>
        <v>0.28222775841978442</v>
      </c>
      <c r="L157" s="20">
        <f t="shared" si="49"/>
        <v>0.2099933998041196</v>
      </c>
      <c r="M157" s="20">
        <f t="shared" si="49"/>
        <v>0.21491022714586566</v>
      </c>
      <c r="N157" s="20">
        <f t="shared" si="49"/>
        <v>0.22527184349902701</v>
      </c>
      <c r="O157" s="20">
        <f t="shared" si="49"/>
        <v>0.19467462565817428</v>
      </c>
      <c r="P157" s="20">
        <f t="shared" si="49"/>
        <v>0.17281007352085159</v>
      </c>
      <c r="Q157" s="20">
        <f t="shared" si="49"/>
        <v>0.21654985329009663</v>
      </c>
      <c r="R157" s="20">
        <f t="shared" si="49"/>
        <v>0.35200024353865167</v>
      </c>
      <c r="S157" s="20">
        <f t="shared" si="49"/>
        <v>0.54584734659292611</v>
      </c>
      <c r="T157" s="20">
        <f t="shared" si="49"/>
        <v>0.21895695640448751</v>
      </c>
      <c r="U157" s="20">
        <f t="shared" si="49"/>
        <v>0.21530377932428524</v>
      </c>
      <c r="V157" s="20">
        <f t="shared" ref="V157" si="50">+V158+V166+V174+V182+V190+V198+V206+V207</f>
        <v>0.42354298552295427</v>
      </c>
      <c r="W157" s="21"/>
      <c r="X157" s="22">
        <f t="shared" si="42"/>
        <v>1.25960257027611</v>
      </c>
    </row>
    <row r="158" spans="1:24">
      <c r="A158" s="23" t="s">
        <v>541</v>
      </c>
      <c r="B158" s="24" t="s">
        <v>542</v>
      </c>
      <c r="C158" s="25">
        <f t="shared" ref="C158:U158" si="51">+SUM(C159:C160)</f>
        <v>5.6336330188701527E-3</v>
      </c>
      <c r="D158" s="25">
        <f t="shared" si="51"/>
        <v>1.377497221721633E-2</v>
      </c>
      <c r="E158" s="25">
        <f t="shared" si="51"/>
        <v>1.9433891785603109E-2</v>
      </c>
      <c r="F158" s="25">
        <f t="shared" si="51"/>
        <v>7.4018007818609538E-2</v>
      </c>
      <c r="G158" s="25">
        <f t="shared" si="51"/>
        <v>1.5376553908000001E-2</v>
      </c>
      <c r="H158" s="25">
        <f t="shared" si="51"/>
        <v>2.8651527560000004E-2</v>
      </c>
      <c r="I158" s="25">
        <f t="shared" si="51"/>
        <v>2.9636949724800004E-2</v>
      </c>
      <c r="J158" s="25">
        <f t="shared" si="51"/>
        <v>1.3606763880400002E-2</v>
      </c>
      <c r="K158" s="25">
        <f t="shared" si="51"/>
        <v>4.7844025596000001E-3</v>
      </c>
      <c r="L158" s="25">
        <f t="shared" si="51"/>
        <v>1.1760302404000002E-2</v>
      </c>
      <c r="M158" s="25">
        <f t="shared" si="51"/>
        <v>3.6702394972000004E-3</v>
      </c>
      <c r="N158" s="25">
        <f t="shared" si="51"/>
        <v>1.7344496580000003E-3</v>
      </c>
      <c r="O158" s="25">
        <f t="shared" si="51"/>
        <v>5.4158755020000003E-3</v>
      </c>
      <c r="P158" s="25">
        <f t="shared" si="51"/>
        <v>2.6604510279199998E-2</v>
      </c>
      <c r="Q158" s="25">
        <f t="shared" si="51"/>
        <v>6.1463274396000014E-3</v>
      </c>
      <c r="R158" s="25">
        <f t="shared" si="51"/>
        <v>6.3866933825200006E-2</v>
      </c>
      <c r="S158" s="25">
        <f t="shared" si="51"/>
        <v>0.20109966718320002</v>
      </c>
      <c r="T158" s="25">
        <f t="shared" si="51"/>
        <v>8.2067156091999993E-3</v>
      </c>
      <c r="U158" s="25">
        <f t="shared" si="51"/>
        <v>8.9315613872000023E-3</v>
      </c>
      <c r="V158" s="25">
        <f t="shared" ref="V158" si="52">+SUM(V159:V160)</f>
        <v>0.12008094911039999</v>
      </c>
      <c r="W158" s="26"/>
      <c r="X158" s="27">
        <f t="shared" si="42"/>
        <v>20.315010883417944</v>
      </c>
    </row>
    <row r="159" spans="1:24">
      <c r="A159" s="23" t="s">
        <v>543</v>
      </c>
      <c r="B159" s="24" t="s">
        <v>544</v>
      </c>
      <c r="C159" s="29">
        <f>+'2000'!$E159</f>
        <v>5.6336330188701527E-3</v>
      </c>
      <c r="D159" s="29">
        <f>+'2001'!$E159</f>
        <v>1.377497221721633E-2</v>
      </c>
      <c r="E159" s="29">
        <f>+'2002'!$E159</f>
        <v>1.9433891785603109E-2</v>
      </c>
      <c r="F159" s="29">
        <f>+'2003'!$E159</f>
        <v>7.4018007818609538E-2</v>
      </c>
      <c r="G159" s="29">
        <f>+'2004'!$E159</f>
        <v>1.5376553908000001E-2</v>
      </c>
      <c r="H159" s="29">
        <f>+'2005'!$E159</f>
        <v>2.8651527560000004E-2</v>
      </c>
      <c r="I159" s="29">
        <f>+'2006'!$E159</f>
        <v>2.9636949724800004E-2</v>
      </c>
      <c r="J159" s="29">
        <f>+'2007'!$E159</f>
        <v>1.3606763880400002E-2</v>
      </c>
      <c r="K159" s="29">
        <f>+'2008'!$E159</f>
        <v>4.7844025596000001E-3</v>
      </c>
      <c r="L159" s="29">
        <f>+'2009'!$E159</f>
        <v>1.1760302404000002E-2</v>
      </c>
      <c r="M159" s="29">
        <f>+'2010'!$E159</f>
        <v>3.6702394972000004E-3</v>
      </c>
      <c r="N159" s="29">
        <f>+'2011'!$E159</f>
        <v>1.7344496580000003E-3</v>
      </c>
      <c r="O159" s="29">
        <f>+'2012'!$E159</f>
        <v>5.4158755020000003E-3</v>
      </c>
      <c r="P159" s="29">
        <f>+'2013'!$E159</f>
        <v>2.6604510279199998E-2</v>
      </c>
      <c r="Q159" s="29">
        <f>+'2014'!$E159</f>
        <v>6.1463274396000014E-3</v>
      </c>
      <c r="R159" s="29">
        <f>+'2015'!$E159</f>
        <v>6.3866933825200006E-2</v>
      </c>
      <c r="S159" s="29">
        <f>+'2016'!$E159</f>
        <v>0.20109966718320002</v>
      </c>
      <c r="T159" s="29">
        <f>+'2017'!$E159</f>
        <v>8.2067156091999993E-3</v>
      </c>
      <c r="U159" s="29">
        <f>+'2018'!$E159</f>
        <v>8.9315613872000023E-3</v>
      </c>
      <c r="V159" s="29">
        <f>+'2019'!$E159</f>
        <v>0.12008094911039999</v>
      </c>
      <c r="W159" s="26"/>
      <c r="X159" s="30">
        <f t="shared" si="42"/>
        <v>20.315010883417944</v>
      </c>
    </row>
    <row r="160" spans="1:24">
      <c r="A160" s="23" t="s">
        <v>545</v>
      </c>
      <c r="B160" s="24" t="s">
        <v>546</v>
      </c>
      <c r="C160" s="25">
        <f t="shared" ref="C160:U160" si="53">+SUM(C161:C165)</f>
        <v>0</v>
      </c>
      <c r="D160" s="25">
        <f t="shared" si="53"/>
        <v>0</v>
      </c>
      <c r="E160" s="25">
        <f t="shared" si="53"/>
        <v>0</v>
      </c>
      <c r="F160" s="25">
        <f t="shared" si="53"/>
        <v>0</v>
      </c>
      <c r="G160" s="25">
        <f t="shared" si="53"/>
        <v>0</v>
      </c>
      <c r="H160" s="25">
        <f t="shared" si="53"/>
        <v>0</v>
      </c>
      <c r="I160" s="25">
        <f t="shared" si="53"/>
        <v>0</v>
      </c>
      <c r="J160" s="25">
        <f t="shared" si="53"/>
        <v>0</v>
      </c>
      <c r="K160" s="25">
        <f t="shared" si="53"/>
        <v>0</v>
      </c>
      <c r="L160" s="25">
        <f t="shared" si="53"/>
        <v>0</v>
      </c>
      <c r="M160" s="25">
        <f t="shared" si="53"/>
        <v>0</v>
      </c>
      <c r="N160" s="25">
        <f t="shared" si="53"/>
        <v>0</v>
      </c>
      <c r="O160" s="25">
        <f t="shared" si="53"/>
        <v>0</v>
      </c>
      <c r="P160" s="25">
        <f t="shared" si="53"/>
        <v>0</v>
      </c>
      <c r="Q160" s="25">
        <f t="shared" si="53"/>
        <v>0</v>
      </c>
      <c r="R160" s="25">
        <f t="shared" si="53"/>
        <v>0</v>
      </c>
      <c r="S160" s="25">
        <f t="shared" si="53"/>
        <v>0</v>
      </c>
      <c r="T160" s="25">
        <f t="shared" si="53"/>
        <v>0</v>
      </c>
      <c r="U160" s="25">
        <f t="shared" si="53"/>
        <v>0</v>
      </c>
      <c r="V160" s="25">
        <f t="shared" ref="V160" si="54">+SUM(V161:V165)</f>
        <v>0</v>
      </c>
      <c r="W160" s="26"/>
      <c r="X160" s="27" t="e">
        <f t="shared" si="42"/>
        <v>#DIV/0!</v>
      </c>
    </row>
    <row r="161" spans="1:24">
      <c r="A161" s="23" t="s">
        <v>547</v>
      </c>
      <c r="B161" s="24" t="s">
        <v>548</v>
      </c>
      <c r="C161" s="29">
        <f>+'2000'!$E161</f>
        <v>0</v>
      </c>
      <c r="D161" s="29">
        <f>+'2001'!$E161</f>
        <v>0</v>
      </c>
      <c r="E161" s="29">
        <f>+'2002'!$E161</f>
        <v>0</v>
      </c>
      <c r="F161" s="29">
        <f>+'2003'!$E161</f>
        <v>0</v>
      </c>
      <c r="G161" s="29">
        <f>+'2004'!$E161</f>
        <v>0</v>
      </c>
      <c r="H161" s="29">
        <f>+'2005'!$E161</f>
        <v>0</v>
      </c>
      <c r="I161" s="29">
        <f>+'2006'!$E161</f>
        <v>0</v>
      </c>
      <c r="J161" s="29">
        <f>+'2007'!$E161</f>
        <v>0</v>
      </c>
      <c r="K161" s="29">
        <f>+'2008'!$E161</f>
        <v>0</v>
      </c>
      <c r="L161" s="29">
        <f>+'2009'!$E161</f>
        <v>0</v>
      </c>
      <c r="M161" s="29">
        <f>+'2010'!$E161</f>
        <v>0</v>
      </c>
      <c r="N161" s="29">
        <f>+'2011'!$E161</f>
        <v>0</v>
      </c>
      <c r="O161" s="29">
        <f>+'2012'!$E161</f>
        <v>0</v>
      </c>
      <c r="P161" s="29">
        <f>+'2013'!$E161</f>
        <v>0</v>
      </c>
      <c r="Q161" s="29">
        <f>+'2014'!$E161</f>
        <v>0</v>
      </c>
      <c r="R161" s="29">
        <f>+'2015'!$E161</f>
        <v>0</v>
      </c>
      <c r="S161" s="29">
        <f>+'2016'!$E161</f>
        <v>0</v>
      </c>
      <c r="T161" s="29">
        <f>+'2017'!$E161</f>
        <v>0</v>
      </c>
      <c r="U161" s="29">
        <f>+'2018'!$E161</f>
        <v>0</v>
      </c>
      <c r="V161" s="29">
        <f>+'2019'!$E161</f>
        <v>0</v>
      </c>
      <c r="W161" s="26"/>
      <c r="X161" s="30" t="e">
        <f t="shared" si="42"/>
        <v>#DIV/0!</v>
      </c>
    </row>
    <row r="162" spans="1:24">
      <c r="A162" s="23" t="s">
        <v>549</v>
      </c>
      <c r="B162" s="24" t="s">
        <v>550</v>
      </c>
      <c r="C162" s="29">
        <f>+'2000'!$E162</f>
        <v>0</v>
      </c>
      <c r="D162" s="29">
        <f>+'2001'!$E162</f>
        <v>0</v>
      </c>
      <c r="E162" s="29">
        <f>+'2002'!$E162</f>
        <v>0</v>
      </c>
      <c r="F162" s="29">
        <f>+'2003'!$E162</f>
        <v>0</v>
      </c>
      <c r="G162" s="29">
        <f>+'2004'!$E162</f>
        <v>0</v>
      </c>
      <c r="H162" s="29">
        <f>+'2005'!$E162</f>
        <v>0</v>
      </c>
      <c r="I162" s="29">
        <f>+'2006'!$E162</f>
        <v>0</v>
      </c>
      <c r="J162" s="29">
        <f>+'2007'!$E162</f>
        <v>0</v>
      </c>
      <c r="K162" s="29">
        <f>+'2008'!$E162</f>
        <v>0</v>
      </c>
      <c r="L162" s="29">
        <f>+'2009'!$E162</f>
        <v>0</v>
      </c>
      <c r="M162" s="29">
        <f>+'2010'!$E162</f>
        <v>0</v>
      </c>
      <c r="N162" s="29">
        <f>+'2011'!$E162</f>
        <v>0</v>
      </c>
      <c r="O162" s="29">
        <f>+'2012'!$E162</f>
        <v>0</v>
      </c>
      <c r="P162" s="29">
        <f>+'2013'!$E162</f>
        <v>0</v>
      </c>
      <c r="Q162" s="29">
        <f>+'2014'!$E162</f>
        <v>0</v>
      </c>
      <c r="R162" s="29">
        <f>+'2015'!$E162</f>
        <v>0</v>
      </c>
      <c r="S162" s="29">
        <f>+'2016'!$E162</f>
        <v>0</v>
      </c>
      <c r="T162" s="29">
        <f>+'2017'!$E162</f>
        <v>0</v>
      </c>
      <c r="U162" s="29">
        <f>+'2018'!$E162</f>
        <v>0</v>
      </c>
      <c r="V162" s="29">
        <f>+'2019'!$E162</f>
        <v>0</v>
      </c>
      <c r="W162" s="26"/>
      <c r="X162" s="30" t="e">
        <f t="shared" si="42"/>
        <v>#DIV/0!</v>
      </c>
    </row>
    <row r="163" spans="1:24">
      <c r="A163" s="23" t="s">
        <v>551</v>
      </c>
      <c r="B163" s="24" t="s">
        <v>552</v>
      </c>
      <c r="C163" s="29">
        <f>+'2000'!$E163</f>
        <v>0</v>
      </c>
      <c r="D163" s="29">
        <f>+'2001'!$E163</f>
        <v>0</v>
      </c>
      <c r="E163" s="29">
        <f>+'2002'!$E163</f>
        <v>0</v>
      </c>
      <c r="F163" s="29">
        <f>+'2003'!$E163</f>
        <v>0</v>
      </c>
      <c r="G163" s="29">
        <f>+'2004'!$E163</f>
        <v>0</v>
      </c>
      <c r="H163" s="29">
        <f>+'2005'!$E163</f>
        <v>0</v>
      </c>
      <c r="I163" s="29">
        <f>+'2006'!$E163</f>
        <v>0</v>
      </c>
      <c r="J163" s="29">
        <f>+'2007'!$E163</f>
        <v>0</v>
      </c>
      <c r="K163" s="29">
        <f>+'2008'!$E163</f>
        <v>0</v>
      </c>
      <c r="L163" s="29">
        <f>+'2009'!$E163</f>
        <v>0</v>
      </c>
      <c r="M163" s="29">
        <f>+'2010'!$E163</f>
        <v>0</v>
      </c>
      <c r="N163" s="29">
        <f>+'2011'!$E163</f>
        <v>0</v>
      </c>
      <c r="O163" s="29">
        <f>+'2012'!$E163</f>
        <v>0</v>
      </c>
      <c r="P163" s="29">
        <f>+'2013'!$E163</f>
        <v>0</v>
      </c>
      <c r="Q163" s="29">
        <f>+'2014'!$E163</f>
        <v>0</v>
      </c>
      <c r="R163" s="29">
        <f>+'2015'!$E163</f>
        <v>0</v>
      </c>
      <c r="S163" s="29">
        <f>+'2016'!$E163</f>
        <v>0</v>
      </c>
      <c r="T163" s="29">
        <f>+'2017'!$E163</f>
        <v>0</v>
      </c>
      <c r="U163" s="29">
        <f>+'2018'!$E163</f>
        <v>0</v>
      </c>
      <c r="V163" s="29">
        <f>+'2019'!$E163</f>
        <v>0</v>
      </c>
      <c r="W163" s="26"/>
      <c r="X163" s="30" t="e">
        <f t="shared" si="42"/>
        <v>#DIV/0!</v>
      </c>
    </row>
    <row r="164" spans="1:24">
      <c r="A164" s="23" t="s">
        <v>553</v>
      </c>
      <c r="B164" s="24" t="s">
        <v>554</v>
      </c>
      <c r="C164" s="29">
        <f>+'2000'!$E164</f>
        <v>0</v>
      </c>
      <c r="D164" s="29">
        <f>+'2001'!$E164</f>
        <v>0</v>
      </c>
      <c r="E164" s="29">
        <f>+'2002'!$E164</f>
        <v>0</v>
      </c>
      <c r="F164" s="29">
        <f>+'2003'!$E164</f>
        <v>0</v>
      </c>
      <c r="G164" s="29">
        <f>+'2004'!$E164</f>
        <v>0</v>
      </c>
      <c r="H164" s="29">
        <f>+'2005'!$E164</f>
        <v>0</v>
      </c>
      <c r="I164" s="29">
        <f>+'2006'!$E164</f>
        <v>0</v>
      </c>
      <c r="J164" s="29">
        <f>+'2007'!$E164</f>
        <v>0</v>
      </c>
      <c r="K164" s="29">
        <f>+'2008'!$E164</f>
        <v>0</v>
      </c>
      <c r="L164" s="29">
        <f>+'2009'!$E164</f>
        <v>0</v>
      </c>
      <c r="M164" s="29">
        <f>+'2010'!$E164</f>
        <v>0</v>
      </c>
      <c r="N164" s="29">
        <f>+'2011'!$E164</f>
        <v>0</v>
      </c>
      <c r="O164" s="29">
        <f>+'2012'!$E164</f>
        <v>0</v>
      </c>
      <c r="P164" s="29">
        <f>+'2013'!$E164</f>
        <v>0</v>
      </c>
      <c r="Q164" s="29">
        <f>+'2014'!$E164</f>
        <v>0</v>
      </c>
      <c r="R164" s="29">
        <f>+'2015'!$E164</f>
        <v>0</v>
      </c>
      <c r="S164" s="29">
        <f>+'2016'!$E164</f>
        <v>0</v>
      </c>
      <c r="T164" s="29">
        <f>+'2017'!$E164</f>
        <v>0</v>
      </c>
      <c r="U164" s="29">
        <f>+'2018'!$E164</f>
        <v>0</v>
      </c>
      <c r="V164" s="29">
        <f>+'2019'!$E164</f>
        <v>0</v>
      </c>
      <c r="W164" s="26"/>
      <c r="X164" s="30" t="e">
        <f t="shared" si="42"/>
        <v>#DIV/0!</v>
      </c>
    </row>
    <row r="165" spans="1:24">
      <c r="A165" s="23" t="s">
        <v>555</v>
      </c>
      <c r="B165" s="24" t="s">
        <v>556</v>
      </c>
      <c r="C165" s="29">
        <f>+'2000'!$E165</f>
        <v>0</v>
      </c>
      <c r="D165" s="29">
        <f>+'2001'!$E165</f>
        <v>0</v>
      </c>
      <c r="E165" s="29">
        <f>+'2002'!$E165</f>
        <v>0</v>
      </c>
      <c r="F165" s="29">
        <f>+'2003'!$E165</f>
        <v>0</v>
      </c>
      <c r="G165" s="29">
        <f>+'2004'!$E165</f>
        <v>0</v>
      </c>
      <c r="H165" s="29">
        <f>+'2005'!$E165</f>
        <v>0</v>
      </c>
      <c r="I165" s="29">
        <f>+'2006'!$E165</f>
        <v>0</v>
      </c>
      <c r="J165" s="29">
        <f>+'2007'!$E165</f>
        <v>0</v>
      </c>
      <c r="K165" s="29">
        <f>+'2008'!$E165</f>
        <v>0</v>
      </c>
      <c r="L165" s="29">
        <f>+'2009'!$E165</f>
        <v>0</v>
      </c>
      <c r="M165" s="29">
        <f>+'2010'!$E165</f>
        <v>0</v>
      </c>
      <c r="N165" s="29">
        <f>+'2011'!$E165</f>
        <v>0</v>
      </c>
      <c r="O165" s="29">
        <f>+'2012'!$E165</f>
        <v>0</v>
      </c>
      <c r="P165" s="29">
        <f>+'2013'!$E165</f>
        <v>0</v>
      </c>
      <c r="Q165" s="29">
        <f>+'2014'!$E165</f>
        <v>0</v>
      </c>
      <c r="R165" s="29">
        <f>+'2015'!$E165</f>
        <v>0</v>
      </c>
      <c r="S165" s="29">
        <f>+'2016'!$E165</f>
        <v>0</v>
      </c>
      <c r="T165" s="29">
        <f>+'2017'!$E165</f>
        <v>0</v>
      </c>
      <c r="U165" s="29">
        <f>+'2018'!$E165</f>
        <v>0</v>
      </c>
      <c r="V165" s="29">
        <f>+'2019'!$E165</f>
        <v>0</v>
      </c>
      <c r="W165" s="26"/>
      <c r="X165" s="30" t="e">
        <f t="shared" si="42"/>
        <v>#DIV/0!</v>
      </c>
    </row>
    <row r="166" spans="1:24">
      <c r="A166" s="23" t="s">
        <v>557</v>
      </c>
      <c r="B166" s="24" t="s">
        <v>558</v>
      </c>
      <c r="C166" s="25">
        <f t="shared" ref="C166:U166" si="55">+SUM(C167:C168)</f>
        <v>7.3152078136315357E-2</v>
      </c>
      <c r="D166" s="25">
        <f t="shared" si="55"/>
        <v>5.7356172378880625E-2</v>
      </c>
      <c r="E166" s="25">
        <f t="shared" si="55"/>
        <v>8.3466467282308346E-2</v>
      </c>
      <c r="F166" s="25">
        <f t="shared" si="55"/>
        <v>8.8359389327957144E-2</v>
      </c>
      <c r="G166" s="25">
        <f t="shared" si="55"/>
        <v>3.8776453620791768E-2</v>
      </c>
      <c r="H166" s="25">
        <f t="shared" si="55"/>
        <v>0.10201232360200939</v>
      </c>
      <c r="I166" s="25">
        <f t="shared" si="55"/>
        <v>6.9900909215780252E-2</v>
      </c>
      <c r="J166" s="25">
        <f t="shared" si="55"/>
        <v>6.2345203113385608E-2</v>
      </c>
      <c r="K166" s="25">
        <f t="shared" si="55"/>
        <v>8.2620610313049764E-2</v>
      </c>
      <c r="L166" s="25">
        <f t="shared" si="55"/>
        <v>7.036134327719884E-2</v>
      </c>
      <c r="M166" s="25">
        <f t="shared" si="55"/>
        <v>8.3513503985359797E-2</v>
      </c>
      <c r="N166" s="25">
        <f t="shared" si="55"/>
        <v>0.10039452691311161</v>
      </c>
      <c r="O166" s="25">
        <f t="shared" si="55"/>
        <v>8.2142682947184104E-2</v>
      </c>
      <c r="P166" s="25">
        <f t="shared" si="55"/>
        <v>4.15207629049692E-2</v>
      </c>
      <c r="Q166" s="25">
        <f t="shared" si="55"/>
        <v>6.9827865074548717E-2</v>
      </c>
      <c r="R166" s="25">
        <f t="shared" si="55"/>
        <v>7.598173265488567E-2</v>
      </c>
      <c r="S166" s="25">
        <f t="shared" si="55"/>
        <v>7.8185336432804661E-2</v>
      </c>
      <c r="T166" s="25">
        <f t="shared" si="55"/>
        <v>7.0153549229267614E-2</v>
      </c>
      <c r="U166" s="25">
        <f t="shared" si="55"/>
        <v>6.7823970230139946E-2</v>
      </c>
      <c r="V166" s="25">
        <f t="shared" ref="V166" si="56">+SUM(V167:V168)</f>
        <v>3.8927864515999298E-2</v>
      </c>
      <c r="W166" s="26"/>
      <c r="X166" s="27">
        <f t="shared" si="42"/>
        <v>-0.46785018952627555</v>
      </c>
    </row>
    <row r="167" spans="1:24">
      <c r="A167" s="23" t="s">
        <v>559</v>
      </c>
      <c r="B167" s="24" t="s">
        <v>560</v>
      </c>
      <c r="C167" s="29">
        <f>+'2000'!$E167</f>
        <v>0</v>
      </c>
      <c r="D167" s="29">
        <f>+'2001'!$E167</f>
        <v>0</v>
      </c>
      <c r="E167" s="29">
        <f>+'2002'!$E167</f>
        <v>0</v>
      </c>
      <c r="F167" s="29">
        <f>+'2003'!$E167</f>
        <v>0</v>
      </c>
      <c r="G167" s="29">
        <f>+'2004'!$E167</f>
        <v>0</v>
      </c>
      <c r="H167" s="29">
        <f>+'2005'!$E167</f>
        <v>0</v>
      </c>
      <c r="I167" s="29">
        <f>+'2006'!$E167</f>
        <v>0</v>
      </c>
      <c r="J167" s="29">
        <f>+'2007'!$E167</f>
        <v>0</v>
      </c>
      <c r="K167" s="29">
        <f>+'2008'!$E167</f>
        <v>0</v>
      </c>
      <c r="L167" s="29">
        <f>+'2009'!$E167</f>
        <v>0</v>
      </c>
      <c r="M167" s="29">
        <f>+'2010'!$E167</f>
        <v>0</v>
      </c>
      <c r="N167" s="29">
        <f>+'2011'!$E167</f>
        <v>0</v>
      </c>
      <c r="O167" s="29">
        <f>+'2012'!$E167</f>
        <v>0</v>
      </c>
      <c r="P167" s="29">
        <f>+'2013'!$E167</f>
        <v>0</v>
      </c>
      <c r="Q167" s="29">
        <f>+'2014'!$E167</f>
        <v>0</v>
      </c>
      <c r="R167" s="29">
        <f>+'2015'!$E167</f>
        <v>0</v>
      </c>
      <c r="S167" s="29">
        <f>+'2016'!$E167</f>
        <v>0</v>
      </c>
      <c r="T167" s="29">
        <f>+'2017'!$E167</f>
        <v>0</v>
      </c>
      <c r="U167" s="29">
        <f>+'2018'!$E167</f>
        <v>0</v>
      </c>
      <c r="V167" s="29">
        <f>+'2019'!$E167</f>
        <v>0</v>
      </c>
      <c r="W167" s="26"/>
      <c r="X167" s="30" t="e">
        <f t="shared" si="42"/>
        <v>#DIV/0!</v>
      </c>
    </row>
    <row r="168" spans="1:24">
      <c r="A168" s="23" t="s">
        <v>561</v>
      </c>
      <c r="B168" s="24" t="s">
        <v>562</v>
      </c>
      <c r="C168" s="25">
        <f t="shared" ref="C168" si="57">+SUM(C169:C173)</f>
        <v>7.3152078136315357E-2</v>
      </c>
      <c r="D168" s="25">
        <f t="shared" ref="D168" si="58">+SUM(D169:D173)</f>
        <v>5.7356172378880625E-2</v>
      </c>
      <c r="E168" s="25">
        <f t="shared" ref="E168" si="59">+SUM(E169:E173)</f>
        <v>8.3466467282308346E-2</v>
      </c>
      <c r="F168" s="25">
        <f t="shared" ref="F168" si="60">+SUM(F169:F173)</f>
        <v>8.8359389327957144E-2</v>
      </c>
      <c r="G168" s="25">
        <f t="shared" ref="G168" si="61">+SUM(G169:G173)</f>
        <v>3.8776453620791768E-2</v>
      </c>
      <c r="H168" s="25">
        <f t="shared" ref="H168" si="62">+SUM(H169:H173)</f>
        <v>0.10201232360200939</v>
      </c>
      <c r="I168" s="25">
        <f t="shared" ref="I168" si="63">+SUM(I169:I173)</f>
        <v>6.9900909215780252E-2</v>
      </c>
      <c r="J168" s="25">
        <f t="shared" ref="J168" si="64">+SUM(J169:J173)</f>
        <v>6.2345203113385608E-2</v>
      </c>
      <c r="K168" s="25">
        <f t="shared" ref="K168" si="65">+SUM(K169:K173)</f>
        <v>8.2620610313049764E-2</v>
      </c>
      <c r="L168" s="25">
        <f t="shared" ref="L168" si="66">+SUM(L169:L173)</f>
        <v>7.036134327719884E-2</v>
      </c>
      <c r="M168" s="25">
        <f t="shared" ref="M168" si="67">+SUM(M169:M173)</f>
        <v>8.3513503985359797E-2</v>
      </c>
      <c r="N168" s="25">
        <f t="shared" ref="N168" si="68">+SUM(N169:N173)</f>
        <v>0.10039452691311161</v>
      </c>
      <c r="O168" s="25">
        <f t="shared" ref="O168" si="69">+SUM(O169:O173)</f>
        <v>8.2142682947184104E-2</v>
      </c>
      <c r="P168" s="25">
        <f t="shared" ref="P168" si="70">+SUM(P169:P173)</f>
        <v>4.15207629049692E-2</v>
      </c>
      <c r="Q168" s="25">
        <f t="shared" ref="Q168" si="71">+SUM(Q169:Q173)</f>
        <v>6.9827865074548717E-2</v>
      </c>
      <c r="R168" s="25">
        <f t="shared" ref="R168" si="72">+SUM(R169:R173)</f>
        <v>7.598173265488567E-2</v>
      </c>
      <c r="S168" s="25">
        <f t="shared" ref="S168" si="73">+SUM(S169:S173)</f>
        <v>7.8185336432804661E-2</v>
      </c>
      <c r="T168" s="25">
        <f t="shared" ref="T168" si="74">+SUM(T169:T173)</f>
        <v>7.0153549229267614E-2</v>
      </c>
      <c r="U168" s="25">
        <f t="shared" ref="U168:V168" si="75">+SUM(U169:U173)</f>
        <v>6.7823970230139946E-2</v>
      </c>
      <c r="V168" s="25">
        <f t="shared" si="75"/>
        <v>3.8927864515999298E-2</v>
      </c>
      <c r="W168" s="26"/>
      <c r="X168" s="27">
        <f t="shared" si="42"/>
        <v>-0.46785018952627555</v>
      </c>
    </row>
    <row r="169" spans="1:24">
      <c r="A169" s="23" t="s">
        <v>563</v>
      </c>
      <c r="B169" s="24" t="s">
        <v>564</v>
      </c>
      <c r="C169" s="29">
        <f>+'2000'!$E169</f>
        <v>7.1760566175352022E-2</v>
      </c>
      <c r="D169" s="29">
        <f>+'2001'!$E169</f>
        <v>5.1197634705447422E-2</v>
      </c>
      <c r="E169" s="29">
        <f>+'2002'!$E169</f>
        <v>7.7053403489036928E-2</v>
      </c>
      <c r="F169" s="29">
        <f>+'2003'!$E169</f>
        <v>8.1639057299606965E-2</v>
      </c>
      <c r="G169" s="29">
        <f>+'2004'!$E169</f>
        <v>2.2463779971974251E-2</v>
      </c>
      <c r="H169" s="29">
        <f>+'2005'!$E169</f>
        <v>7.8963021344211765E-2</v>
      </c>
      <c r="I169" s="29">
        <f>+'2006'!$E169</f>
        <v>4.6858149344645092E-2</v>
      </c>
      <c r="J169" s="29">
        <f>+'2007'!$E169</f>
        <v>5.4983576569808901E-2</v>
      </c>
      <c r="K169" s="29">
        <f>+'2008'!$E169</f>
        <v>6.7824333828882019E-2</v>
      </c>
      <c r="L169" s="29">
        <f>+'2009'!$E169</f>
        <v>4.6936799773092307E-2</v>
      </c>
      <c r="M169" s="29">
        <f>+'2010'!$E169</f>
        <v>6.1242391280886974E-2</v>
      </c>
      <c r="N169" s="29">
        <f>+'2011'!$E169</f>
        <v>6.684849065862962E-2</v>
      </c>
      <c r="O169" s="29">
        <f>+'2012'!$E169</f>
        <v>5.4744980621122173E-2</v>
      </c>
      <c r="P169" s="29">
        <f>+'2013'!$E169</f>
        <v>2.7995071274428518E-2</v>
      </c>
      <c r="Q169" s="29">
        <f>+'2014'!$E169</f>
        <v>5.0703315003955494E-2</v>
      </c>
      <c r="R169" s="29">
        <f>+'2015'!$E169</f>
        <v>4.957104107159039E-2</v>
      </c>
      <c r="S169" s="29">
        <f>+'2016'!$E169</f>
        <v>5.6873658440286905E-2</v>
      </c>
      <c r="T169" s="29">
        <f>+'2017'!$E169</f>
        <v>4.8438742321459283E-2</v>
      </c>
      <c r="U169" s="29">
        <f>+'2018'!$E169</f>
        <v>5.5820139046300316E-2</v>
      </c>
      <c r="V169" s="29">
        <f>+'2019'!$E169</f>
        <v>3.2753879716199065E-2</v>
      </c>
      <c r="W169" s="26"/>
      <c r="X169" s="30">
        <f t="shared" si="42"/>
        <v>-0.54356715029027725</v>
      </c>
    </row>
    <row r="170" spans="1:24">
      <c r="A170" s="23" t="s">
        <v>565</v>
      </c>
      <c r="B170" s="24" t="s">
        <v>566</v>
      </c>
      <c r="C170" s="29">
        <f>+'2000'!$E170</f>
        <v>1.3915119609633319E-3</v>
      </c>
      <c r="D170" s="29">
        <f>+'2001'!$E170</f>
        <v>6.1585376734332046E-3</v>
      </c>
      <c r="E170" s="29">
        <f>+'2002'!$E170</f>
        <v>6.4130637932714165E-3</v>
      </c>
      <c r="F170" s="29">
        <f>+'2003'!$E170</f>
        <v>6.720332028350184E-3</v>
      </c>
      <c r="G170" s="29">
        <f>+'2004'!$E170</f>
        <v>1.6312673648817517E-2</v>
      </c>
      <c r="H170" s="29">
        <f>+'2005'!$E170</f>
        <v>2.3049302257797624E-2</v>
      </c>
      <c r="I170" s="29">
        <f>+'2006'!$E170</f>
        <v>2.3042759871135163E-2</v>
      </c>
      <c r="J170" s="29">
        <f>+'2007'!$E170</f>
        <v>7.361626543576711E-3</v>
      </c>
      <c r="K170" s="29">
        <f>+'2008'!$E170</f>
        <v>1.4796276484167739E-2</v>
      </c>
      <c r="L170" s="29">
        <f>+'2009'!$E170</f>
        <v>2.342454350410653E-2</v>
      </c>
      <c r="M170" s="29">
        <f>+'2010'!$E170</f>
        <v>2.227111270447282E-2</v>
      </c>
      <c r="N170" s="29">
        <f>+'2011'!$E170</f>
        <v>3.3546036254481992E-2</v>
      </c>
      <c r="O170" s="29">
        <f>+'2012'!$E170</f>
        <v>2.739770232606193E-2</v>
      </c>
      <c r="P170" s="29">
        <f>+'2013'!$E170</f>
        <v>1.3525691630540685E-2</v>
      </c>
      <c r="Q170" s="29">
        <f>+'2014'!$E170</f>
        <v>1.9124550070593223E-2</v>
      </c>
      <c r="R170" s="29">
        <f>+'2015'!$E170</f>
        <v>2.641069158329528E-2</v>
      </c>
      <c r="S170" s="29">
        <f>+'2016'!$E170</f>
        <v>2.1311677992517757E-2</v>
      </c>
      <c r="T170" s="29">
        <f>+'2017'!$E170</f>
        <v>2.1714806907808335E-2</v>
      </c>
      <c r="U170" s="29">
        <f>+'2018'!$E170</f>
        <v>1.2003831183839629E-2</v>
      </c>
      <c r="V170" s="29">
        <f>+'2019'!$E170</f>
        <v>6.1739847998002308E-3</v>
      </c>
      <c r="W170" s="26"/>
      <c r="X170" s="30">
        <f t="shared" si="42"/>
        <v>3.4368894935879917</v>
      </c>
    </row>
    <row r="171" spans="1:24">
      <c r="A171" s="23" t="s">
        <v>567</v>
      </c>
      <c r="B171" s="24" t="s">
        <v>568</v>
      </c>
      <c r="C171" s="29">
        <f>+'2000'!$E171</f>
        <v>0</v>
      </c>
      <c r="D171" s="29">
        <f>+'2001'!$E171</f>
        <v>0</v>
      </c>
      <c r="E171" s="29">
        <f>+'2002'!$E171</f>
        <v>0</v>
      </c>
      <c r="F171" s="29">
        <f>+'2003'!$E171</f>
        <v>0</v>
      </c>
      <c r="G171" s="29">
        <f>+'2004'!$E171</f>
        <v>0</v>
      </c>
      <c r="H171" s="29">
        <f>+'2005'!$E171</f>
        <v>0</v>
      </c>
      <c r="I171" s="29">
        <f>+'2006'!$E171</f>
        <v>0</v>
      </c>
      <c r="J171" s="29">
        <f>+'2007'!$E171</f>
        <v>0</v>
      </c>
      <c r="K171" s="29">
        <f>+'2008'!$E171</f>
        <v>0</v>
      </c>
      <c r="L171" s="29">
        <f>+'2009'!$E171</f>
        <v>0</v>
      </c>
      <c r="M171" s="29">
        <f>+'2010'!$E171</f>
        <v>0</v>
      </c>
      <c r="N171" s="29">
        <f>+'2011'!$E171</f>
        <v>0</v>
      </c>
      <c r="O171" s="29">
        <f>+'2012'!$E171</f>
        <v>0</v>
      </c>
      <c r="P171" s="29">
        <f>+'2013'!$E171</f>
        <v>0</v>
      </c>
      <c r="Q171" s="29">
        <f>+'2014'!$E171</f>
        <v>0</v>
      </c>
      <c r="R171" s="29">
        <f>+'2015'!$E171</f>
        <v>0</v>
      </c>
      <c r="S171" s="29">
        <f>+'2016'!$E171</f>
        <v>0</v>
      </c>
      <c r="T171" s="29">
        <f>+'2017'!$E171</f>
        <v>0</v>
      </c>
      <c r="U171" s="29">
        <f>+'2018'!$E171</f>
        <v>0</v>
      </c>
      <c r="V171" s="29">
        <f>+'2019'!$E171</f>
        <v>0</v>
      </c>
      <c r="W171" s="26"/>
      <c r="X171" s="30" t="e">
        <f t="shared" si="42"/>
        <v>#DIV/0!</v>
      </c>
    </row>
    <row r="172" spans="1:24">
      <c r="A172" s="23" t="s">
        <v>569</v>
      </c>
      <c r="B172" s="24" t="s">
        <v>570</v>
      </c>
      <c r="C172" s="29">
        <f>+'2000'!$E172</f>
        <v>0</v>
      </c>
      <c r="D172" s="29">
        <f>+'2001'!$E172</f>
        <v>0</v>
      </c>
      <c r="E172" s="29">
        <f>+'2002'!$E172</f>
        <v>0</v>
      </c>
      <c r="F172" s="29">
        <f>+'2003'!$E172</f>
        <v>0</v>
      </c>
      <c r="G172" s="29">
        <f>+'2004'!$E172</f>
        <v>0</v>
      </c>
      <c r="H172" s="29">
        <f>+'2005'!$E172</f>
        <v>0</v>
      </c>
      <c r="I172" s="29">
        <f>+'2006'!$E172</f>
        <v>0</v>
      </c>
      <c r="J172" s="29">
        <f>+'2007'!$E172</f>
        <v>0</v>
      </c>
      <c r="K172" s="29">
        <f>+'2008'!$E172</f>
        <v>0</v>
      </c>
      <c r="L172" s="29">
        <f>+'2009'!$E172</f>
        <v>0</v>
      </c>
      <c r="M172" s="29">
        <f>+'2010'!$E172</f>
        <v>0</v>
      </c>
      <c r="N172" s="29">
        <f>+'2011'!$E172</f>
        <v>0</v>
      </c>
      <c r="O172" s="29">
        <f>+'2012'!$E172</f>
        <v>0</v>
      </c>
      <c r="P172" s="29">
        <f>+'2013'!$E172</f>
        <v>0</v>
      </c>
      <c r="Q172" s="29">
        <f>+'2014'!$E172</f>
        <v>0</v>
      </c>
      <c r="R172" s="29">
        <f>+'2015'!$E172</f>
        <v>0</v>
      </c>
      <c r="S172" s="29">
        <f>+'2016'!$E172</f>
        <v>0</v>
      </c>
      <c r="T172" s="29">
        <f>+'2017'!$E172</f>
        <v>0</v>
      </c>
      <c r="U172" s="29">
        <f>+'2018'!$E172</f>
        <v>0</v>
      </c>
      <c r="V172" s="29">
        <f>+'2019'!$E172</f>
        <v>0</v>
      </c>
      <c r="W172" s="26"/>
      <c r="X172" s="30" t="e">
        <f t="shared" si="42"/>
        <v>#DIV/0!</v>
      </c>
    </row>
    <row r="173" spans="1:24">
      <c r="A173" s="23" t="s">
        <v>571</v>
      </c>
      <c r="B173" s="24" t="s">
        <v>572</v>
      </c>
      <c r="C173" s="29">
        <f>+'2000'!$E173</f>
        <v>0</v>
      </c>
      <c r="D173" s="29">
        <f>+'2001'!$E173</f>
        <v>0</v>
      </c>
      <c r="E173" s="29">
        <f>+'2002'!$E173</f>
        <v>0</v>
      </c>
      <c r="F173" s="29">
        <f>+'2003'!$E173</f>
        <v>0</v>
      </c>
      <c r="G173" s="29">
        <f>+'2004'!$E173</f>
        <v>0</v>
      </c>
      <c r="H173" s="29">
        <f>+'2005'!$E173</f>
        <v>0</v>
      </c>
      <c r="I173" s="29">
        <f>+'2006'!$E173</f>
        <v>0</v>
      </c>
      <c r="J173" s="29">
        <f>+'2007'!$E173</f>
        <v>0</v>
      </c>
      <c r="K173" s="29">
        <f>+'2008'!$E173</f>
        <v>0</v>
      </c>
      <c r="L173" s="29">
        <f>+'2009'!$E173</f>
        <v>0</v>
      </c>
      <c r="M173" s="29">
        <f>+'2010'!$E173</f>
        <v>0</v>
      </c>
      <c r="N173" s="29">
        <f>+'2011'!$E173</f>
        <v>0</v>
      </c>
      <c r="O173" s="29">
        <f>+'2012'!$E173</f>
        <v>0</v>
      </c>
      <c r="P173" s="29">
        <f>+'2013'!$E173</f>
        <v>0</v>
      </c>
      <c r="Q173" s="29">
        <f>+'2014'!$E173</f>
        <v>0</v>
      </c>
      <c r="R173" s="29">
        <f>+'2015'!$E173</f>
        <v>0</v>
      </c>
      <c r="S173" s="29">
        <f>+'2016'!$E173</f>
        <v>0</v>
      </c>
      <c r="T173" s="29">
        <f>+'2017'!$E173</f>
        <v>0</v>
      </c>
      <c r="U173" s="29">
        <f>+'2018'!$E173</f>
        <v>0</v>
      </c>
      <c r="V173" s="29">
        <f>+'2019'!$E173</f>
        <v>0</v>
      </c>
      <c r="W173" s="26"/>
      <c r="X173" s="30" t="e">
        <f t="shared" si="42"/>
        <v>#DIV/0!</v>
      </c>
    </row>
    <row r="174" spans="1:24">
      <c r="A174" s="23" t="s">
        <v>573</v>
      </c>
      <c r="B174" s="24" t="s">
        <v>574</v>
      </c>
      <c r="C174" s="25">
        <f t="shared" ref="C174:U174" si="76">+SUM(C175:C176)</f>
        <v>0.1086556518059125</v>
      </c>
      <c r="D174" s="25">
        <f t="shared" si="76"/>
        <v>0.17950381498894147</v>
      </c>
      <c r="E174" s="25">
        <f t="shared" si="76"/>
        <v>0.2115577146187565</v>
      </c>
      <c r="F174" s="25">
        <f t="shared" si="76"/>
        <v>0.19811860162158906</v>
      </c>
      <c r="G174" s="25">
        <f t="shared" si="76"/>
        <v>0.1463088036689959</v>
      </c>
      <c r="H174" s="25">
        <f t="shared" si="76"/>
        <v>0.28825845824500551</v>
      </c>
      <c r="I174" s="25">
        <f t="shared" si="76"/>
        <v>0.14849793938446199</v>
      </c>
      <c r="J174" s="25">
        <f t="shared" si="76"/>
        <v>0.20982486463953112</v>
      </c>
      <c r="K174" s="25">
        <f t="shared" si="76"/>
        <v>0.19482274554713469</v>
      </c>
      <c r="L174" s="25">
        <f t="shared" si="76"/>
        <v>0.12787175412292076</v>
      </c>
      <c r="M174" s="25">
        <f t="shared" si="76"/>
        <v>0.12772648366330586</v>
      </c>
      <c r="N174" s="25">
        <f t="shared" si="76"/>
        <v>0.12314286692791539</v>
      </c>
      <c r="O174" s="25">
        <f t="shared" si="76"/>
        <v>0.1071160672089902</v>
      </c>
      <c r="P174" s="25">
        <f t="shared" si="76"/>
        <v>0.1046848003366824</v>
      </c>
      <c r="Q174" s="25">
        <f t="shared" si="76"/>
        <v>0.14057566077594791</v>
      </c>
      <c r="R174" s="25">
        <f t="shared" si="76"/>
        <v>0.21215157705856602</v>
      </c>
      <c r="S174" s="25">
        <f t="shared" si="76"/>
        <v>0.26656234297692138</v>
      </c>
      <c r="T174" s="25">
        <f t="shared" si="76"/>
        <v>0.14059669156601989</v>
      </c>
      <c r="U174" s="25">
        <f t="shared" si="76"/>
        <v>0.13854824770694529</v>
      </c>
      <c r="V174" s="25">
        <f t="shared" ref="V174" si="77">+SUM(V175:V176)</f>
        <v>0.26453417189655498</v>
      </c>
      <c r="W174" s="26"/>
      <c r="X174" s="27">
        <f t="shared" si="42"/>
        <v>1.4346103262910099</v>
      </c>
    </row>
    <row r="175" spans="1:24">
      <c r="A175" s="23" t="s">
        <v>575</v>
      </c>
      <c r="B175" s="24" t="s">
        <v>576</v>
      </c>
      <c r="C175" s="29">
        <f>+'2000'!$E175</f>
        <v>7.8769784519999997E-3</v>
      </c>
      <c r="D175" s="29">
        <f>+'2001'!$E175</f>
        <v>9.7527002579999994E-3</v>
      </c>
      <c r="E175" s="29">
        <f>+'2002'!$E175</f>
        <v>8.4800574683999985E-3</v>
      </c>
      <c r="F175" s="29">
        <f>+'2003'!$E175</f>
        <v>2.1803749254000002E-2</v>
      </c>
      <c r="G175" s="29">
        <f>+'2004'!$E175</f>
        <v>2.8646505115200005E-2</v>
      </c>
      <c r="H175" s="29">
        <f>+'2005'!$E175</f>
        <v>1.3273599275999999E-2</v>
      </c>
      <c r="I175" s="29">
        <f>+'2006'!$E175</f>
        <v>2.0883539779199999E-2</v>
      </c>
      <c r="J175" s="29">
        <f>+'2007'!$E175</f>
        <v>2.8289492960399999E-2</v>
      </c>
      <c r="K175" s="29">
        <f>+'2008'!$E175</f>
        <v>1.1350852783200001E-2</v>
      </c>
      <c r="L175" s="29">
        <f>+'2009'!$E175</f>
        <v>1.3022358325199998E-2</v>
      </c>
      <c r="M175" s="29">
        <f>+'2010'!$E175</f>
        <v>7.1914803155999994E-3</v>
      </c>
      <c r="N175" s="29">
        <f>+'2011'!$E175</f>
        <v>7.3314096660000013E-3</v>
      </c>
      <c r="O175" s="29">
        <f>+'2012'!$E175</f>
        <v>5.548088851199999E-3</v>
      </c>
      <c r="P175" s="29">
        <f>+'2013'!$E175</f>
        <v>7.3796248511999998E-3</v>
      </c>
      <c r="Q175" s="29">
        <f>+'2014'!$E175</f>
        <v>1.3349287501200001E-2</v>
      </c>
      <c r="R175" s="29">
        <f>+'2015'!$E175</f>
        <v>7.8294592504800004E-2</v>
      </c>
      <c r="S175" s="29">
        <f>+'2016'!$E175</f>
        <v>0.16896514849200001</v>
      </c>
      <c r="T175" s="29">
        <f>+'2017'!$E175</f>
        <v>3.2021522290799999E-2</v>
      </c>
      <c r="U175" s="29">
        <f>+'2018'!$E175</f>
        <v>2.6805994588800001E-2</v>
      </c>
      <c r="V175" s="29">
        <f>+'2019'!$E175</f>
        <v>0.20751687502559998</v>
      </c>
      <c r="W175" s="26"/>
      <c r="X175" s="30">
        <f t="shared" si="42"/>
        <v>25.344730570249375</v>
      </c>
    </row>
    <row r="176" spans="1:24">
      <c r="A176" s="23" t="s">
        <v>577</v>
      </c>
      <c r="B176" s="24" t="s">
        <v>578</v>
      </c>
      <c r="C176" s="25">
        <f t="shared" ref="C176" si="78">+SUM(C177:C181)</f>
        <v>0.1007786733539125</v>
      </c>
      <c r="D176" s="25">
        <f t="shared" ref="D176" si="79">+SUM(D177:D181)</f>
        <v>0.16975111473094145</v>
      </c>
      <c r="E176" s="25">
        <f t="shared" ref="E176" si="80">+SUM(E177:E181)</f>
        <v>0.2030776571503565</v>
      </c>
      <c r="F176" s="25">
        <f t="shared" ref="F176" si="81">+SUM(F177:F181)</f>
        <v>0.17631485236758906</v>
      </c>
      <c r="G176" s="25">
        <f t="shared" ref="G176" si="82">+SUM(G177:G181)</f>
        <v>0.1176622985537959</v>
      </c>
      <c r="H176" s="25">
        <f t="shared" ref="H176" si="83">+SUM(H177:H181)</f>
        <v>0.27498485896900549</v>
      </c>
      <c r="I176" s="25">
        <f t="shared" ref="I176" si="84">+SUM(I177:I181)</f>
        <v>0.127614399605262</v>
      </c>
      <c r="J176" s="25">
        <f t="shared" ref="J176" si="85">+SUM(J177:J181)</f>
        <v>0.18153537167913111</v>
      </c>
      <c r="K176" s="25">
        <f t="shared" ref="K176" si="86">+SUM(K177:K181)</f>
        <v>0.18347189276393469</v>
      </c>
      <c r="L176" s="25">
        <f t="shared" ref="L176" si="87">+SUM(L177:L181)</f>
        <v>0.11484939579772077</v>
      </c>
      <c r="M176" s="25">
        <f t="shared" ref="M176" si="88">+SUM(M177:M181)</f>
        <v>0.12053500334770587</v>
      </c>
      <c r="N176" s="25">
        <f t="shared" ref="N176" si="89">+SUM(N177:N181)</f>
        <v>0.11581145726191538</v>
      </c>
      <c r="O176" s="25">
        <f t="shared" ref="O176" si="90">+SUM(O177:O181)</f>
        <v>0.10156797835779019</v>
      </c>
      <c r="P176" s="25">
        <f t="shared" ref="P176" si="91">+SUM(P177:P181)</f>
        <v>9.7305175485482398E-2</v>
      </c>
      <c r="Q176" s="25">
        <f t="shared" ref="Q176" si="92">+SUM(Q177:Q181)</f>
        <v>0.12722637327474789</v>
      </c>
      <c r="R176" s="25">
        <f t="shared" ref="R176" si="93">+SUM(R177:R181)</f>
        <v>0.13385698455376602</v>
      </c>
      <c r="S176" s="25">
        <f t="shared" ref="S176" si="94">+SUM(S177:S181)</f>
        <v>9.7597194484921379E-2</v>
      </c>
      <c r="T176" s="25">
        <f t="shared" ref="T176" si="95">+SUM(T177:T181)</f>
        <v>0.1085751692752199</v>
      </c>
      <c r="U176" s="25">
        <f t="shared" ref="U176:V176" si="96">+SUM(U177:U181)</f>
        <v>0.1117422531181453</v>
      </c>
      <c r="V176" s="25">
        <f t="shared" si="96"/>
        <v>5.7017296870954984E-2</v>
      </c>
      <c r="W176" s="26"/>
      <c r="X176" s="27">
        <f t="shared" si="42"/>
        <v>-0.43423251196487966</v>
      </c>
    </row>
    <row r="177" spans="1:24">
      <c r="A177" s="23" t="s">
        <v>579</v>
      </c>
      <c r="B177" s="24" t="s">
        <v>580</v>
      </c>
      <c r="C177" s="29">
        <f>+'2000'!$E177</f>
        <v>0.1007786733539125</v>
      </c>
      <c r="D177" s="29">
        <f>+'2001'!$E177</f>
        <v>0.16975111473094145</v>
      </c>
      <c r="E177" s="29">
        <f>+'2002'!$E177</f>
        <v>0.2030776571503565</v>
      </c>
      <c r="F177" s="29">
        <f>+'2003'!$E177</f>
        <v>0.17631485236758906</v>
      </c>
      <c r="G177" s="29">
        <f>+'2004'!$E177</f>
        <v>0.1176622985537959</v>
      </c>
      <c r="H177" s="29">
        <f>+'2005'!$E177</f>
        <v>0.27498485896900549</v>
      </c>
      <c r="I177" s="29">
        <f>+'2006'!$E177</f>
        <v>0.127614399605262</v>
      </c>
      <c r="J177" s="29">
        <f>+'2007'!$E177</f>
        <v>0.18153537167913111</v>
      </c>
      <c r="K177" s="29">
        <f>+'2008'!$E177</f>
        <v>0.18347189276393469</v>
      </c>
      <c r="L177" s="29">
        <f>+'2009'!$E177</f>
        <v>0.11484939579772077</v>
      </c>
      <c r="M177" s="29">
        <f>+'2010'!$E177</f>
        <v>0.12053500334770587</v>
      </c>
      <c r="N177" s="29">
        <f>+'2011'!$E177</f>
        <v>0.11581145726191538</v>
      </c>
      <c r="O177" s="29">
        <f>+'2012'!$E177</f>
        <v>0.10156797835779019</v>
      </c>
      <c r="P177" s="29">
        <f>+'2013'!$E177</f>
        <v>9.7305175485482398E-2</v>
      </c>
      <c r="Q177" s="29">
        <f>+'2014'!$E177</f>
        <v>0.12722637327474789</v>
      </c>
      <c r="R177" s="29">
        <f>+'2015'!$E177</f>
        <v>0.13385698455376602</v>
      </c>
      <c r="S177" s="29">
        <f>+'2016'!$E177</f>
        <v>9.7597194484921379E-2</v>
      </c>
      <c r="T177" s="29">
        <f>+'2017'!$E177</f>
        <v>0.1085751692752199</v>
      </c>
      <c r="U177" s="29">
        <f>+'2018'!$E177</f>
        <v>0.1117422531181453</v>
      </c>
      <c r="V177" s="29">
        <f>+'2019'!$E177</f>
        <v>5.7017296870954984E-2</v>
      </c>
      <c r="W177" s="26"/>
      <c r="X177" s="30">
        <f t="shared" si="42"/>
        <v>-0.43423251196487966</v>
      </c>
    </row>
    <row r="178" spans="1:24">
      <c r="A178" s="23" t="s">
        <v>581</v>
      </c>
      <c r="B178" s="24" t="s">
        <v>582</v>
      </c>
      <c r="C178" s="29">
        <f>+'2000'!$E178</f>
        <v>0</v>
      </c>
      <c r="D178" s="29">
        <f>+'2001'!$E178</f>
        <v>0</v>
      </c>
      <c r="E178" s="29">
        <f>+'2002'!$E178</f>
        <v>0</v>
      </c>
      <c r="F178" s="29">
        <f>+'2003'!$E178</f>
        <v>0</v>
      </c>
      <c r="G178" s="29">
        <f>+'2004'!$E178</f>
        <v>0</v>
      </c>
      <c r="H178" s="29">
        <f>+'2005'!$E178</f>
        <v>0</v>
      </c>
      <c r="I178" s="29">
        <f>+'2006'!$E178</f>
        <v>0</v>
      </c>
      <c r="J178" s="29">
        <f>+'2007'!$E178</f>
        <v>0</v>
      </c>
      <c r="K178" s="29">
        <f>+'2008'!$E178</f>
        <v>0</v>
      </c>
      <c r="L178" s="29">
        <f>+'2009'!$E178</f>
        <v>0</v>
      </c>
      <c r="M178" s="29">
        <f>+'2010'!$E178</f>
        <v>0</v>
      </c>
      <c r="N178" s="29">
        <f>+'2011'!$E178</f>
        <v>0</v>
      </c>
      <c r="O178" s="29">
        <f>+'2012'!$E178</f>
        <v>0</v>
      </c>
      <c r="P178" s="29">
        <f>+'2013'!$E178</f>
        <v>0</v>
      </c>
      <c r="Q178" s="29">
        <f>+'2014'!$E178</f>
        <v>0</v>
      </c>
      <c r="R178" s="29">
        <f>+'2015'!$E178</f>
        <v>0</v>
      </c>
      <c r="S178" s="29">
        <f>+'2016'!$E178</f>
        <v>0</v>
      </c>
      <c r="T178" s="29">
        <f>+'2017'!$E178</f>
        <v>0</v>
      </c>
      <c r="U178" s="29">
        <f>+'2018'!$E178</f>
        <v>0</v>
      </c>
      <c r="V178" s="29">
        <f>+'2019'!$E178</f>
        <v>0</v>
      </c>
      <c r="W178" s="26"/>
      <c r="X178" s="30" t="e">
        <f t="shared" si="42"/>
        <v>#DIV/0!</v>
      </c>
    </row>
    <row r="179" spans="1:24">
      <c r="A179" s="23" t="s">
        <v>583</v>
      </c>
      <c r="B179" s="24" t="s">
        <v>584</v>
      </c>
      <c r="C179" s="29">
        <f>+'2000'!$E179</f>
        <v>0</v>
      </c>
      <c r="D179" s="29">
        <f>+'2001'!$E179</f>
        <v>0</v>
      </c>
      <c r="E179" s="29">
        <f>+'2002'!$E179</f>
        <v>0</v>
      </c>
      <c r="F179" s="29">
        <f>+'2003'!$E179</f>
        <v>0</v>
      </c>
      <c r="G179" s="29">
        <f>+'2004'!$E179</f>
        <v>0</v>
      </c>
      <c r="H179" s="29">
        <f>+'2005'!$E179</f>
        <v>0</v>
      </c>
      <c r="I179" s="29">
        <f>+'2006'!$E179</f>
        <v>0</v>
      </c>
      <c r="J179" s="29">
        <f>+'2007'!$E179</f>
        <v>0</v>
      </c>
      <c r="K179" s="29">
        <f>+'2008'!$E179</f>
        <v>0</v>
      </c>
      <c r="L179" s="29">
        <f>+'2009'!$E179</f>
        <v>0</v>
      </c>
      <c r="M179" s="29">
        <f>+'2010'!$E179</f>
        <v>0</v>
      </c>
      <c r="N179" s="29">
        <f>+'2011'!$E179</f>
        <v>0</v>
      </c>
      <c r="O179" s="29">
        <f>+'2012'!$E179</f>
        <v>0</v>
      </c>
      <c r="P179" s="29">
        <f>+'2013'!$E179</f>
        <v>0</v>
      </c>
      <c r="Q179" s="29">
        <f>+'2014'!$E179</f>
        <v>0</v>
      </c>
      <c r="R179" s="29">
        <f>+'2015'!$E179</f>
        <v>0</v>
      </c>
      <c r="S179" s="29">
        <f>+'2016'!$E179</f>
        <v>0</v>
      </c>
      <c r="T179" s="29">
        <f>+'2017'!$E179</f>
        <v>0</v>
      </c>
      <c r="U179" s="29">
        <f>+'2018'!$E179</f>
        <v>0</v>
      </c>
      <c r="V179" s="29">
        <f>+'2019'!$E179</f>
        <v>0</v>
      </c>
      <c r="W179" s="26"/>
      <c r="X179" s="30" t="e">
        <f t="shared" si="42"/>
        <v>#DIV/0!</v>
      </c>
    </row>
    <row r="180" spans="1:24">
      <c r="A180" s="23" t="s">
        <v>585</v>
      </c>
      <c r="B180" s="24" t="s">
        <v>586</v>
      </c>
      <c r="C180" s="29">
        <f>+'2000'!$E180</f>
        <v>0</v>
      </c>
      <c r="D180" s="29">
        <f>+'2001'!$E180</f>
        <v>0</v>
      </c>
      <c r="E180" s="29">
        <f>+'2002'!$E180</f>
        <v>0</v>
      </c>
      <c r="F180" s="29">
        <f>+'2003'!$E180</f>
        <v>0</v>
      </c>
      <c r="G180" s="29">
        <f>+'2004'!$E180</f>
        <v>0</v>
      </c>
      <c r="H180" s="29">
        <f>+'2005'!$E180</f>
        <v>0</v>
      </c>
      <c r="I180" s="29">
        <f>+'2006'!$E180</f>
        <v>0</v>
      </c>
      <c r="J180" s="29">
        <f>+'2007'!$E180</f>
        <v>0</v>
      </c>
      <c r="K180" s="29">
        <f>+'2008'!$E180</f>
        <v>0</v>
      </c>
      <c r="L180" s="29">
        <f>+'2009'!$E180</f>
        <v>0</v>
      </c>
      <c r="M180" s="29">
        <f>+'2010'!$E180</f>
        <v>0</v>
      </c>
      <c r="N180" s="29">
        <f>+'2011'!$E180</f>
        <v>0</v>
      </c>
      <c r="O180" s="29">
        <f>+'2012'!$E180</f>
        <v>0</v>
      </c>
      <c r="P180" s="29">
        <f>+'2013'!$E180</f>
        <v>0</v>
      </c>
      <c r="Q180" s="29">
        <f>+'2014'!$E180</f>
        <v>0</v>
      </c>
      <c r="R180" s="29">
        <f>+'2015'!$E180</f>
        <v>0</v>
      </c>
      <c r="S180" s="29">
        <f>+'2016'!$E180</f>
        <v>0</v>
      </c>
      <c r="T180" s="29">
        <f>+'2017'!$E180</f>
        <v>0</v>
      </c>
      <c r="U180" s="29">
        <f>+'2018'!$E180</f>
        <v>0</v>
      </c>
      <c r="V180" s="29">
        <f>+'2019'!$E180</f>
        <v>0</v>
      </c>
      <c r="W180" s="26"/>
      <c r="X180" s="30" t="e">
        <f t="shared" si="42"/>
        <v>#DIV/0!</v>
      </c>
    </row>
    <row r="181" spans="1:24">
      <c r="A181" s="23" t="s">
        <v>587</v>
      </c>
      <c r="B181" s="24" t="s">
        <v>588</v>
      </c>
      <c r="C181" s="29">
        <f>+'2000'!$E181</f>
        <v>0</v>
      </c>
      <c r="D181" s="29">
        <f>+'2001'!$E181</f>
        <v>0</v>
      </c>
      <c r="E181" s="29">
        <f>+'2002'!$E181</f>
        <v>0</v>
      </c>
      <c r="F181" s="29">
        <f>+'2003'!$E181</f>
        <v>0</v>
      </c>
      <c r="G181" s="29">
        <f>+'2004'!$E181</f>
        <v>0</v>
      </c>
      <c r="H181" s="29">
        <f>+'2005'!$E181</f>
        <v>0</v>
      </c>
      <c r="I181" s="29">
        <f>+'2006'!$E181</f>
        <v>0</v>
      </c>
      <c r="J181" s="29">
        <f>+'2007'!$E181</f>
        <v>0</v>
      </c>
      <c r="K181" s="29">
        <f>+'2008'!$E181</f>
        <v>0</v>
      </c>
      <c r="L181" s="29">
        <f>+'2009'!$E181</f>
        <v>0</v>
      </c>
      <c r="M181" s="29">
        <f>+'2010'!$E181</f>
        <v>0</v>
      </c>
      <c r="N181" s="29">
        <f>+'2011'!$E181</f>
        <v>0</v>
      </c>
      <c r="O181" s="29">
        <f>+'2012'!$E181</f>
        <v>0</v>
      </c>
      <c r="P181" s="29">
        <f>+'2013'!$E181</f>
        <v>0</v>
      </c>
      <c r="Q181" s="29">
        <f>+'2014'!$E181</f>
        <v>0</v>
      </c>
      <c r="R181" s="29">
        <f>+'2015'!$E181</f>
        <v>0</v>
      </c>
      <c r="S181" s="29">
        <f>+'2016'!$E181</f>
        <v>0</v>
      </c>
      <c r="T181" s="29">
        <f>+'2017'!$E181</f>
        <v>0</v>
      </c>
      <c r="U181" s="29">
        <f>+'2018'!$E181</f>
        <v>0</v>
      </c>
      <c r="V181" s="29">
        <f>+'2019'!$E181</f>
        <v>0</v>
      </c>
      <c r="W181" s="26"/>
      <c r="X181" s="30" t="e">
        <f t="shared" si="42"/>
        <v>#DIV/0!</v>
      </c>
    </row>
    <row r="182" spans="1:24">
      <c r="A182" s="23" t="s">
        <v>589</v>
      </c>
      <c r="B182" s="24" t="s">
        <v>590</v>
      </c>
      <c r="C182" s="25">
        <f t="shared" ref="C182:U182" si="97">+SUM(C183:C184)</f>
        <v>0</v>
      </c>
      <c r="D182" s="25">
        <f t="shared" si="97"/>
        <v>0</v>
      </c>
      <c r="E182" s="25">
        <f t="shared" si="97"/>
        <v>0</v>
      </c>
      <c r="F182" s="25">
        <f t="shared" si="97"/>
        <v>0</v>
      </c>
      <c r="G182" s="25">
        <f t="shared" si="97"/>
        <v>0</v>
      </c>
      <c r="H182" s="25">
        <f t="shared" si="97"/>
        <v>0</v>
      </c>
      <c r="I182" s="25">
        <f t="shared" si="97"/>
        <v>0</v>
      </c>
      <c r="J182" s="25">
        <f t="shared" si="97"/>
        <v>0</v>
      </c>
      <c r="K182" s="25">
        <f t="shared" si="97"/>
        <v>0</v>
      </c>
      <c r="L182" s="25">
        <f t="shared" si="97"/>
        <v>0</v>
      </c>
      <c r="M182" s="25">
        <f t="shared" si="97"/>
        <v>0</v>
      </c>
      <c r="N182" s="25">
        <f t="shared" si="97"/>
        <v>0</v>
      </c>
      <c r="O182" s="25">
        <f t="shared" si="97"/>
        <v>0</v>
      </c>
      <c r="P182" s="25">
        <f t="shared" si="97"/>
        <v>0</v>
      </c>
      <c r="Q182" s="25">
        <f t="shared" si="97"/>
        <v>0</v>
      </c>
      <c r="R182" s="25">
        <f t="shared" si="97"/>
        <v>0</v>
      </c>
      <c r="S182" s="25">
        <f t="shared" si="97"/>
        <v>0</v>
      </c>
      <c r="T182" s="25">
        <f t="shared" si="97"/>
        <v>0</v>
      </c>
      <c r="U182" s="25">
        <f t="shared" si="97"/>
        <v>0</v>
      </c>
      <c r="V182" s="25">
        <f t="shared" ref="V182" si="98">+SUM(V183:V184)</f>
        <v>0</v>
      </c>
      <c r="W182" s="26"/>
      <c r="X182" s="27" t="e">
        <f t="shared" si="42"/>
        <v>#DIV/0!</v>
      </c>
    </row>
    <row r="183" spans="1:24">
      <c r="A183" s="23" t="s">
        <v>591</v>
      </c>
      <c r="B183" s="24" t="s">
        <v>592</v>
      </c>
      <c r="C183" s="29">
        <f>+'2000'!$E183</f>
        <v>0</v>
      </c>
      <c r="D183" s="29">
        <f>+'2001'!$E183</f>
        <v>0</v>
      </c>
      <c r="E183" s="29">
        <f>+'2002'!$E183</f>
        <v>0</v>
      </c>
      <c r="F183" s="29">
        <f>+'2003'!$E183</f>
        <v>0</v>
      </c>
      <c r="G183" s="29">
        <f>+'2004'!$E183</f>
        <v>0</v>
      </c>
      <c r="H183" s="29">
        <f>+'2005'!$E183</f>
        <v>0</v>
      </c>
      <c r="I183" s="29">
        <f>+'2006'!$E183</f>
        <v>0</v>
      </c>
      <c r="J183" s="29">
        <f>+'2007'!$E183</f>
        <v>0</v>
      </c>
      <c r="K183" s="29">
        <f>+'2008'!$E183</f>
        <v>0</v>
      </c>
      <c r="L183" s="29">
        <f>+'2009'!$E183</f>
        <v>0</v>
      </c>
      <c r="M183" s="29">
        <f>+'2010'!$E183</f>
        <v>0</v>
      </c>
      <c r="N183" s="29">
        <f>+'2011'!$E183</f>
        <v>0</v>
      </c>
      <c r="O183" s="29">
        <f>+'2012'!$E183</f>
        <v>0</v>
      </c>
      <c r="P183" s="29">
        <f>+'2013'!$E183</f>
        <v>0</v>
      </c>
      <c r="Q183" s="29">
        <f>+'2014'!$E183</f>
        <v>0</v>
      </c>
      <c r="R183" s="29">
        <f>+'2015'!$E183</f>
        <v>0</v>
      </c>
      <c r="S183" s="29">
        <f>+'2016'!$E183</f>
        <v>0</v>
      </c>
      <c r="T183" s="29">
        <f>+'2017'!$E183</f>
        <v>0</v>
      </c>
      <c r="U183" s="29">
        <f>+'2018'!$E183</f>
        <v>0</v>
      </c>
      <c r="V183" s="29">
        <f>+'2019'!$E183</f>
        <v>0</v>
      </c>
      <c r="W183" s="26"/>
      <c r="X183" s="30" t="e">
        <f t="shared" si="42"/>
        <v>#DIV/0!</v>
      </c>
    </row>
    <row r="184" spans="1:24">
      <c r="A184" s="23" t="s">
        <v>593</v>
      </c>
      <c r="B184" s="24" t="s">
        <v>594</v>
      </c>
      <c r="C184" s="25">
        <f t="shared" ref="C184" si="99">+SUM(C185:C189)</f>
        <v>0</v>
      </c>
      <c r="D184" s="25">
        <f t="shared" ref="D184" si="100">+SUM(D185:D189)</f>
        <v>0</v>
      </c>
      <c r="E184" s="25">
        <f t="shared" ref="E184" si="101">+SUM(E185:E189)</f>
        <v>0</v>
      </c>
      <c r="F184" s="25">
        <f t="shared" ref="F184" si="102">+SUM(F185:F189)</f>
        <v>0</v>
      </c>
      <c r="G184" s="25">
        <f t="shared" ref="G184" si="103">+SUM(G185:G189)</f>
        <v>0</v>
      </c>
      <c r="H184" s="25">
        <f t="shared" ref="H184" si="104">+SUM(H185:H189)</f>
        <v>0</v>
      </c>
      <c r="I184" s="25">
        <f t="shared" ref="I184" si="105">+SUM(I185:I189)</f>
        <v>0</v>
      </c>
      <c r="J184" s="25">
        <f t="shared" ref="J184" si="106">+SUM(J185:J189)</f>
        <v>0</v>
      </c>
      <c r="K184" s="25">
        <f t="shared" ref="K184" si="107">+SUM(K185:K189)</f>
        <v>0</v>
      </c>
      <c r="L184" s="25">
        <f t="shared" ref="L184" si="108">+SUM(L185:L189)</f>
        <v>0</v>
      </c>
      <c r="M184" s="25">
        <f t="shared" ref="M184" si="109">+SUM(M185:M189)</f>
        <v>0</v>
      </c>
      <c r="N184" s="25">
        <f t="shared" ref="N184" si="110">+SUM(N185:N189)</f>
        <v>0</v>
      </c>
      <c r="O184" s="25">
        <f t="shared" ref="O184" si="111">+SUM(O185:O189)</f>
        <v>0</v>
      </c>
      <c r="P184" s="25">
        <f t="shared" ref="P184" si="112">+SUM(P185:P189)</f>
        <v>0</v>
      </c>
      <c r="Q184" s="25">
        <f t="shared" ref="Q184" si="113">+SUM(Q185:Q189)</f>
        <v>0</v>
      </c>
      <c r="R184" s="25">
        <f t="shared" ref="R184" si="114">+SUM(R185:R189)</f>
        <v>0</v>
      </c>
      <c r="S184" s="25">
        <f t="shared" ref="S184" si="115">+SUM(S185:S189)</f>
        <v>0</v>
      </c>
      <c r="T184" s="25">
        <f t="shared" ref="T184" si="116">+SUM(T185:T189)</f>
        <v>0</v>
      </c>
      <c r="U184" s="25">
        <f t="shared" ref="U184:V184" si="117">+SUM(U185:U189)</f>
        <v>0</v>
      </c>
      <c r="V184" s="25">
        <f t="shared" si="117"/>
        <v>0</v>
      </c>
      <c r="W184" s="26"/>
      <c r="X184" s="27" t="e">
        <f t="shared" si="42"/>
        <v>#DIV/0!</v>
      </c>
    </row>
    <row r="185" spans="1:24">
      <c r="A185" s="23" t="s">
        <v>595</v>
      </c>
      <c r="B185" s="24" t="s">
        <v>596</v>
      </c>
      <c r="C185" s="29">
        <f>+'2000'!$E185</f>
        <v>0</v>
      </c>
      <c r="D185" s="29">
        <f>+'2001'!$E185</f>
        <v>0</v>
      </c>
      <c r="E185" s="29">
        <f>+'2002'!$E185</f>
        <v>0</v>
      </c>
      <c r="F185" s="29">
        <f>+'2003'!$E185</f>
        <v>0</v>
      </c>
      <c r="G185" s="29">
        <f>+'2004'!$E185</f>
        <v>0</v>
      </c>
      <c r="H185" s="29">
        <f>+'2005'!$E185</f>
        <v>0</v>
      </c>
      <c r="I185" s="29">
        <f>+'2006'!$E185</f>
        <v>0</v>
      </c>
      <c r="J185" s="29">
        <f>+'2007'!$E185</f>
        <v>0</v>
      </c>
      <c r="K185" s="29">
        <f>+'2008'!$E185</f>
        <v>0</v>
      </c>
      <c r="L185" s="29">
        <f>+'2009'!$E185</f>
        <v>0</v>
      </c>
      <c r="M185" s="29">
        <f>+'2010'!$E185</f>
        <v>0</v>
      </c>
      <c r="N185" s="29">
        <f>+'2011'!$E185</f>
        <v>0</v>
      </c>
      <c r="O185" s="29">
        <f>+'2012'!$E185</f>
        <v>0</v>
      </c>
      <c r="P185" s="29">
        <f>+'2013'!$E185</f>
        <v>0</v>
      </c>
      <c r="Q185" s="29">
        <f>+'2014'!$E185</f>
        <v>0</v>
      </c>
      <c r="R185" s="29">
        <f>+'2015'!$E185</f>
        <v>0</v>
      </c>
      <c r="S185" s="29">
        <f>+'2016'!$E185</f>
        <v>0</v>
      </c>
      <c r="T185" s="29">
        <f>+'2017'!$E185</f>
        <v>0</v>
      </c>
      <c r="U185" s="29">
        <f>+'2018'!$E185</f>
        <v>0</v>
      </c>
      <c r="V185" s="29">
        <f>+'2019'!$E185</f>
        <v>0</v>
      </c>
      <c r="W185" s="26"/>
      <c r="X185" s="30" t="e">
        <f t="shared" si="42"/>
        <v>#DIV/0!</v>
      </c>
    </row>
    <row r="186" spans="1:24">
      <c r="A186" s="23" t="s">
        <v>597</v>
      </c>
      <c r="B186" s="24" t="s">
        <v>598</v>
      </c>
      <c r="C186" s="29">
        <f>+'2000'!$E186</f>
        <v>0</v>
      </c>
      <c r="D186" s="29">
        <f>+'2001'!$E186</f>
        <v>0</v>
      </c>
      <c r="E186" s="29">
        <f>+'2002'!$E186</f>
        <v>0</v>
      </c>
      <c r="F186" s="29">
        <f>+'2003'!$E186</f>
        <v>0</v>
      </c>
      <c r="G186" s="29">
        <f>+'2004'!$E186</f>
        <v>0</v>
      </c>
      <c r="H186" s="29">
        <f>+'2005'!$E186</f>
        <v>0</v>
      </c>
      <c r="I186" s="29">
        <f>+'2006'!$E186</f>
        <v>0</v>
      </c>
      <c r="J186" s="29">
        <f>+'2007'!$E186</f>
        <v>0</v>
      </c>
      <c r="K186" s="29">
        <f>+'2008'!$E186</f>
        <v>0</v>
      </c>
      <c r="L186" s="29">
        <f>+'2009'!$E186</f>
        <v>0</v>
      </c>
      <c r="M186" s="29">
        <f>+'2010'!$E186</f>
        <v>0</v>
      </c>
      <c r="N186" s="29">
        <f>+'2011'!$E186</f>
        <v>0</v>
      </c>
      <c r="O186" s="29">
        <f>+'2012'!$E186</f>
        <v>0</v>
      </c>
      <c r="P186" s="29">
        <f>+'2013'!$E186</f>
        <v>0</v>
      </c>
      <c r="Q186" s="29">
        <f>+'2014'!$E186</f>
        <v>0</v>
      </c>
      <c r="R186" s="29">
        <f>+'2015'!$E186</f>
        <v>0</v>
      </c>
      <c r="S186" s="29">
        <f>+'2016'!$E186</f>
        <v>0</v>
      </c>
      <c r="T186" s="29">
        <f>+'2017'!$E186</f>
        <v>0</v>
      </c>
      <c r="U186" s="29">
        <f>+'2018'!$E186</f>
        <v>0</v>
      </c>
      <c r="V186" s="29">
        <f>+'2019'!$E186</f>
        <v>0</v>
      </c>
      <c r="W186" s="26"/>
      <c r="X186" s="30" t="e">
        <f t="shared" si="42"/>
        <v>#DIV/0!</v>
      </c>
    </row>
    <row r="187" spans="1:24">
      <c r="A187" s="23" t="s">
        <v>599</v>
      </c>
      <c r="B187" s="24" t="s">
        <v>600</v>
      </c>
      <c r="C187" s="29">
        <f>+'2000'!$E187</f>
        <v>0</v>
      </c>
      <c r="D187" s="29">
        <f>+'2001'!$E187</f>
        <v>0</v>
      </c>
      <c r="E187" s="29">
        <f>+'2002'!$E187</f>
        <v>0</v>
      </c>
      <c r="F187" s="29">
        <f>+'2003'!$E187</f>
        <v>0</v>
      </c>
      <c r="G187" s="29">
        <f>+'2004'!$E187</f>
        <v>0</v>
      </c>
      <c r="H187" s="29">
        <f>+'2005'!$E187</f>
        <v>0</v>
      </c>
      <c r="I187" s="29">
        <f>+'2006'!$E187</f>
        <v>0</v>
      </c>
      <c r="J187" s="29">
        <f>+'2007'!$E187</f>
        <v>0</v>
      </c>
      <c r="K187" s="29">
        <f>+'2008'!$E187</f>
        <v>0</v>
      </c>
      <c r="L187" s="29">
        <f>+'2009'!$E187</f>
        <v>0</v>
      </c>
      <c r="M187" s="29">
        <f>+'2010'!$E187</f>
        <v>0</v>
      </c>
      <c r="N187" s="29">
        <f>+'2011'!$E187</f>
        <v>0</v>
      </c>
      <c r="O187" s="29">
        <f>+'2012'!$E187</f>
        <v>0</v>
      </c>
      <c r="P187" s="29">
        <f>+'2013'!$E187</f>
        <v>0</v>
      </c>
      <c r="Q187" s="29">
        <f>+'2014'!$E187</f>
        <v>0</v>
      </c>
      <c r="R187" s="29">
        <f>+'2015'!$E187</f>
        <v>0</v>
      </c>
      <c r="S187" s="29">
        <f>+'2016'!$E187</f>
        <v>0</v>
      </c>
      <c r="T187" s="29">
        <f>+'2017'!$E187</f>
        <v>0</v>
      </c>
      <c r="U187" s="29">
        <f>+'2018'!$E187</f>
        <v>0</v>
      </c>
      <c r="V187" s="29">
        <f>+'2019'!$E187</f>
        <v>0</v>
      </c>
      <c r="W187" s="26"/>
      <c r="X187" s="30" t="e">
        <f t="shared" si="42"/>
        <v>#DIV/0!</v>
      </c>
    </row>
    <row r="188" spans="1:24">
      <c r="A188" s="23" t="s">
        <v>601</v>
      </c>
      <c r="B188" s="24" t="s">
        <v>602</v>
      </c>
      <c r="C188" s="29">
        <f>+'2000'!$E188</f>
        <v>0</v>
      </c>
      <c r="D188" s="29">
        <f>+'2001'!$E188</f>
        <v>0</v>
      </c>
      <c r="E188" s="29">
        <f>+'2002'!$E188</f>
        <v>0</v>
      </c>
      <c r="F188" s="29">
        <f>+'2003'!$E188</f>
        <v>0</v>
      </c>
      <c r="G188" s="29">
        <f>+'2004'!$E188</f>
        <v>0</v>
      </c>
      <c r="H188" s="29">
        <f>+'2005'!$E188</f>
        <v>0</v>
      </c>
      <c r="I188" s="29">
        <f>+'2006'!$E188</f>
        <v>0</v>
      </c>
      <c r="J188" s="29">
        <f>+'2007'!$E188</f>
        <v>0</v>
      </c>
      <c r="K188" s="29">
        <f>+'2008'!$E188</f>
        <v>0</v>
      </c>
      <c r="L188" s="29">
        <f>+'2009'!$E188</f>
        <v>0</v>
      </c>
      <c r="M188" s="29">
        <f>+'2010'!$E188</f>
        <v>0</v>
      </c>
      <c r="N188" s="29">
        <f>+'2011'!$E188</f>
        <v>0</v>
      </c>
      <c r="O188" s="29">
        <f>+'2012'!$E188</f>
        <v>0</v>
      </c>
      <c r="P188" s="29">
        <f>+'2013'!$E188</f>
        <v>0</v>
      </c>
      <c r="Q188" s="29">
        <f>+'2014'!$E188</f>
        <v>0</v>
      </c>
      <c r="R188" s="29">
        <f>+'2015'!$E188</f>
        <v>0</v>
      </c>
      <c r="S188" s="29">
        <f>+'2016'!$E188</f>
        <v>0</v>
      </c>
      <c r="T188" s="29">
        <f>+'2017'!$E188</f>
        <v>0</v>
      </c>
      <c r="U188" s="29">
        <f>+'2018'!$E188</f>
        <v>0</v>
      </c>
      <c r="V188" s="29">
        <f>+'2019'!$E188</f>
        <v>0</v>
      </c>
      <c r="W188" s="26"/>
      <c r="X188" s="30" t="e">
        <f t="shared" si="42"/>
        <v>#DIV/0!</v>
      </c>
    </row>
    <row r="189" spans="1:24">
      <c r="A189" s="23" t="s">
        <v>603</v>
      </c>
      <c r="B189" s="24" t="s">
        <v>604</v>
      </c>
      <c r="C189" s="29">
        <f>+'2000'!$E189</f>
        <v>0</v>
      </c>
      <c r="D189" s="29">
        <f>+'2001'!$E189</f>
        <v>0</v>
      </c>
      <c r="E189" s="29">
        <f>+'2002'!$E189</f>
        <v>0</v>
      </c>
      <c r="F189" s="29">
        <f>+'2003'!$E189</f>
        <v>0</v>
      </c>
      <c r="G189" s="29">
        <f>+'2004'!$E189</f>
        <v>0</v>
      </c>
      <c r="H189" s="29">
        <f>+'2005'!$E189</f>
        <v>0</v>
      </c>
      <c r="I189" s="29">
        <f>+'2006'!$E189</f>
        <v>0</v>
      </c>
      <c r="J189" s="29">
        <f>+'2007'!$E189</f>
        <v>0</v>
      </c>
      <c r="K189" s="29">
        <f>+'2008'!$E189</f>
        <v>0</v>
      </c>
      <c r="L189" s="29">
        <f>+'2009'!$E189</f>
        <v>0</v>
      </c>
      <c r="M189" s="29">
        <f>+'2010'!$E189</f>
        <v>0</v>
      </c>
      <c r="N189" s="29">
        <f>+'2011'!$E189</f>
        <v>0</v>
      </c>
      <c r="O189" s="29">
        <f>+'2012'!$E189</f>
        <v>0</v>
      </c>
      <c r="P189" s="29">
        <f>+'2013'!$E189</f>
        <v>0</v>
      </c>
      <c r="Q189" s="29">
        <f>+'2014'!$E189</f>
        <v>0</v>
      </c>
      <c r="R189" s="29">
        <f>+'2015'!$E189</f>
        <v>0</v>
      </c>
      <c r="S189" s="29">
        <f>+'2016'!$E189</f>
        <v>0</v>
      </c>
      <c r="T189" s="29">
        <f>+'2017'!$E189</f>
        <v>0</v>
      </c>
      <c r="U189" s="29">
        <f>+'2018'!$E189</f>
        <v>0</v>
      </c>
      <c r="V189" s="29">
        <f>+'2019'!$E189</f>
        <v>0</v>
      </c>
      <c r="W189" s="26"/>
      <c r="X189" s="30" t="e">
        <f t="shared" si="42"/>
        <v>#DIV/0!</v>
      </c>
    </row>
    <row r="190" spans="1:24">
      <c r="A190" s="23" t="s">
        <v>605</v>
      </c>
      <c r="B190" s="24" t="s">
        <v>606</v>
      </c>
      <c r="C190" s="25">
        <f t="shared" ref="C190:U190" si="118">+SUM(C191:C192)</f>
        <v>0</v>
      </c>
      <c r="D190" s="25">
        <f t="shared" si="118"/>
        <v>0</v>
      </c>
      <c r="E190" s="25">
        <f t="shared" si="118"/>
        <v>0</v>
      </c>
      <c r="F190" s="25">
        <f t="shared" si="118"/>
        <v>0</v>
      </c>
      <c r="G190" s="25">
        <f t="shared" si="118"/>
        <v>0</v>
      </c>
      <c r="H190" s="25">
        <f t="shared" si="118"/>
        <v>0</v>
      </c>
      <c r="I190" s="25">
        <f t="shared" si="118"/>
        <v>0</v>
      </c>
      <c r="J190" s="25">
        <f t="shared" si="118"/>
        <v>0</v>
      </c>
      <c r="K190" s="25">
        <f t="shared" si="118"/>
        <v>0</v>
      </c>
      <c r="L190" s="25">
        <f t="shared" si="118"/>
        <v>0</v>
      </c>
      <c r="M190" s="25">
        <f t="shared" si="118"/>
        <v>0</v>
      </c>
      <c r="N190" s="25">
        <f t="shared" si="118"/>
        <v>0</v>
      </c>
      <c r="O190" s="25">
        <f t="shared" si="118"/>
        <v>0</v>
      </c>
      <c r="P190" s="25">
        <f t="shared" si="118"/>
        <v>0</v>
      </c>
      <c r="Q190" s="25">
        <f t="shared" si="118"/>
        <v>0</v>
      </c>
      <c r="R190" s="25">
        <f t="shared" si="118"/>
        <v>0</v>
      </c>
      <c r="S190" s="25">
        <f t="shared" si="118"/>
        <v>0</v>
      </c>
      <c r="T190" s="25">
        <f t="shared" si="118"/>
        <v>0</v>
      </c>
      <c r="U190" s="25">
        <f t="shared" si="118"/>
        <v>0</v>
      </c>
      <c r="V190" s="25">
        <f t="shared" ref="V190" si="119">+SUM(V191:V192)</f>
        <v>0</v>
      </c>
      <c r="W190" s="26"/>
      <c r="X190" s="27" t="e">
        <f t="shared" si="42"/>
        <v>#DIV/0!</v>
      </c>
    </row>
    <row r="191" spans="1:24">
      <c r="A191" s="23" t="s">
        <v>607</v>
      </c>
      <c r="B191" s="24" t="s">
        <v>608</v>
      </c>
      <c r="C191" s="29">
        <f>+'2000'!$E191</f>
        <v>0</v>
      </c>
      <c r="D191" s="29">
        <f>+'2001'!$E191</f>
        <v>0</v>
      </c>
      <c r="E191" s="29">
        <f>+'2002'!$E191</f>
        <v>0</v>
      </c>
      <c r="F191" s="29">
        <f>+'2003'!$E191</f>
        <v>0</v>
      </c>
      <c r="G191" s="29">
        <f>+'2004'!$E191</f>
        <v>0</v>
      </c>
      <c r="H191" s="29">
        <f>+'2005'!$E191</f>
        <v>0</v>
      </c>
      <c r="I191" s="29">
        <f>+'2006'!$E191</f>
        <v>0</v>
      </c>
      <c r="J191" s="29">
        <f>+'2007'!$E191</f>
        <v>0</v>
      </c>
      <c r="K191" s="29">
        <f>+'2008'!$E191</f>
        <v>0</v>
      </c>
      <c r="L191" s="29">
        <f>+'2009'!$E191</f>
        <v>0</v>
      </c>
      <c r="M191" s="29">
        <f>+'2010'!$E191</f>
        <v>0</v>
      </c>
      <c r="N191" s="29">
        <f>+'2011'!$E191</f>
        <v>0</v>
      </c>
      <c r="O191" s="29">
        <f>+'2012'!$E191</f>
        <v>0</v>
      </c>
      <c r="P191" s="29">
        <f>+'2013'!$E191</f>
        <v>0</v>
      </c>
      <c r="Q191" s="29">
        <f>+'2014'!$E191</f>
        <v>0</v>
      </c>
      <c r="R191" s="29">
        <f>+'2015'!$E191</f>
        <v>0</v>
      </c>
      <c r="S191" s="29">
        <f>+'2016'!$E191</f>
        <v>0</v>
      </c>
      <c r="T191" s="29">
        <f>+'2017'!$E191</f>
        <v>0</v>
      </c>
      <c r="U191" s="29">
        <f>+'2018'!$E191</f>
        <v>0</v>
      </c>
      <c r="V191" s="29">
        <f>+'2019'!$E191</f>
        <v>0</v>
      </c>
      <c r="W191" s="26"/>
      <c r="X191" s="30" t="e">
        <f t="shared" si="42"/>
        <v>#DIV/0!</v>
      </c>
    </row>
    <row r="192" spans="1:24">
      <c r="A192" s="23" t="s">
        <v>609</v>
      </c>
      <c r="B192" s="24" t="s">
        <v>610</v>
      </c>
      <c r="C192" s="25">
        <f t="shared" ref="C192" si="120">+SUM(C193:C197)</f>
        <v>0</v>
      </c>
      <c r="D192" s="25">
        <f t="shared" ref="D192" si="121">+SUM(D193:D197)</f>
        <v>0</v>
      </c>
      <c r="E192" s="25">
        <f t="shared" ref="E192" si="122">+SUM(E193:E197)</f>
        <v>0</v>
      </c>
      <c r="F192" s="25">
        <f t="shared" ref="F192" si="123">+SUM(F193:F197)</f>
        <v>0</v>
      </c>
      <c r="G192" s="25">
        <f t="shared" ref="G192" si="124">+SUM(G193:G197)</f>
        <v>0</v>
      </c>
      <c r="H192" s="25">
        <f t="shared" ref="H192" si="125">+SUM(H193:H197)</f>
        <v>0</v>
      </c>
      <c r="I192" s="25">
        <f t="shared" ref="I192" si="126">+SUM(I193:I197)</f>
        <v>0</v>
      </c>
      <c r="J192" s="25">
        <f t="shared" ref="J192" si="127">+SUM(J193:J197)</f>
        <v>0</v>
      </c>
      <c r="K192" s="25">
        <f t="shared" ref="K192" si="128">+SUM(K193:K197)</f>
        <v>0</v>
      </c>
      <c r="L192" s="25">
        <f t="shared" ref="L192" si="129">+SUM(L193:L197)</f>
        <v>0</v>
      </c>
      <c r="M192" s="25">
        <f t="shared" ref="M192" si="130">+SUM(M193:M197)</f>
        <v>0</v>
      </c>
      <c r="N192" s="25">
        <f t="shared" ref="N192" si="131">+SUM(N193:N197)</f>
        <v>0</v>
      </c>
      <c r="O192" s="25">
        <f t="shared" ref="O192" si="132">+SUM(O193:O197)</f>
        <v>0</v>
      </c>
      <c r="P192" s="25">
        <f t="shared" ref="P192" si="133">+SUM(P193:P197)</f>
        <v>0</v>
      </c>
      <c r="Q192" s="25">
        <f t="shared" ref="Q192" si="134">+SUM(Q193:Q197)</f>
        <v>0</v>
      </c>
      <c r="R192" s="25">
        <f t="shared" ref="R192" si="135">+SUM(R193:R197)</f>
        <v>0</v>
      </c>
      <c r="S192" s="25">
        <f t="shared" ref="S192" si="136">+SUM(S193:S197)</f>
        <v>0</v>
      </c>
      <c r="T192" s="25">
        <f t="shared" ref="T192" si="137">+SUM(T193:T197)</f>
        <v>0</v>
      </c>
      <c r="U192" s="25">
        <f t="shared" ref="U192:V192" si="138">+SUM(U193:U197)</f>
        <v>0</v>
      </c>
      <c r="V192" s="25">
        <f t="shared" si="138"/>
        <v>0</v>
      </c>
      <c r="W192" s="26"/>
      <c r="X192" s="27" t="e">
        <f t="shared" si="42"/>
        <v>#DIV/0!</v>
      </c>
    </row>
    <row r="193" spans="1:24">
      <c r="A193" s="23" t="s">
        <v>611</v>
      </c>
      <c r="B193" s="24" t="s">
        <v>612</v>
      </c>
      <c r="C193" s="29">
        <f>+'2000'!$E193</f>
        <v>0</v>
      </c>
      <c r="D193" s="29">
        <f>+'2001'!$E193</f>
        <v>0</v>
      </c>
      <c r="E193" s="29">
        <f>+'2002'!$E193</f>
        <v>0</v>
      </c>
      <c r="F193" s="29">
        <f>+'2003'!$E193</f>
        <v>0</v>
      </c>
      <c r="G193" s="29">
        <f>+'2004'!$E193</f>
        <v>0</v>
      </c>
      <c r="H193" s="29">
        <f>+'2005'!$E193</f>
        <v>0</v>
      </c>
      <c r="I193" s="29">
        <f>+'2006'!$E193</f>
        <v>0</v>
      </c>
      <c r="J193" s="29">
        <f>+'2007'!$E193</f>
        <v>0</v>
      </c>
      <c r="K193" s="29">
        <f>+'2008'!$E193</f>
        <v>0</v>
      </c>
      <c r="L193" s="29">
        <f>+'2009'!$E193</f>
        <v>0</v>
      </c>
      <c r="M193" s="29">
        <f>+'2010'!$E193</f>
        <v>0</v>
      </c>
      <c r="N193" s="29">
        <f>+'2011'!$E193</f>
        <v>0</v>
      </c>
      <c r="O193" s="29">
        <f>+'2012'!$E193</f>
        <v>0</v>
      </c>
      <c r="P193" s="29">
        <f>+'2013'!$E193</f>
        <v>0</v>
      </c>
      <c r="Q193" s="29">
        <f>+'2014'!$E193</f>
        <v>0</v>
      </c>
      <c r="R193" s="29">
        <f>+'2015'!$E193</f>
        <v>0</v>
      </c>
      <c r="S193" s="29">
        <f>+'2016'!$E193</f>
        <v>0</v>
      </c>
      <c r="T193" s="29">
        <f>+'2017'!$E193</f>
        <v>0</v>
      </c>
      <c r="U193" s="29">
        <f>+'2018'!$E193</f>
        <v>0</v>
      </c>
      <c r="V193" s="29">
        <f>+'2019'!$E193</f>
        <v>0</v>
      </c>
      <c r="W193" s="26"/>
      <c r="X193" s="30" t="e">
        <f t="shared" si="42"/>
        <v>#DIV/0!</v>
      </c>
    </row>
    <row r="194" spans="1:24">
      <c r="A194" s="23" t="s">
        <v>613</v>
      </c>
      <c r="B194" s="24" t="s">
        <v>614</v>
      </c>
      <c r="C194" s="29">
        <f>+'2000'!$E194</f>
        <v>0</v>
      </c>
      <c r="D194" s="29">
        <f>+'2001'!$E194</f>
        <v>0</v>
      </c>
      <c r="E194" s="29">
        <f>+'2002'!$E194</f>
        <v>0</v>
      </c>
      <c r="F194" s="29">
        <f>+'2003'!$E194</f>
        <v>0</v>
      </c>
      <c r="G194" s="29">
        <f>+'2004'!$E194</f>
        <v>0</v>
      </c>
      <c r="H194" s="29">
        <f>+'2005'!$E194</f>
        <v>0</v>
      </c>
      <c r="I194" s="29">
        <f>+'2006'!$E194</f>
        <v>0</v>
      </c>
      <c r="J194" s="29">
        <f>+'2007'!$E194</f>
        <v>0</v>
      </c>
      <c r="K194" s="29">
        <f>+'2008'!$E194</f>
        <v>0</v>
      </c>
      <c r="L194" s="29">
        <f>+'2009'!$E194</f>
        <v>0</v>
      </c>
      <c r="M194" s="29">
        <f>+'2010'!$E194</f>
        <v>0</v>
      </c>
      <c r="N194" s="29">
        <f>+'2011'!$E194</f>
        <v>0</v>
      </c>
      <c r="O194" s="29">
        <f>+'2012'!$E194</f>
        <v>0</v>
      </c>
      <c r="P194" s="29">
        <f>+'2013'!$E194</f>
        <v>0</v>
      </c>
      <c r="Q194" s="29">
        <f>+'2014'!$E194</f>
        <v>0</v>
      </c>
      <c r="R194" s="29">
        <f>+'2015'!$E194</f>
        <v>0</v>
      </c>
      <c r="S194" s="29">
        <f>+'2016'!$E194</f>
        <v>0</v>
      </c>
      <c r="T194" s="29">
        <f>+'2017'!$E194</f>
        <v>0</v>
      </c>
      <c r="U194" s="29">
        <f>+'2018'!$E194</f>
        <v>0</v>
      </c>
      <c r="V194" s="29">
        <f>+'2019'!$E194</f>
        <v>0</v>
      </c>
      <c r="W194" s="26"/>
      <c r="X194" s="30" t="e">
        <f t="shared" si="42"/>
        <v>#DIV/0!</v>
      </c>
    </row>
    <row r="195" spans="1:24">
      <c r="A195" s="23" t="s">
        <v>615</v>
      </c>
      <c r="B195" s="24" t="s">
        <v>616</v>
      </c>
      <c r="C195" s="29">
        <f>+'2000'!$E195</f>
        <v>0</v>
      </c>
      <c r="D195" s="29">
        <f>+'2001'!$E195</f>
        <v>0</v>
      </c>
      <c r="E195" s="29">
        <f>+'2002'!$E195</f>
        <v>0</v>
      </c>
      <c r="F195" s="29">
        <f>+'2003'!$E195</f>
        <v>0</v>
      </c>
      <c r="G195" s="29">
        <f>+'2004'!$E195</f>
        <v>0</v>
      </c>
      <c r="H195" s="29">
        <f>+'2005'!$E195</f>
        <v>0</v>
      </c>
      <c r="I195" s="29">
        <f>+'2006'!$E195</f>
        <v>0</v>
      </c>
      <c r="J195" s="29">
        <f>+'2007'!$E195</f>
        <v>0</v>
      </c>
      <c r="K195" s="29">
        <f>+'2008'!$E195</f>
        <v>0</v>
      </c>
      <c r="L195" s="29">
        <f>+'2009'!$E195</f>
        <v>0</v>
      </c>
      <c r="M195" s="29">
        <f>+'2010'!$E195</f>
        <v>0</v>
      </c>
      <c r="N195" s="29">
        <f>+'2011'!$E195</f>
        <v>0</v>
      </c>
      <c r="O195" s="29">
        <f>+'2012'!$E195</f>
        <v>0</v>
      </c>
      <c r="P195" s="29">
        <f>+'2013'!$E195</f>
        <v>0</v>
      </c>
      <c r="Q195" s="29">
        <f>+'2014'!$E195</f>
        <v>0</v>
      </c>
      <c r="R195" s="29">
        <f>+'2015'!$E195</f>
        <v>0</v>
      </c>
      <c r="S195" s="29">
        <f>+'2016'!$E195</f>
        <v>0</v>
      </c>
      <c r="T195" s="29">
        <f>+'2017'!$E195</f>
        <v>0</v>
      </c>
      <c r="U195" s="29">
        <f>+'2018'!$E195</f>
        <v>0</v>
      </c>
      <c r="V195" s="29">
        <f>+'2019'!$E195</f>
        <v>0</v>
      </c>
      <c r="W195" s="26"/>
      <c r="X195" s="30" t="e">
        <f t="shared" si="42"/>
        <v>#DIV/0!</v>
      </c>
    </row>
    <row r="196" spans="1:24">
      <c r="A196" s="23" t="s">
        <v>617</v>
      </c>
      <c r="B196" s="24" t="s">
        <v>618</v>
      </c>
      <c r="C196" s="29">
        <f>+'2000'!$E196</f>
        <v>0</v>
      </c>
      <c r="D196" s="29">
        <f>+'2001'!$E196</f>
        <v>0</v>
      </c>
      <c r="E196" s="29">
        <f>+'2002'!$E196</f>
        <v>0</v>
      </c>
      <c r="F196" s="29">
        <f>+'2003'!$E196</f>
        <v>0</v>
      </c>
      <c r="G196" s="29">
        <f>+'2004'!$E196</f>
        <v>0</v>
      </c>
      <c r="H196" s="29">
        <f>+'2005'!$E196</f>
        <v>0</v>
      </c>
      <c r="I196" s="29">
        <f>+'2006'!$E196</f>
        <v>0</v>
      </c>
      <c r="J196" s="29">
        <f>+'2007'!$E196</f>
        <v>0</v>
      </c>
      <c r="K196" s="29">
        <f>+'2008'!$E196</f>
        <v>0</v>
      </c>
      <c r="L196" s="29">
        <f>+'2009'!$E196</f>
        <v>0</v>
      </c>
      <c r="M196" s="29">
        <f>+'2010'!$E196</f>
        <v>0</v>
      </c>
      <c r="N196" s="29">
        <f>+'2011'!$E196</f>
        <v>0</v>
      </c>
      <c r="O196" s="29">
        <f>+'2012'!$E196</f>
        <v>0</v>
      </c>
      <c r="P196" s="29">
        <f>+'2013'!$E196</f>
        <v>0</v>
      </c>
      <c r="Q196" s="29">
        <f>+'2014'!$E196</f>
        <v>0</v>
      </c>
      <c r="R196" s="29">
        <f>+'2015'!$E196</f>
        <v>0</v>
      </c>
      <c r="S196" s="29">
        <f>+'2016'!$E196</f>
        <v>0</v>
      </c>
      <c r="T196" s="29">
        <f>+'2017'!$E196</f>
        <v>0</v>
      </c>
      <c r="U196" s="29">
        <f>+'2018'!$E196</f>
        <v>0</v>
      </c>
      <c r="V196" s="29">
        <f>+'2019'!$E196</f>
        <v>0</v>
      </c>
      <c r="W196" s="26"/>
      <c r="X196" s="30" t="e">
        <f t="shared" ref="X196:X236" si="139">+(V196/C196)-1</f>
        <v>#DIV/0!</v>
      </c>
    </row>
    <row r="197" spans="1:24">
      <c r="A197" s="23" t="s">
        <v>619</v>
      </c>
      <c r="B197" s="24" t="s">
        <v>620</v>
      </c>
      <c r="C197" s="29">
        <f>+'2000'!$E197</f>
        <v>0</v>
      </c>
      <c r="D197" s="29">
        <f>+'2001'!$E197</f>
        <v>0</v>
      </c>
      <c r="E197" s="29">
        <f>+'2002'!$E197</f>
        <v>0</v>
      </c>
      <c r="F197" s="29">
        <f>+'2003'!$E197</f>
        <v>0</v>
      </c>
      <c r="G197" s="29">
        <f>+'2004'!$E197</f>
        <v>0</v>
      </c>
      <c r="H197" s="29">
        <f>+'2005'!$E197</f>
        <v>0</v>
      </c>
      <c r="I197" s="29">
        <f>+'2006'!$E197</f>
        <v>0</v>
      </c>
      <c r="J197" s="29">
        <f>+'2007'!$E197</f>
        <v>0</v>
      </c>
      <c r="K197" s="29">
        <f>+'2008'!$E197</f>
        <v>0</v>
      </c>
      <c r="L197" s="29">
        <f>+'2009'!$E197</f>
        <v>0</v>
      </c>
      <c r="M197" s="29">
        <f>+'2010'!$E197</f>
        <v>0</v>
      </c>
      <c r="N197" s="29">
        <f>+'2011'!$E197</f>
        <v>0</v>
      </c>
      <c r="O197" s="29">
        <f>+'2012'!$E197</f>
        <v>0</v>
      </c>
      <c r="P197" s="29">
        <f>+'2013'!$E197</f>
        <v>0</v>
      </c>
      <c r="Q197" s="29">
        <f>+'2014'!$E197</f>
        <v>0</v>
      </c>
      <c r="R197" s="29">
        <f>+'2015'!$E197</f>
        <v>0</v>
      </c>
      <c r="S197" s="29">
        <f>+'2016'!$E197</f>
        <v>0</v>
      </c>
      <c r="T197" s="29">
        <f>+'2017'!$E197</f>
        <v>0</v>
      </c>
      <c r="U197" s="29">
        <f>+'2018'!$E197</f>
        <v>0</v>
      </c>
      <c r="V197" s="29">
        <f>+'2019'!$E197</f>
        <v>0</v>
      </c>
      <c r="W197" s="26"/>
      <c r="X197" s="30" t="e">
        <f t="shared" si="139"/>
        <v>#DIV/0!</v>
      </c>
    </row>
    <row r="198" spans="1:24">
      <c r="A198" s="23" t="s">
        <v>621</v>
      </c>
      <c r="B198" s="24" t="s">
        <v>622</v>
      </c>
      <c r="C198" s="25">
        <f t="shared" ref="C198:U198" si="140">+SUM(C199:C200)</f>
        <v>0</v>
      </c>
      <c r="D198" s="25">
        <f t="shared" si="140"/>
        <v>0</v>
      </c>
      <c r="E198" s="25">
        <f t="shared" si="140"/>
        <v>0</v>
      </c>
      <c r="F198" s="25">
        <f t="shared" si="140"/>
        <v>0</v>
      </c>
      <c r="G198" s="25">
        <f t="shared" si="140"/>
        <v>0</v>
      </c>
      <c r="H198" s="25">
        <f t="shared" si="140"/>
        <v>0</v>
      </c>
      <c r="I198" s="25">
        <f t="shared" si="140"/>
        <v>0</v>
      </c>
      <c r="J198" s="25">
        <f t="shared" si="140"/>
        <v>0</v>
      </c>
      <c r="K198" s="25">
        <f t="shared" si="140"/>
        <v>0</v>
      </c>
      <c r="L198" s="25">
        <f t="shared" si="140"/>
        <v>0</v>
      </c>
      <c r="M198" s="25">
        <f t="shared" si="140"/>
        <v>0</v>
      </c>
      <c r="N198" s="25">
        <f t="shared" si="140"/>
        <v>0</v>
      </c>
      <c r="O198" s="25">
        <f t="shared" si="140"/>
        <v>0</v>
      </c>
      <c r="P198" s="25">
        <f t="shared" si="140"/>
        <v>0</v>
      </c>
      <c r="Q198" s="25">
        <f t="shared" si="140"/>
        <v>0</v>
      </c>
      <c r="R198" s="25">
        <f t="shared" si="140"/>
        <v>0</v>
      </c>
      <c r="S198" s="25">
        <f t="shared" si="140"/>
        <v>0</v>
      </c>
      <c r="T198" s="25">
        <f t="shared" si="140"/>
        <v>0</v>
      </c>
      <c r="U198" s="25">
        <f t="shared" si="140"/>
        <v>0</v>
      </c>
      <c r="V198" s="25">
        <f t="shared" ref="V198" si="141">+SUM(V199:V200)</f>
        <v>0</v>
      </c>
      <c r="W198" s="26"/>
      <c r="X198" s="27" t="e">
        <f t="shared" si="139"/>
        <v>#DIV/0!</v>
      </c>
    </row>
    <row r="199" spans="1:24">
      <c r="A199" s="23" t="s">
        <v>623</v>
      </c>
      <c r="B199" s="24" t="s">
        <v>624</v>
      </c>
      <c r="C199" s="29">
        <f>+'2000'!$E199</f>
        <v>0</v>
      </c>
      <c r="D199" s="29">
        <f>+'2001'!$E199</f>
        <v>0</v>
      </c>
      <c r="E199" s="29">
        <f>+'2002'!$E199</f>
        <v>0</v>
      </c>
      <c r="F199" s="29">
        <f>+'2003'!$E199</f>
        <v>0</v>
      </c>
      <c r="G199" s="29">
        <f>+'2004'!$E199</f>
        <v>0</v>
      </c>
      <c r="H199" s="29">
        <f>+'2005'!$E199</f>
        <v>0</v>
      </c>
      <c r="I199" s="29">
        <f>+'2006'!$E199</f>
        <v>0</v>
      </c>
      <c r="J199" s="29">
        <f>+'2007'!$E199</f>
        <v>0</v>
      </c>
      <c r="K199" s="29">
        <f>+'2008'!$E199</f>
        <v>0</v>
      </c>
      <c r="L199" s="29">
        <f>+'2009'!$E199</f>
        <v>0</v>
      </c>
      <c r="M199" s="29">
        <f>+'2010'!$E199</f>
        <v>0</v>
      </c>
      <c r="N199" s="29">
        <f>+'2011'!$E199</f>
        <v>0</v>
      </c>
      <c r="O199" s="29">
        <f>+'2012'!$E199</f>
        <v>0</v>
      </c>
      <c r="P199" s="29">
        <f>+'2013'!$E199</f>
        <v>0</v>
      </c>
      <c r="Q199" s="29">
        <f>+'2014'!$E199</f>
        <v>0</v>
      </c>
      <c r="R199" s="29">
        <f>+'2015'!$E199</f>
        <v>0</v>
      </c>
      <c r="S199" s="29">
        <f>+'2016'!$E199</f>
        <v>0</v>
      </c>
      <c r="T199" s="29">
        <f>+'2017'!$E199</f>
        <v>0</v>
      </c>
      <c r="U199" s="29">
        <f>+'2018'!$E199</f>
        <v>0</v>
      </c>
      <c r="V199" s="29">
        <f>+'2019'!$E199</f>
        <v>0</v>
      </c>
      <c r="W199" s="26"/>
      <c r="X199" s="30" t="e">
        <f t="shared" si="139"/>
        <v>#DIV/0!</v>
      </c>
    </row>
    <row r="200" spans="1:24">
      <c r="A200" s="23" t="s">
        <v>625</v>
      </c>
      <c r="B200" s="24" t="s">
        <v>626</v>
      </c>
      <c r="C200" s="25">
        <f t="shared" ref="C200" si="142">+SUM(C201:C205)</f>
        <v>0</v>
      </c>
      <c r="D200" s="25">
        <f t="shared" ref="D200" si="143">+SUM(D201:D205)</f>
        <v>0</v>
      </c>
      <c r="E200" s="25">
        <f t="shared" ref="E200" si="144">+SUM(E201:E205)</f>
        <v>0</v>
      </c>
      <c r="F200" s="25">
        <f t="shared" ref="F200" si="145">+SUM(F201:F205)</f>
        <v>0</v>
      </c>
      <c r="G200" s="25">
        <f t="shared" ref="G200" si="146">+SUM(G201:G205)</f>
        <v>0</v>
      </c>
      <c r="H200" s="25">
        <f t="shared" ref="H200" si="147">+SUM(H201:H205)</f>
        <v>0</v>
      </c>
      <c r="I200" s="25">
        <f t="shared" ref="I200" si="148">+SUM(I201:I205)</f>
        <v>0</v>
      </c>
      <c r="J200" s="25">
        <f t="shared" ref="J200" si="149">+SUM(J201:J205)</f>
        <v>0</v>
      </c>
      <c r="K200" s="25">
        <f t="shared" ref="K200" si="150">+SUM(K201:K205)</f>
        <v>0</v>
      </c>
      <c r="L200" s="25">
        <f t="shared" ref="L200" si="151">+SUM(L201:L205)</f>
        <v>0</v>
      </c>
      <c r="M200" s="25">
        <f t="shared" ref="M200" si="152">+SUM(M201:M205)</f>
        <v>0</v>
      </c>
      <c r="N200" s="25">
        <f t="shared" ref="N200" si="153">+SUM(N201:N205)</f>
        <v>0</v>
      </c>
      <c r="O200" s="25">
        <f t="shared" ref="O200" si="154">+SUM(O201:O205)</f>
        <v>0</v>
      </c>
      <c r="P200" s="25">
        <f t="shared" ref="P200" si="155">+SUM(P201:P205)</f>
        <v>0</v>
      </c>
      <c r="Q200" s="25">
        <f t="shared" ref="Q200" si="156">+SUM(Q201:Q205)</f>
        <v>0</v>
      </c>
      <c r="R200" s="25">
        <f t="shared" ref="R200" si="157">+SUM(R201:R205)</f>
        <v>0</v>
      </c>
      <c r="S200" s="25">
        <f t="shared" ref="S200" si="158">+SUM(S201:S205)</f>
        <v>0</v>
      </c>
      <c r="T200" s="25">
        <f t="shared" ref="T200" si="159">+SUM(T201:T205)</f>
        <v>0</v>
      </c>
      <c r="U200" s="25">
        <f t="shared" ref="U200:V200" si="160">+SUM(U201:U205)</f>
        <v>0</v>
      </c>
      <c r="V200" s="25">
        <f t="shared" si="160"/>
        <v>0</v>
      </c>
      <c r="W200" s="26"/>
      <c r="X200" s="27" t="e">
        <f t="shared" si="139"/>
        <v>#DIV/0!</v>
      </c>
    </row>
    <row r="201" spans="1:24">
      <c r="A201" s="23" t="s">
        <v>627</v>
      </c>
      <c r="B201" s="24" t="s">
        <v>628</v>
      </c>
      <c r="C201" s="29">
        <f>+'2000'!$E201</f>
        <v>0</v>
      </c>
      <c r="D201" s="29">
        <f>+'2001'!$E201</f>
        <v>0</v>
      </c>
      <c r="E201" s="29">
        <f>+'2002'!$E201</f>
        <v>0</v>
      </c>
      <c r="F201" s="29">
        <f>+'2003'!$E201</f>
        <v>0</v>
      </c>
      <c r="G201" s="29">
        <f>+'2004'!$E201</f>
        <v>0</v>
      </c>
      <c r="H201" s="29">
        <f>+'2005'!$E201</f>
        <v>0</v>
      </c>
      <c r="I201" s="29">
        <f>+'2006'!$E201</f>
        <v>0</v>
      </c>
      <c r="J201" s="29">
        <f>+'2007'!$E201</f>
        <v>0</v>
      </c>
      <c r="K201" s="29">
        <f>+'2008'!$E201</f>
        <v>0</v>
      </c>
      <c r="L201" s="29">
        <f>+'2009'!$E201</f>
        <v>0</v>
      </c>
      <c r="M201" s="29">
        <f>+'2010'!$E201</f>
        <v>0</v>
      </c>
      <c r="N201" s="29">
        <f>+'2011'!$E201</f>
        <v>0</v>
      </c>
      <c r="O201" s="29">
        <f>+'2012'!$E201</f>
        <v>0</v>
      </c>
      <c r="P201" s="29">
        <f>+'2013'!$E201</f>
        <v>0</v>
      </c>
      <c r="Q201" s="29">
        <f>+'2014'!$E201</f>
        <v>0</v>
      </c>
      <c r="R201" s="29">
        <f>+'2015'!$E201</f>
        <v>0</v>
      </c>
      <c r="S201" s="29">
        <f>+'2016'!$E201</f>
        <v>0</v>
      </c>
      <c r="T201" s="29">
        <f>+'2017'!$E201</f>
        <v>0</v>
      </c>
      <c r="U201" s="29">
        <f>+'2018'!$E201</f>
        <v>0</v>
      </c>
      <c r="V201" s="29">
        <f>+'2019'!$E201</f>
        <v>0</v>
      </c>
      <c r="W201" s="26"/>
      <c r="X201" s="30" t="e">
        <f t="shared" si="139"/>
        <v>#DIV/0!</v>
      </c>
    </row>
    <row r="202" spans="1:24">
      <c r="A202" s="23" t="s">
        <v>629</v>
      </c>
      <c r="B202" s="24" t="s">
        <v>630</v>
      </c>
      <c r="C202" s="29">
        <f>+'2000'!$E202</f>
        <v>0</v>
      </c>
      <c r="D202" s="29">
        <f>+'2001'!$E202</f>
        <v>0</v>
      </c>
      <c r="E202" s="29">
        <f>+'2002'!$E202</f>
        <v>0</v>
      </c>
      <c r="F202" s="29">
        <f>+'2003'!$E202</f>
        <v>0</v>
      </c>
      <c r="G202" s="29">
        <f>+'2004'!$E202</f>
        <v>0</v>
      </c>
      <c r="H202" s="29">
        <f>+'2005'!$E202</f>
        <v>0</v>
      </c>
      <c r="I202" s="29">
        <f>+'2006'!$E202</f>
        <v>0</v>
      </c>
      <c r="J202" s="29">
        <f>+'2007'!$E202</f>
        <v>0</v>
      </c>
      <c r="K202" s="29">
        <f>+'2008'!$E202</f>
        <v>0</v>
      </c>
      <c r="L202" s="29">
        <f>+'2009'!$E202</f>
        <v>0</v>
      </c>
      <c r="M202" s="29">
        <f>+'2010'!$E202</f>
        <v>0</v>
      </c>
      <c r="N202" s="29">
        <f>+'2011'!$E202</f>
        <v>0</v>
      </c>
      <c r="O202" s="29">
        <f>+'2012'!$E202</f>
        <v>0</v>
      </c>
      <c r="P202" s="29">
        <f>+'2013'!$E202</f>
        <v>0</v>
      </c>
      <c r="Q202" s="29">
        <f>+'2014'!$E202</f>
        <v>0</v>
      </c>
      <c r="R202" s="29">
        <f>+'2015'!$E202</f>
        <v>0</v>
      </c>
      <c r="S202" s="29">
        <f>+'2016'!$E202</f>
        <v>0</v>
      </c>
      <c r="T202" s="29">
        <f>+'2017'!$E202</f>
        <v>0</v>
      </c>
      <c r="U202" s="29">
        <f>+'2018'!$E202</f>
        <v>0</v>
      </c>
      <c r="V202" s="29">
        <f>+'2019'!$E202</f>
        <v>0</v>
      </c>
      <c r="W202" s="26"/>
      <c r="X202" s="30" t="e">
        <f t="shared" si="139"/>
        <v>#DIV/0!</v>
      </c>
    </row>
    <row r="203" spans="1:24">
      <c r="A203" s="23" t="s">
        <v>631</v>
      </c>
      <c r="B203" s="24" t="s">
        <v>632</v>
      </c>
      <c r="C203" s="29">
        <f>+'2000'!$E203</f>
        <v>0</v>
      </c>
      <c r="D203" s="29">
        <f>+'2001'!$E203</f>
        <v>0</v>
      </c>
      <c r="E203" s="29">
        <f>+'2002'!$E203</f>
        <v>0</v>
      </c>
      <c r="F203" s="29">
        <f>+'2003'!$E203</f>
        <v>0</v>
      </c>
      <c r="G203" s="29">
        <f>+'2004'!$E203</f>
        <v>0</v>
      </c>
      <c r="H203" s="29">
        <f>+'2005'!$E203</f>
        <v>0</v>
      </c>
      <c r="I203" s="29">
        <f>+'2006'!$E203</f>
        <v>0</v>
      </c>
      <c r="J203" s="29">
        <f>+'2007'!$E203</f>
        <v>0</v>
      </c>
      <c r="K203" s="29">
        <f>+'2008'!$E203</f>
        <v>0</v>
      </c>
      <c r="L203" s="29">
        <f>+'2009'!$E203</f>
        <v>0</v>
      </c>
      <c r="M203" s="29">
        <f>+'2010'!$E203</f>
        <v>0</v>
      </c>
      <c r="N203" s="29">
        <f>+'2011'!$E203</f>
        <v>0</v>
      </c>
      <c r="O203" s="29">
        <f>+'2012'!$E203</f>
        <v>0</v>
      </c>
      <c r="P203" s="29">
        <f>+'2013'!$E203</f>
        <v>0</v>
      </c>
      <c r="Q203" s="29">
        <f>+'2014'!$E203</f>
        <v>0</v>
      </c>
      <c r="R203" s="29">
        <f>+'2015'!$E203</f>
        <v>0</v>
      </c>
      <c r="S203" s="29">
        <f>+'2016'!$E203</f>
        <v>0</v>
      </c>
      <c r="T203" s="29">
        <f>+'2017'!$E203</f>
        <v>0</v>
      </c>
      <c r="U203" s="29">
        <f>+'2018'!$E203</f>
        <v>0</v>
      </c>
      <c r="V203" s="29">
        <f>+'2019'!$E203</f>
        <v>0</v>
      </c>
      <c r="W203" s="26"/>
      <c r="X203" s="30" t="e">
        <f t="shared" si="139"/>
        <v>#DIV/0!</v>
      </c>
    </row>
    <row r="204" spans="1:24">
      <c r="A204" s="23" t="s">
        <v>633</v>
      </c>
      <c r="B204" s="24" t="s">
        <v>634</v>
      </c>
      <c r="C204" s="29">
        <f>+'2000'!$E204</f>
        <v>0</v>
      </c>
      <c r="D204" s="29">
        <f>+'2001'!$E204</f>
        <v>0</v>
      </c>
      <c r="E204" s="29">
        <f>+'2002'!$E204</f>
        <v>0</v>
      </c>
      <c r="F204" s="29">
        <f>+'2003'!$E204</f>
        <v>0</v>
      </c>
      <c r="G204" s="29">
        <f>+'2004'!$E204</f>
        <v>0</v>
      </c>
      <c r="H204" s="29">
        <f>+'2005'!$E204</f>
        <v>0</v>
      </c>
      <c r="I204" s="29">
        <f>+'2006'!$E204</f>
        <v>0</v>
      </c>
      <c r="J204" s="29">
        <f>+'2007'!$E204</f>
        <v>0</v>
      </c>
      <c r="K204" s="29">
        <f>+'2008'!$E204</f>
        <v>0</v>
      </c>
      <c r="L204" s="29">
        <f>+'2009'!$E204</f>
        <v>0</v>
      </c>
      <c r="M204" s="29">
        <f>+'2010'!$E204</f>
        <v>0</v>
      </c>
      <c r="N204" s="29">
        <f>+'2011'!$E204</f>
        <v>0</v>
      </c>
      <c r="O204" s="29">
        <f>+'2012'!$E204</f>
        <v>0</v>
      </c>
      <c r="P204" s="29">
        <f>+'2013'!$E204</f>
        <v>0</v>
      </c>
      <c r="Q204" s="29">
        <f>+'2014'!$E204</f>
        <v>0</v>
      </c>
      <c r="R204" s="29">
        <f>+'2015'!$E204</f>
        <v>0</v>
      </c>
      <c r="S204" s="29">
        <f>+'2016'!$E204</f>
        <v>0</v>
      </c>
      <c r="T204" s="29">
        <f>+'2017'!$E204</f>
        <v>0</v>
      </c>
      <c r="U204" s="29">
        <f>+'2018'!$E204</f>
        <v>0</v>
      </c>
      <c r="V204" s="29">
        <f>+'2019'!$E204</f>
        <v>0</v>
      </c>
      <c r="W204" s="26"/>
      <c r="X204" s="30" t="e">
        <f t="shared" si="139"/>
        <v>#DIV/0!</v>
      </c>
    </row>
    <row r="205" spans="1:24">
      <c r="A205" s="23" t="s">
        <v>635</v>
      </c>
      <c r="B205" s="24" t="s">
        <v>636</v>
      </c>
      <c r="C205" s="29">
        <f>+'2000'!$E205</f>
        <v>0</v>
      </c>
      <c r="D205" s="29">
        <f>+'2001'!$E205</f>
        <v>0</v>
      </c>
      <c r="E205" s="29">
        <f>+'2002'!$E205</f>
        <v>0</v>
      </c>
      <c r="F205" s="29">
        <f>+'2003'!$E205</f>
        <v>0</v>
      </c>
      <c r="G205" s="29">
        <f>+'2004'!$E205</f>
        <v>0</v>
      </c>
      <c r="H205" s="29">
        <f>+'2005'!$E205</f>
        <v>0</v>
      </c>
      <c r="I205" s="29">
        <f>+'2006'!$E205</f>
        <v>0</v>
      </c>
      <c r="J205" s="29">
        <f>+'2007'!$E205</f>
        <v>0</v>
      </c>
      <c r="K205" s="29">
        <f>+'2008'!$E205</f>
        <v>0</v>
      </c>
      <c r="L205" s="29">
        <f>+'2009'!$E205</f>
        <v>0</v>
      </c>
      <c r="M205" s="29">
        <f>+'2010'!$E205</f>
        <v>0</v>
      </c>
      <c r="N205" s="29">
        <f>+'2011'!$E205</f>
        <v>0</v>
      </c>
      <c r="O205" s="29">
        <f>+'2012'!$E205</f>
        <v>0</v>
      </c>
      <c r="P205" s="29">
        <f>+'2013'!$E205</f>
        <v>0</v>
      </c>
      <c r="Q205" s="29">
        <f>+'2014'!$E205</f>
        <v>0</v>
      </c>
      <c r="R205" s="29">
        <f>+'2015'!$E205</f>
        <v>0</v>
      </c>
      <c r="S205" s="29">
        <f>+'2016'!$E205</f>
        <v>0</v>
      </c>
      <c r="T205" s="29">
        <f>+'2017'!$E205</f>
        <v>0</v>
      </c>
      <c r="U205" s="29">
        <f>+'2018'!$E205</f>
        <v>0</v>
      </c>
      <c r="V205" s="29">
        <f>+'2019'!$E205</f>
        <v>0</v>
      </c>
      <c r="W205" s="26"/>
      <c r="X205" s="30" t="e">
        <f t="shared" si="139"/>
        <v>#DIV/0!</v>
      </c>
    </row>
    <row r="206" spans="1:24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26"/>
      <c r="X206" s="32" t="e">
        <f t="shared" si="139"/>
        <v>#DIV/0!</v>
      </c>
    </row>
    <row r="207" spans="1:24">
      <c r="A207" s="23" t="s">
        <v>639</v>
      </c>
      <c r="B207" s="24" t="s">
        <v>290</v>
      </c>
      <c r="C207" s="29">
        <f>+'2000'!$E207</f>
        <v>0</v>
      </c>
      <c r="D207" s="29">
        <f>+'2001'!$E207</f>
        <v>0</v>
      </c>
      <c r="E207" s="29">
        <f>+'2002'!$E207</f>
        <v>0</v>
      </c>
      <c r="F207" s="29">
        <f>+'2003'!$E207</f>
        <v>0</v>
      </c>
      <c r="G207" s="29">
        <f>+'2004'!$E207</f>
        <v>0</v>
      </c>
      <c r="H207" s="29">
        <f>+'2005'!$E207</f>
        <v>0</v>
      </c>
      <c r="I207" s="29">
        <f>+'2006'!$E207</f>
        <v>0</v>
      </c>
      <c r="J207" s="29">
        <f>+'2007'!$E207</f>
        <v>0</v>
      </c>
      <c r="K207" s="29">
        <f>+'2008'!$E207</f>
        <v>0</v>
      </c>
      <c r="L207" s="29">
        <f>+'2009'!$E207</f>
        <v>0</v>
      </c>
      <c r="M207" s="29">
        <f>+'2010'!$E207</f>
        <v>0</v>
      </c>
      <c r="N207" s="29">
        <f>+'2011'!$E207</f>
        <v>0</v>
      </c>
      <c r="O207" s="29">
        <f>+'2012'!$E207</f>
        <v>0</v>
      </c>
      <c r="P207" s="29">
        <f>+'2013'!$E207</f>
        <v>0</v>
      </c>
      <c r="Q207" s="29">
        <f>+'2014'!$E207</f>
        <v>0</v>
      </c>
      <c r="R207" s="29">
        <f>+'2015'!$E207</f>
        <v>0</v>
      </c>
      <c r="S207" s="29">
        <f>+'2016'!$E207</f>
        <v>0</v>
      </c>
      <c r="T207" s="29">
        <f>+'2017'!$E207</f>
        <v>0</v>
      </c>
      <c r="U207" s="29">
        <f>+'2018'!$E207</f>
        <v>0</v>
      </c>
      <c r="V207" s="29">
        <f>+'2019'!$E207</f>
        <v>0</v>
      </c>
      <c r="W207" s="26"/>
      <c r="X207" s="30" t="e">
        <f t="shared" si="139"/>
        <v>#DIV/0!</v>
      </c>
    </row>
    <row r="208" spans="1:24" s="12" customFormat="1">
      <c r="A208" s="18" t="s">
        <v>640</v>
      </c>
      <c r="B208" s="19" t="s">
        <v>641</v>
      </c>
      <c r="C208" s="20">
        <f t="shared" ref="C208:U208" si="161">+C209+C213+C216+C219+C223</f>
        <v>0.141776322116</v>
      </c>
      <c r="D208" s="20">
        <f t="shared" si="161"/>
        <v>0.14446615576800001</v>
      </c>
      <c r="E208" s="20">
        <f t="shared" si="161"/>
        <v>0.14716584828000001</v>
      </c>
      <c r="F208" s="20">
        <f t="shared" si="161"/>
        <v>0.14986799348400001</v>
      </c>
      <c r="G208" s="20">
        <f t="shared" si="161"/>
        <v>0.15256513712</v>
      </c>
      <c r="H208" s="20">
        <f t="shared" si="161"/>
        <v>0.15524992111199995</v>
      </c>
      <c r="I208" s="20">
        <f t="shared" si="161"/>
        <v>0.15793215622799997</v>
      </c>
      <c r="J208" s="20">
        <f t="shared" si="161"/>
        <v>0.16061674785199997</v>
      </c>
      <c r="K208" s="20">
        <f t="shared" si="161"/>
        <v>0.16328897983199997</v>
      </c>
      <c r="L208" s="20">
        <f t="shared" si="161"/>
        <v>0.16593418410799998</v>
      </c>
      <c r="M208" s="20">
        <f t="shared" si="161"/>
        <v>0.17610496881999999</v>
      </c>
      <c r="N208" s="20">
        <f t="shared" si="161"/>
        <v>0.17908599953200002</v>
      </c>
      <c r="O208" s="20">
        <f t="shared" si="161"/>
        <v>0.182148979012</v>
      </c>
      <c r="P208" s="20">
        <f t="shared" si="161"/>
        <v>0.18518954761999998</v>
      </c>
      <c r="Q208" s="20">
        <f t="shared" si="161"/>
        <v>0.18819722129999997</v>
      </c>
      <c r="R208" s="20">
        <f t="shared" si="161"/>
        <v>0.19118512916799998</v>
      </c>
      <c r="S208" s="20">
        <f t="shared" si="161"/>
        <v>0.19414947195600002</v>
      </c>
      <c r="T208" s="20">
        <f t="shared" si="161"/>
        <v>0.19708750841999997</v>
      </c>
      <c r="U208" s="20">
        <f t="shared" si="161"/>
        <v>0.20000419203599995</v>
      </c>
      <c r="V208" s="20">
        <f t="shared" ref="V208" si="162">+V209+V213+V216+V219+V223</f>
        <v>0.20289091433599998</v>
      </c>
      <c r="W208" s="21"/>
      <c r="X208" s="22">
        <f t="shared" si="139"/>
        <v>0.4310634618522311</v>
      </c>
    </row>
    <row r="209" spans="1:24">
      <c r="A209" s="23" t="s">
        <v>642</v>
      </c>
      <c r="B209" s="24" t="s">
        <v>643</v>
      </c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26"/>
      <c r="X209" s="32" t="e">
        <f t="shared" si="139"/>
        <v>#DIV/0!</v>
      </c>
    </row>
    <row r="210" spans="1:24">
      <c r="A210" s="23" t="s">
        <v>644</v>
      </c>
      <c r="B210" s="24" t="s">
        <v>645</v>
      </c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26"/>
      <c r="X210" s="32" t="e">
        <f t="shared" si="139"/>
        <v>#DIV/0!</v>
      </c>
    </row>
    <row r="211" spans="1:24">
      <c r="A211" s="23" t="s">
        <v>646</v>
      </c>
      <c r="B211" s="24" t="s">
        <v>647</v>
      </c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26"/>
      <c r="X211" s="32" t="e">
        <f t="shared" si="139"/>
        <v>#DIV/0!</v>
      </c>
    </row>
    <row r="212" spans="1:24">
      <c r="A212" s="23" t="s">
        <v>648</v>
      </c>
      <c r="B212" s="24" t="s">
        <v>649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26"/>
      <c r="X212" s="32" t="e">
        <f t="shared" si="139"/>
        <v>#DIV/0!</v>
      </c>
    </row>
    <row r="213" spans="1:24">
      <c r="A213" s="23" t="s">
        <v>650</v>
      </c>
      <c r="B213" s="24" t="s">
        <v>651</v>
      </c>
      <c r="C213" s="25">
        <f t="shared" ref="C213:U213" si="163">+SUM(C214:C215)</f>
        <v>0</v>
      </c>
      <c r="D213" s="25">
        <f t="shared" si="163"/>
        <v>0</v>
      </c>
      <c r="E213" s="25">
        <f t="shared" si="163"/>
        <v>0</v>
      </c>
      <c r="F213" s="25">
        <f t="shared" si="163"/>
        <v>0</v>
      </c>
      <c r="G213" s="25">
        <f t="shared" si="163"/>
        <v>0</v>
      </c>
      <c r="H213" s="25">
        <f t="shared" si="163"/>
        <v>0</v>
      </c>
      <c r="I213" s="25">
        <f t="shared" si="163"/>
        <v>0</v>
      </c>
      <c r="J213" s="25">
        <f t="shared" si="163"/>
        <v>0</v>
      </c>
      <c r="K213" s="25">
        <f t="shared" si="163"/>
        <v>0</v>
      </c>
      <c r="L213" s="25">
        <f t="shared" si="163"/>
        <v>0</v>
      </c>
      <c r="M213" s="25">
        <f t="shared" si="163"/>
        <v>0</v>
      </c>
      <c r="N213" s="25">
        <f t="shared" si="163"/>
        <v>0</v>
      </c>
      <c r="O213" s="25">
        <f t="shared" si="163"/>
        <v>0</v>
      </c>
      <c r="P213" s="25">
        <f t="shared" si="163"/>
        <v>0</v>
      </c>
      <c r="Q213" s="25">
        <f t="shared" si="163"/>
        <v>0</v>
      </c>
      <c r="R213" s="25">
        <f t="shared" si="163"/>
        <v>0</v>
      </c>
      <c r="S213" s="25">
        <f t="shared" si="163"/>
        <v>0</v>
      </c>
      <c r="T213" s="25">
        <f t="shared" si="163"/>
        <v>0</v>
      </c>
      <c r="U213" s="25">
        <f t="shared" si="163"/>
        <v>0</v>
      </c>
      <c r="V213" s="25">
        <f t="shared" ref="V213" si="164">+SUM(V214:V215)</f>
        <v>0</v>
      </c>
      <c r="W213" s="26"/>
      <c r="X213" s="27" t="e">
        <f t="shared" si="139"/>
        <v>#DIV/0!</v>
      </c>
    </row>
    <row r="214" spans="1:24">
      <c r="A214" s="23" t="s">
        <v>652</v>
      </c>
      <c r="B214" s="24" t="s">
        <v>653</v>
      </c>
      <c r="C214" s="29">
        <f>+'2000'!$E214</f>
        <v>0</v>
      </c>
      <c r="D214" s="29">
        <f>+'2001'!$E214</f>
        <v>0</v>
      </c>
      <c r="E214" s="29">
        <f>+'2002'!$E214</f>
        <v>0</v>
      </c>
      <c r="F214" s="29">
        <f>+'2003'!$E214</f>
        <v>0</v>
      </c>
      <c r="G214" s="29">
        <f>+'2004'!$E214</f>
        <v>0</v>
      </c>
      <c r="H214" s="29">
        <f>+'2005'!$E214</f>
        <v>0</v>
      </c>
      <c r="I214" s="29">
        <f>+'2006'!$E214</f>
        <v>0</v>
      </c>
      <c r="J214" s="29">
        <f>+'2007'!$E214</f>
        <v>0</v>
      </c>
      <c r="K214" s="29">
        <f>+'2008'!$E214</f>
        <v>0</v>
      </c>
      <c r="L214" s="29">
        <f>+'2009'!$E214</f>
        <v>0</v>
      </c>
      <c r="M214" s="29">
        <f>+'2010'!$E214</f>
        <v>0</v>
      </c>
      <c r="N214" s="29">
        <f>+'2011'!$E214</f>
        <v>0</v>
      </c>
      <c r="O214" s="29">
        <f>+'2012'!$E214</f>
        <v>0</v>
      </c>
      <c r="P214" s="29">
        <f>+'2013'!$E214</f>
        <v>0</v>
      </c>
      <c r="Q214" s="29">
        <f>+'2014'!$E214</f>
        <v>0</v>
      </c>
      <c r="R214" s="29">
        <f>+'2015'!$E214</f>
        <v>0</v>
      </c>
      <c r="S214" s="29">
        <f>+'2016'!$E214</f>
        <v>0</v>
      </c>
      <c r="T214" s="29">
        <f>+'2017'!$E214</f>
        <v>0</v>
      </c>
      <c r="U214" s="29">
        <f>+'2018'!$E214</f>
        <v>0</v>
      </c>
      <c r="V214" s="29">
        <f>+'2019'!$E214</f>
        <v>0</v>
      </c>
      <c r="W214" s="26"/>
      <c r="X214" s="30" t="e">
        <f t="shared" si="139"/>
        <v>#DIV/0!</v>
      </c>
    </row>
    <row r="215" spans="1:24">
      <c r="A215" s="23" t="s">
        <v>654</v>
      </c>
      <c r="B215" s="24" t="s">
        <v>655</v>
      </c>
      <c r="C215" s="29">
        <f>+'2000'!$E215</f>
        <v>0</v>
      </c>
      <c r="D215" s="29">
        <f>+'2001'!$E215</f>
        <v>0</v>
      </c>
      <c r="E215" s="29">
        <f>+'2002'!$E215</f>
        <v>0</v>
      </c>
      <c r="F215" s="29">
        <f>+'2003'!$E215</f>
        <v>0</v>
      </c>
      <c r="G215" s="29">
        <f>+'2004'!$E215</f>
        <v>0</v>
      </c>
      <c r="H215" s="29">
        <f>+'2005'!$E215</f>
        <v>0</v>
      </c>
      <c r="I215" s="29">
        <f>+'2006'!$E215</f>
        <v>0</v>
      </c>
      <c r="J215" s="29">
        <f>+'2007'!$E215</f>
        <v>0</v>
      </c>
      <c r="K215" s="29">
        <f>+'2008'!$E215</f>
        <v>0</v>
      </c>
      <c r="L215" s="29">
        <f>+'2009'!$E215</f>
        <v>0</v>
      </c>
      <c r="M215" s="29">
        <f>+'2010'!$E215</f>
        <v>0</v>
      </c>
      <c r="N215" s="29">
        <f>+'2011'!$E215</f>
        <v>0</v>
      </c>
      <c r="O215" s="29">
        <f>+'2012'!$E215</f>
        <v>0</v>
      </c>
      <c r="P215" s="29">
        <f>+'2013'!$E215</f>
        <v>0</v>
      </c>
      <c r="Q215" s="29">
        <f>+'2014'!$E215</f>
        <v>0</v>
      </c>
      <c r="R215" s="29">
        <f>+'2015'!$E215</f>
        <v>0</v>
      </c>
      <c r="S215" s="29">
        <f>+'2016'!$E215</f>
        <v>0</v>
      </c>
      <c r="T215" s="29">
        <f>+'2017'!$E215</f>
        <v>0</v>
      </c>
      <c r="U215" s="29">
        <f>+'2018'!$E215</f>
        <v>0</v>
      </c>
      <c r="V215" s="29">
        <f>+'2019'!$E215</f>
        <v>0</v>
      </c>
      <c r="W215" s="26"/>
      <c r="X215" s="30" t="e">
        <f t="shared" si="139"/>
        <v>#DIV/0!</v>
      </c>
    </row>
    <row r="216" spans="1:24">
      <c r="A216" s="23" t="s">
        <v>656</v>
      </c>
      <c r="B216" s="24" t="s">
        <v>657</v>
      </c>
      <c r="C216" s="25">
        <f t="shared" ref="C216:U216" si="165">+SUM(C217:C218)</f>
        <v>0</v>
      </c>
      <c r="D216" s="25">
        <f t="shared" si="165"/>
        <v>0</v>
      </c>
      <c r="E216" s="25">
        <f t="shared" si="165"/>
        <v>0</v>
      </c>
      <c r="F216" s="25">
        <f t="shared" si="165"/>
        <v>0</v>
      </c>
      <c r="G216" s="25">
        <f t="shared" si="165"/>
        <v>0</v>
      </c>
      <c r="H216" s="25">
        <f t="shared" si="165"/>
        <v>0</v>
      </c>
      <c r="I216" s="25">
        <f t="shared" si="165"/>
        <v>0</v>
      </c>
      <c r="J216" s="25">
        <f t="shared" si="165"/>
        <v>0</v>
      </c>
      <c r="K216" s="25">
        <f t="shared" si="165"/>
        <v>0</v>
      </c>
      <c r="L216" s="25">
        <f t="shared" si="165"/>
        <v>0</v>
      </c>
      <c r="M216" s="25">
        <f t="shared" si="165"/>
        <v>0</v>
      </c>
      <c r="N216" s="25">
        <f t="shared" si="165"/>
        <v>0</v>
      </c>
      <c r="O216" s="25">
        <f t="shared" si="165"/>
        <v>0</v>
      </c>
      <c r="P216" s="25">
        <f t="shared" si="165"/>
        <v>0</v>
      </c>
      <c r="Q216" s="25">
        <f t="shared" si="165"/>
        <v>0</v>
      </c>
      <c r="R216" s="25">
        <f t="shared" si="165"/>
        <v>0</v>
      </c>
      <c r="S216" s="25">
        <f t="shared" si="165"/>
        <v>0</v>
      </c>
      <c r="T216" s="25">
        <f t="shared" si="165"/>
        <v>0</v>
      </c>
      <c r="U216" s="25">
        <f t="shared" si="165"/>
        <v>0</v>
      </c>
      <c r="V216" s="25">
        <f t="shared" ref="V216" si="166">+SUM(V217:V218)</f>
        <v>0</v>
      </c>
      <c r="W216" s="26"/>
      <c r="X216" s="27" t="e">
        <f t="shared" si="139"/>
        <v>#DIV/0!</v>
      </c>
    </row>
    <row r="217" spans="1:24">
      <c r="A217" s="23" t="s">
        <v>658</v>
      </c>
      <c r="B217" s="24" t="s">
        <v>659</v>
      </c>
      <c r="C217" s="29">
        <f>+'2000'!$E217</f>
        <v>0</v>
      </c>
      <c r="D217" s="29">
        <f>+'2001'!$E217</f>
        <v>0</v>
      </c>
      <c r="E217" s="29">
        <f>+'2002'!$E217</f>
        <v>0</v>
      </c>
      <c r="F217" s="29">
        <f>+'2003'!$E217</f>
        <v>0</v>
      </c>
      <c r="G217" s="29">
        <f>+'2004'!$E217</f>
        <v>0</v>
      </c>
      <c r="H217" s="29">
        <f>+'2005'!$E217</f>
        <v>0</v>
      </c>
      <c r="I217" s="29">
        <f>+'2006'!$E217</f>
        <v>0</v>
      </c>
      <c r="J217" s="29">
        <f>+'2007'!$E217</f>
        <v>0</v>
      </c>
      <c r="K217" s="29">
        <f>+'2008'!$E217</f>
        <v>0</v>
      </c>
      <c r="L217" s="29">
        <f>+'2009'!$E217</f>
        <v>0</v>
      </c>
      <c r="M217" s="29">
        <f>+'2010'!$E217</f>
        <v>0</v>
      </c>
      <c r="N217" s="29">
        <f>+'2011'!$E217</f>
        <v>0</v>
      </c>
      <c r="O217" s="29">
        <f>+'2012'!$E217</f>
        <v>0</v>
      </c>
      <c r="P217" s="29">
        <f>+'2013'!$E217</f>
        <v>0</v>
      </c>
      <c r="Q217" s="29">
        <f>+'2014'!$E217</f>
        <v>0</v>
      </c>
      <c r="R217" s="29">
        <f>+'2015'!$E217</f>
        <v>0</v>
      </c>
      <c r="S217" s="29">
        <f>+'2016'!$E217</f>
        <v>0</v>
      </c>
      <c r="T217" s="29">
        <f>+'2017'!$E217</f>
        <v>0</v>
      </c>
      <c r="U217" s="29">
        <f>+'2018'!$E217</f>
        <v>0</v>
      </c>
      <c r="V217" s="29">
        <f>+'2019'!$E217</f>
        <v>0</v>
      </c>
      <c r="W217" s="26"/>
      <c r="X217" s="30" t="e">
        <f t="shared" si="139"/>
        <v>#DIV/0!</v>
      </c>
    </row>
    <row r="218" spans="1:24">
      <c r="A218" s="23" t="s">
        <v>660</v>
      </c>
      <c r="B218" s="24" t="s">
        <v>661</v>
      </c>
      <c r="C218" s="29">
        <f>+'2000'!$E218</f>
        <v>0</v>
      </c>
      <c r="D218" s="29">
        <f>+'2001'!$E218</f>
        <v>0</v>
      </c>
      <c r="E218" s="29">
        <f>+'2002'!$E218</f>
        <v>0</v>
      </c>
      <c r="F218" s="29">
        <f>+'2003'!$E218</f>
        <v>0</v>
      </c>
      <c r="G218" s="29">
        <f>+'2004'!$E218</f>
        <v>0</v>
      </c>
      <c r="H218" s="29">
        <f>+'2005'!$E218</f>
        <v>0</v>
      </c>
      <c r="I218" s="29">
        <f>+'2006'!$E218</f>
        <v>0</v>
      </c>
      <c r="J218" s="29">
        <f>+'2007'!$E218</f>
        <v>0</v>
      </c>
      <c r="K218" s="29">
        <f>+'2008'!$E218</f>
        <v>0</v>
      </c>
      <c r="L218" s="29">
        <f>+'2009'!$E218</f>
        <v>0</v>
      </c>
      <c r="M218" s="29">
        <f>+'2010'!$E218</f>
        <v>0</v>
      </c>
      <c r="N218" s="29">
        <f>+'2011'!$E218</f>
        <v>0</v>
      </c>
      <c r="O218" s="29">
        <f>+'2012'!$E218</f>
        <v>0</v>
      </c>
      <c r="P218" s="29">
        <f>+'2013'!$E218</f>
        <v>0</v>
      </c>
      <c r="Q218" s="29">
        <f>+'2014'!$E218</f>
        <v>0</v>
      </c>
      <c r="R218" s="29">
        <f>+'2015'!$E218</f>
        <v>0</v>
      </c>
      <c r="S218" s="29">
        <f>+'2016'!$E218</f>
        <v>0</v>
      </c>
      <c r="T218" s="29">
        <f>+'2017'!$E218</f>
        <v>0</v>
      </c>
      <c r="U218" s="29">
        <f>+'2018'!$E218</f>
        <v>0</v>
      </c>
      <c r="V218" s="29">
        <f>+'2019'!$E218</f>
        <v>0</v>
      </c>
      <c r="W218" s="26"/>
      <c r="X218" s="30" t="e">
        <f t="shared" si="139"/>
        <v>#DIV/0!</v>
      </c>
    </row>
    <row r="219" spans="1:24">
      <c r="A219" s="23" t="s">
        <v>662</v>
      </c>
      <c r="B219" s="24" t="s">
        <v>663</v>
      </c>
      <c r="C219" s="25">
        <f t="shared" ref="C219:U219" si="167">+SUM(C220:C222)</f>
        <v>0.141776322116</v>
      </c>
      <c r="D219" s="25">
        <f t="shared" si="167"/>
        <v>0.14446615576800001</v>
      </c>
      <c r="E219" s="25">
        <f t="shared" si="167"/>
        <v>0.14716584828000001</v>
      </c>
      <c r="F219" s="25">
        <f t="shared" si="167"/>
        <v>0.14986799348400001</v>
      </c>
      <c r="G219" s="25">
        <f t="shared" si="167"/>
        <v>0.15256513712</v>
      </c>
      <c r="H219" s="25">
        <f t="shared" si="167"/>
        <v>0.15524992111199995</v>
      </c>
      <c r="I219" s="25">
        <f t="shared" si="167"/>
        <v>0.15793215622799997</v>
      </c>
      <c r="J219" s="25">
        <f t="shared" si="167"/>
        <v>0.16061674785199997</v>
      </c>
      <c r="K219" s="25">
        <f t="shared" si="167"/>
        <v>0.16328897983199997</v>
      </c>
      <c r="L219" s="25">
        <f t="shared" si="167"/>
        <v>0.16593418410799998</v>
      </c>
      <c r="M219" s="25">
        <f t="shared" si="167"/>
        <v>0.17610496881999999</v>
      </c>
      <c r="N219" s="25">
        <f t="shared" si="167"/>
        <v>0.17908599953200002</v>
      </c>
      <c r="O219" s="25">
        <f t="shared" si="167"/>
        <v>0.182148979012</v>
      </c>
      <c r="P219" s="25">
        <f t="shared" si="167"/>
        <v>0.18518954761999998</v>
      </c>
      <c r="Q219" s="25">
        <f t="shared" si="167"/>
        <v>0.18819722129999997</v>
      </c>
      <c r="R219" s="25">
        <f t="shared" si="167"/>
        <v>0.19118512916799998</v>
      </c>
      <c r="S219" s="25">
        <f t="shared" si="167"/>
        <v>0.19414947195600002</v>
      </c>
      <c r="T219" s="25">
        <f t="shared" si="167"/>
        <v>0.19708750841999997</v>
      </c>
      <c r="U219" s="25">
        <f t="shared" si="167"/>
        <v>0.20000419203599995</v>
      </c>
      <c r="V219" s="25">
        <f t="shared" ref="V219" si="168">+SUM(V220:V222)</f>
        <v>0.20289091433599998</v>
      </c>
      <c r="W219" s="26"/>
      <c r="X219" s="27">
        <f t="shared" si="139"/>
        <v>0.4310634618522311</v>
      </c>
    </row>
    <row r="220" spans="1:24">
      <c r="A220" s="23" t="s">
        <v>664</v>
      </c>
      <c r="B220" s="24" t="s">
        <v>665</v>
      </c>
      <c r="C220" s="29">
        <f>+'2000'!$E220</f>
        <v>0.141776322116</v>
      </c>
      <c r="D220" s="29">
        <f>+'2001'!$E220</f>
        <v>0.14446615576800001</v>
      </c>
      <c r="E220" s="29">
        <f>+'2002'!$E220</f>
        <v>0.14716584828000001</v>
      </c>
      <c r="F220" s="29">
        <f>+'2003'!$E220</f>
        <v>0.14986799348400001</v>
      </c>
      <c r="G220" s="29">
        <f>+'2004'!$E220</f>
        <v>0.15256513712</v>
      </c>
      <c r="H220" s="29">
        <f>+'2005'!$E220</f>
        <v>0.15524992111199995</v>
      </c>
      <c r="I220" s="29">
        <f>+'2006'!$E220</f>
        <v>0.15793215622799997</v>
      </c>
      <c r="J220" s="29">
        <f>+'2007'!$E220</f>
        <v>0.16061674785199997</v>
      </c>
      <c r="K220" s="29">
        <f>+'2008'!$E220</f>
        <v>0.16328897983199997</v>
      </c>
      <c r="L220" s="29">
        <f>+'2009'!$E220</f>
        <v>0.16593418410799998</v>
      </c>
      <c r="M220" s="29">
        <f>+'2010'!$E220</f>
        <v>0.17610496881999999</v>
      </c>
      <c r="N220" s="29">
        <f>+'2011'!$E220</f>
        <v>0.17908599953200002</v>
      </c>
      <c r="O220" s="29">
        <f>+'2012'!$E220</f>
        <v>0.182148979012</v>
      </c>
      <c r="P220" s="29">
        <f>+'2013'!$E220</f>
        <v>0.18518954761999998</v>
      </c>
      <c r="Q220" s="29">
        <f>+'2014'!$E220</f>
        <v>0.18819722129999997</v>
      </c>
      <c r="R220" s="29">
        <f>+'2015'!$E220</f>
        <v>0.19118512916799998</v>
      </c>
      <c r="S220" s="29">
        <f>+'2016'!$E220</f>
        <v>0.19414947195600002</v>
      </c>
      <c r="T220" s="29">
        <f>+'2017'!$E220</f>
        <v>0.19708750841999997</v>
      </c>
      <c r="U220" s="29">
        <f>+'2018'!$E220</f>
        <v>0.20000419203599995</v>
      </c>
      <c r="V220" s="29">
        <f>+'2019'!$E220</f>
        <v>0.20289091433599998</v>
      </c>
      <c r="W220" s="26"/>
      <c r="X220" s="30">
        <f t="shared" si="139"/>
        <v>0.4310634618522311</v>
      </c>
    </row>
    <row r="221" spans="1:24">
      <c r="A221" s="23" t="s">
        <v>666</v>
      </c>
      <c r="B221" s="24" t="s">
        <v>667</v>
      </c>
      <c r="C221" s="29">
        <f>+'2000'!$E221</f>
        <v>0</v>
      </c>
      <c r="D221" s="29">
        <f>+'2001'!$E221</f>
        <v>0</v>
      </c>
      <c r="E221" s="29">
        <f>+'2002'!$E221</f>
        <v>0</v>
      </c>
      <c r="F221" s="29">
        <f>+'2003'!$E221</f>
        <v>0</v>
      </c>
      <c r="G221" s="29">
        <f>+'2004'!$E221</f>
        <v>0</v>
      </c>
      <c r="H221" s="29">
        <f>+'2005'!$E221</f>
        <v>0</v>
      </c>
      <c r="I221" s="29">
        <f>+'2006'!$E221</f>
        <v>0</v>
      </c>
      <c r="J221" s="29">
        <f>+'2007'!$E221</f>
        <v>0</v>
      </c>
      <c r="K221" s="29">
        <f>+'2008'!$E221</f>
        <v>0</v>
      </c>
      <c r="L221" s="29">
        <f>+'2009'!$E221</f>
        <v>0</v>
      </c>
      <c r="M221" s="29">
        <f>+'2010'!$E221</f>
        <v>0</v>
      </c>
      <c r="N221" s="29">
        <f>+'2011'!$E221</f>
        <v>0</v>
      </c>
      <c r="O221" s="29">
        <f>+'2012'!$E221</f>
        <v>0</v>
      </c>
      <c r="P221" s="29">
        <f>+'2013'!$E221</f>
        <v>0</v>
      </c>
      <c r="Q221" s="29">
        <f>+'2014'!$E221</f>
        <v>0</v>
      </c>
      <c r="R221" s="29">
        <f>+'2015'!$E221</f>
        <v>0</v>
      </c>
      <c r="S221" s="29">
        <f>+'2016'!$E221</f>
        <v>0</v>
      </c>
      <c r="T221" s="29">
        <f>+'2017'!$E221</f>
        <v>0</v>
      </c>
      <c r="U221" s="29">
        <f>+'2018'!$E221</f>
        <v>0</v>
      </c>
      <c r="V221" s="29">
        <f>+'2019'!$E221</f>
        <v>0</v>
      </c>
      <c r="W221" s="26"/>
      <c r="X221" s="30" t="e">
        <f t="shared" si="139"/>
        <v>#DIV/0!</v>
      </c>
    </row>
    <row r="222" spans="1:24">
      <c r="A222" s="23" t="s">
        <v>668</v>
      </c>
      <c r="B222" s="24" t="s">
        <v>290</v>
      </c>
      <c r="C222" s="29">
        <f>+'2000'!$E222</f>
        <v>0</v>
      </c>
      <c r="D222" s="29">
        <f>+'2001'!$E222</f>
        <v>0</v>
      </c>
      <c r="E222" s="29">
        <f>+'2002'!$E222</f>
        <v>0</v>
      </c>
      <c r="F222" s="29">
        <f>+'2003'!$E222</f>
        <v>0</v>
      </c>
      <c r="G222" s="29">
        <f>+'2004'!$E222</f>
        <v>0</v>
      </c>
      <c r="H222" s="29">
        <f>+'2005'!$E222</f>
        <v>0</v>
      </c>
      <c r="I222" s="29">
        <f>+'2006'!$E222</f>
        <v>0</v>
      </c>
      <c r="J222" s="29">
        <f>+'2007'!$E222</f>
        <v>0</v>
      </c>
      <c r="K222" s="29">
        <f>+'2008'!$E222</f>
        <v>0</v>
      </c>
      <c r="L222" s="29">
        <f>+'2009'!$E222</f>
        <v>0</v>
      </c>
      <c r="M222" s="29">
        <f>+'2010'!$E222</f>
        <v>0</v>
      </c>
      <c r="N222" s="29">
        <f>+'2011'!$E222</f>
        <v>0</v>
      </c>
      <c r="O222" s="29">
        <f>+'2012'!$E222</f>
        <v>0</v>
      </c>
      <c r="P222" s="29">
        <f>+'2013'!$E222</f>
        <v>0</v>
      </c>
      <c r="Q222" s="29">
        <f>+'2014'!$E222</f>
        <v>0</v>
      </c>
      <c r="R222" s="29">
        <f>+'2015'!$E222</f>
        <v>0</v>
      </c>
      <c r="S222" s="29">
        <f>+'2016'!$E222</f>
        <v>0</v>
      </c>
      <c r="T222" s="29">
        <f>+'2017'!$E222</f>
        <v>0</v>
      </c>
      <c r="U222" s="29">
        <f>+'2018'!$E222</f>
        <v>0</v>
      </c>
      <c r="V222" s="29">
        <f>+'2019'!$E222</f>
        <v>0</v>
      </c>
      <c r="W222" s="26"/>
      <c r="X222" s="30" t="e">
        <f t="shared" si="139"/>
        <v>#DIV/0!</v>
      </c>
    </row>
    <row r="223" spans="1:24">
      <c r="A223" s="23" t="s">
        <v>669</v>
      </c>
      <c r="B223" s="24" t="s">
        <v>290</v>
      </c>
      <c r="C223" s="29">
        <f>+'2000'!$E223</f>
        <v>0</v>
      </c>
      <c r="D223" s="29">
        <f>+'2001'!$E223</f>
        <v>0</v>
      </c>
      <c r="E223" s="29">
        <f>+'2002'!$E223</f>
        <v>0</v>
      </c>
      <c r="F223" s="29">
        <f>+'2003'!$E223</f>
        <v>0</v>
      </c>
      <c r="G223" s="29">
        <f>+'2004'!$E223</f>
        <v>0</v>
      </c>
      <c r="H223" s="29">
        <f>+'2005'!$E223</f>
        <v>0</v>
      </c>
      <c r="I223" s="29">
        <f>+'2006'!$E223</f>
        <v>0</v>
      </c>
      <c r="J223" s="29">
        <f>+'2007'!$E223</f>
        <v>0</v>
      </c>
      <c r="K223" s="29">
        <f>+'2008'!$E223</f>
        <v>0</v>
      </c>
      <c r="L223" s="29">
        <f>+'2009'!$E223</f>
        <v>0</v>
      </c>
      <c r="M223" s="29">
        <f>+'2010'!$E223</f>
        <v>0</v>
      </c>
      <c r="N223" s="29">
        <f>+'2011'!$E223</f>
        <v>0</v>
      </c>
      <c r="O223" s="29">
        <f>+'2012'!$E223</f>
        <v>0</v>
      </c>
      <c r="P223" s="29">
        <f>+'2013'!$E223</f>
        <v>0</v>
      </c>
      <c r="Q223" s="29">
        <f>+'2014'!$E223</f>
        <v>0</v>
      </c>
      <c r="R223" s="29">
        <f>+'2015'!$E223</f>
        <v>0</v>
      </c>
      <c r="S223" s="29">
        <f>+'2016'!$E223</f>
        <v>0</v>
      </c>
      <c r="T223" s="29">
        <f>+'2017'!$E223</f>
        <v>0</v>
      </c>
      <c r="U223" s="29">
        <f>+'2018'!$E223</f>
        <v>0</v>
      </c>
      <c r="V223" s="29">
        <f>+'2019'!$E223</f>
        <v>0</v>
      </c>
      <c r="W223" s="26"/>
      <c r="X223" s="30" t="e">
        <f t="shared" si="139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39"/>
        <v>#DIV/0!</v>
      </c>
    </row>
    <row r="225" spans="1:26" s="12" customFormat="1">
      <c r="A225" s="18"/>
      <c r="B225" s="40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21"/>
      <c r="X225" s="42" t="e">
        <f t="shared" si="139"/>
        <v>#DIV/0!</v>
      </c>
    </row>
    <row r="226" spans="1:26">
      <c r="A226" s="23"/>
      <c r="B226" s="24" t="s">
        <v>672</v>
      </c>
      <c r="C226" s="25">
        <f t="shared" ref="C226:U226" si="169">+SUM(C227:C228)</f>
        <v>2.56240604E-3</v>
      </c>
      <c r="D226" s="25">
        <f t="shared" si="169"/>
        <v>2.4359860400000001E-3</v>
      </c>
      <c r="E226" s="25">
        <f t="shared" si="169"/>
        <v>1.6222657582772113E-2</v>
      </c>
      <c r="F226" s="25">
        <f t="shared" si="169"/>
        <v>1.52389030372E-2</v>
      </c>
      <c r="G226" s="25">
        <f t="shared" si="169"/>
        <v>1.4030725764399999E-2</v>
      </c>
      <c r="H226" s="25">
        <f t="shared" si="169"/>
        <v>1.4905009884799997E-2</v>
      </c>
      <c r="I226" s="25">
        <f t="shared" si="169"/>
        <v>1.6795644710400001E-2</v>
      </c>
      <c r="J226" s="25">
        <f t="shared" si="169"/>
        <v>2.0925701762399999E-2</v>
      </c>
      <c r="K226" s="25">
        <f t="shared" si="169"/>
        <v>2.3949179285759997E-2</v>
      </c>
      <c r="L226" s="25">
        <f t="shared" si="169"/>
        <v>0.23650158448959996</v>
      </c>
      <c r="M226" s="25">
        <f t="shared" si="169"/>
        <v>0.26368698241600003</v>
      </c>
      <c r="N226" s="25">
        <f t="shared" si="169"/>
        <v>0.29522712870680001</v>
      </c>
      <c r="O226" s="25">
        <f t="shared" si="169"/>
        <v>0.30229616613679999</v>
      </c>
      <c r="P226" s="25">
        <f t="shared" si="169"/>
        <v>0.30286376914640001</v>
      </c>
      <c r="Q226" s="25">
        <f t="shared" si="169"/>
        <v>0.30564435486587999</v>
      </c>
      <c r="R226" s="25">
        <f t="shared" si="169"/>
        <v>0.33747178394658484</v>
      </c>
      <c r="S226" s="25">
        <f t="shared" si="169"/>
        <v>0.36251313527657203</v>
      </c>
      <c r="T226" s="25">
        <f t="shared" si="169"/>
        <v>0.40692216669920511</v>
      </c>
      <c r="U226" s="25">
        <f t="shared" si="169"/>
        <v>0.39865918499662234</v>
      </c>
      <c r="V226" s="25">
        <f t="shared" ref="V226" si="170">+SUM(V227:V228)</f>
        <v>0.394104217448</v>
      </c>
      <c r="W226" s="26"/>
      <c r="X226" s="27">
        <f t="shared" si="139"/>
        <v>152.80240730622069</v>
      </c>
    </row>
    <row r="227" spans="1:26">
      <c r="A227" s="23"/>
      <c r="B227" s="43" t="s">
        <v>673</v>
      </c>
      <c r="C227" s="29">
        <f>+'2000'!$E227</f>
        <v>2.56240604E-3</v>
      </c>
      <c r="D227" s="29">
        <f>+'2001'!$E227</f>
        <v>2.4359860400000001E-3</v>
      </c>
      <c r="E227" s="29">
        <f>+'2002'!$E227</f>
        <v>1.6222657582772113E-2</v>
      </c>
      <c r="F227" s="29">
        <f>+'2003'!$E227</f>
        <v>1.52389030372E-2</v>
      </c>
      <c r="G227" s="29">
        <f>+'2004'!$E227</f>
        <v>1.4030725764399999E-2</v>
      </c>
      <c r="H227" s="29">
        <f>+'2005'!$E227</f>
        <v>1.4905009884799997E-2</v>
      </c>
      <c r="I227" s="29">
        <f>+'2006'!$E227</f>
        <v>1.6795644710400001E-2</v>
      </c>
      <c r="J227" s="29">
        <f>+'2007'!$E227</f>
        <v>2.0925701762399999E-2</v>
      </c>
      <c r="K227" s="29">
        <f>+'2008'!$E227</f>
        <v>2.3949179285759997E-2</v>
      </c>
      <c r="L227" s="29">
        <f>+'2009'!$E227</f>
        <v>2.5384193289599996E-2</v>
      </c>
      <c r="M227" s="29">
        <f>+'2010'!$E227</f>
        <v>2.6902178415999997E-2</v>
      </c>
      <c r="N227" s="29">
        <f>+'2011'!$E227</f>
        <v>3.0897281506799996E-2</v>
      </c>
      <c r="O227" s="29">
        <f>+'2012'!$E227</f>
        <v>3.61942133368E-2</v>
      </c>
      <c r="P227" s="29">
        <f>+'2013'!$E227</f>
        <v>4.4865409946399995E-2</v>
      </c>
      <c r="Q227" s="29">
        <f>+'2014'!$E227</f>
        <v>5.3777422865879991E-2</v>
      </c>
      <c r="R227" s="29">
        <f>+'2015'!$E227</f>
        <v>5.7425851946584804E-2</v>
      </c>
      <c r="S227" s="29">
        <f>+'2016'!$E227</f>
        <v>6.0584543276572006E-2</v>
      </c>
      <c r="T227" s="29">
        <f>+'2017'!$E227</f>
        <v>6.1581593099205204E-2</v>
      </c>
      <c r="U227" s="29">
        <f>+'2018'!$E227</f>
        <v>6.4919956196622247E-2</v>
      </c>
      <c r="V227" s="29">
        <f>+'2019'!$E227</f>
        <v>1.0708540648E-2</v>
      </c>
      <c r="W227" s="26"/>
      <c r="X227" s="30">
        <f t="shared" si="139"/>
        <v>3.1790959281379152</v>
      </c>
    </row>
    <row r="228" spans="1:26">
      <c r="A228" s="23"/>
      <c r="B228" s="43" t="s">
        <v>674</v>
      </c>
      <c r="C228" s="29">
        <f>+'2000'!$E228</f>
        <v>0</v>
      </c>
      <c r="D228" s="29">
        <f>+'2001'!$E228</f>
        <v>0</v>
      </c>
      <c r="E228" s="29">
        <f>+'2002'!$E228</f>
        <v>0</v>
      </c>
      <c r="F228" s="29">
        <f>+'2003'!$E228</f>
        <v>0</v>
      </c>
      <c r="G228" s="29">
        <f>+'2004'!$E228</f>
        <v>0</v>
      </c>
      <c r="H228" s="29">
        <f>+'2005'!$E228</f>
        <v>0</v>
      </c>
      <c r="I228" s="29">
        <f>+'2006'!$E228</f>
        <v>0</v>
      </c>
      <c r="J228" s="29">
        <f>+'2007'!$E228</f>
        <v>0</v>
      </c>
      <c r="K228" s="29">
        <f>+'2008'!$E228</f>
        <v>0</v>
      </c>
      <c r="L228" s="29">
        <f>+'2009'!$E228</f>
        <v>0.21111739119999998</v>
      </c>
      <c r="M228" s="29">
        <f>+'2010'!$E228</f>
        <v>0.23678480400000002</v>
      </c>
      <c r="N228" s="29">
        <f>+'2011'!$E228</f>
        <v>0.26432984720000002</v>
      </c>
      <c r="O228" s="29">
        <f>+'2012'!$E228</f>
        <v>0.26610195279999999</v>
      </c>
      <c r="P228" s="29">
        <f>+'2013'!$E228</f>
        <v>0.25799835920000003</v>
      </c>
      <c r="Q228" s="29">
        <f>+'2014'!$E228</f>
        <v>0.25186693199999999</v>
      </c>
      <c r="R228" s="29">
        <f>+'2015'!$E228</f>
        <v>0.28004593200000005</v>
      </c>
      <c r="S228" s="29">
        <f>+'2016'!$E228</f>
        <v>0.301928592</v>
      </c>
      <c r="T228" s="29">
        <f>+'2017'!$E228</f>
        <v>0.34534057359999992</v>
      </c>
      <c r="U228" s="29">
        <f>+'2018'!$E228</f>
        <v>0.33373922880000007</v>
      </c>
      <c r="V228" s="29">
        <f>+'2019'!$E228</f>
        <v>0.38339567680000003</v>
      </c>
      <c r="W228" s="26"/>
      <c r="X228" s="30" t="e">
        <f t="shared" si="139"/>
        <v>#DIV/0!</v>
      </c>
    </row>
    <row r="229" spans="1:26">
      <c r="A229" s="23"/>
      <c r="B229" s="24" t="s">
        <v>675</v>
      </c>
      <c r="C229" s="29">
        <f>+'2000'!$E229</f>
        <v>0</v>
      </c>
      <c r="D229" s="29">
        <f>+'2001'!$E229</f>
        <v>0</v>
      </c>
      <c r="E229" s="29">
        <f>+'2002'!$E229</f>
        <v>0</v>
      </c>
      <c r="F229" s="29">
        <f>+'2003'!$E229</f>
        <v>0</v>
      </c>
      <c r="G229" s="29">
        <f>+'2004'!$E229</f>
        <v>0</v>
      </c>
      <c r="H229" s="29">
        <f>+'2005'!$E229</f>
        <v>0</v>
      </c>
      <c r="I229" s="29">
        <f>+'2006'!$E229</f>
        <v>0</v>
      </c>
      <c r="J229" s="29">
        <f>+'2007'!$E229</f>
        <v>0</v>
      </c>
      <c r="K229" s="29">
        <f>+'2008'!$E229</f>
        <v>0</v>
      </c>
      <c r="L229" s="29">
        <f>+'2009'!$E229</f>
        <v>0</v>
      </c>
      <c r="M229" s="29">
        <f>+'2010'!$E229</f>
        <v>0</v>
      </c>
      <c r="N229" s="29">
        <f>+'2011'!$E229</f>
        <v>0</v>
      </c>
      <c r="O229" s="29">
        <f>+'2012'!$E229</f>
        <v>0</v>
      </c>
      <c r="P229" s="29">
        <f>+'2013'!$E229</f>
        <v>0</v>
      </c>
      <c r="Q229" s="29">
        <f>+'2014'!$E229</f>
        <v>0</v>
      </c>
      <c r="R229" s="29">
        <f>+'2015'!$E229</f>
        <v>0</v>
      </c>
      <c r="S229" s="29">
        <f>+'2016'!$E229</f>
        <v>0</v>
      </c>
      <c r="T229" s="29">
        <f>+'2017'!$E229</f>
        <v>0</v>
      </c>
      <c r="U229" s="29">
        <f>+'2018'!$E229</f>
        <v>0</v>
      </c>
      <c r="V229" s="29">
        <f>+'2019'!$E229</f>
        <v>0</v>
      </c>
      <c r="W229" s="26"/>
      <c r="X229" s="30" t="e">
        <f t="shared" si="139"/>
        <v>#DIV/0!</v>
      </c>
    </row>
    <row r="230" spans="1:26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26"/>
      <c r="X230" s="32" t="e">
        <f t="shared" si="139"/>
        <v>#DIV/0!</v>
      </c>
    </row>
    <row r="231" spans="1:26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26"/>
      <c r="X231" s="32" t="e">
        <f t="shared" si="139"/>
        <v>#DIV/0!</v>
      </c>
    </row>
    <row r="232" spans="1:26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26"/>
      <c r="X232" s="32" t="e">
        <f t="shared" si="139"/>
        <v>#DIV/0!</v>
      </c>
    </row>
    <row r="233" spans="1:26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26"/>
      <c r="X233" s="32" t="e">
        <f t="shared" si="139"/>
        <v>#DIV/0!</v>
      </c>
    </row>
    <row r="234" spans="1:26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26"/>
      <c r="X234" s="32" t="e">
        <f t="shared" si="139"/>
        <v>#DIV/0!</v>
      </c>
    </row>
    <row r="235" spans="1:26" ht="12.95">
      <c r="A235" s="23"/>
      <c r="B235" s="24" t="s">
        <v>681</v>
      </c>
      <c r="C235" s="29">
        <f>+'2000'!$E235</f>
        <v>0</v>
      </c>
      <c r="D235" s="29">
        <f>+'2001'!$E235</f>
        <v>0</v>
      </c>
      <c r="E235" s="29">
        <f>+'2002'!$E235</f>
        <v>0</v>
      </c>
      <c r="F235" s="29">
        <f>+'2003'!$E235</f>
        <v>0</v>
      </c>
      <c r="G235" s="29">
        <f>+'2004'!$E235</f>
        <v>0</v>
      </c>
      <c r="H235" s="29">
        <f>+'2005'!$E235</f>
        <v>0</v>
      </c>
      <c r="I235" s="29">
        <f>+'2006'!$E235</f>
        <v>0</v>
      </c>
      <c r="J235" s="29">
        <f>+'2007'!$E235</f>
        <v>0</v>
      </c>
      <c r="K235" s="29">
        <f>+'2008'!$E235</f>
        <v>0</v>
      </c>
      <c r="L235" s="29">
        <f>+'2009'!$E235</f>
        <v>0</v>
      </c>
      <c r="M235" s="29">
        <f>+'2010'!$E235</f>
        <v>0</v>
      </c>
      <c r="N235" s="29">
        <f>+'2011'!$E235</f>
        <v>0</v>
      </c>
      <c r="O235" s="29">
        <f>+'2012'!$E235</f>
        <v>0</v>
      </c>
      <c r="P235" s="29">
        <f>+'2013'!$E235</f>
        <v>0</v>
      </c>
      <c r="Q235" s="29">
        <f>+'2014'!$E235</f>
        <v>0</v>
      </c>
      <c r="R235" s="29">
        <f>+'2015'!$E235</f>
        <v>0</v>
      </c>
      <c r="S235" s="29">
        <f>+'2016'!$E235</f>
        <v>0</v>
      </c>
      <c r="T235" s="29">
        <f>+'2017'!$E235</f>
        <v>0</v>
      </c>
      <c r="U235" s="29">
        <f>+'2018'!$E235</f>
        <v>0</v>
      </c>
      <c r="V235" s="29">
        <f>+'2019'!$E235</f>
        <v>0</v>
      </c>
      <c r="W235" s="26"/>
      <c r="X235" s="30" t="e">
        <f t="shared" si="139"/>
        <v>#DIV/0!</v>
      </c>
    </row>
    <row r="236" spans="1:26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26"/>
      <c r="X236" s="32" t="e">
        <f t="shared" si="139"/>
        <v>#DIV/0!</v>
      </c>
    </row>
    <row r="239" spans="1:26" s="12" customFormat="1">
      <c r="A239" s="10" t="s">
        <v>695</v>
      </c>
      <c r="B239" s="10"/>
      <c r="C239" s="44">
        <f t="shared" ref="C239:U239" si="171">+C4-C241</f>
        <v>0</v>
      </c>
      <c r="D239" s="44">
        <f t="shared" si="171"/>
        <v>0</v>
      </c>
      <c r="E239" s="44">
        <f t="shared" si="171"/>
        <v>0</v>
      </c>
      <c r="F239" s="44">
        <f t="shared" si="171"/>
        <v>0</v>
      </c>
      <c r="G239" s="44">
        <f t="shared" si="171"/>
        <v>0</v>
      </c>
      <c r="H239" s="44">
        <f t="shared" si="171"/>
        <v>0</v>
      </c>
      <c r="I239" s="44">
        <f t="shared" si="171"/>
        <v>0</v>
      </c>
      <c r="J239" s="44">
        <f t="shared" si="171"/>
        <v>0</v>
      </c>
      <c r="K239" s="44">
        <f t="shared" si="171"/>
        <v>0</v>
      </c>
      <c r="L239" s="44">
        <f t="shared" si="171"/>
        <v>0</v>
      </c>
      <c r="M239" s="44">
        <f t="shared" si="171"/>
        <v>0</v>
      </c>
      <c r="N239" s="44">
        <f t="shared" si="171"/>
        <v>0</v>
      </c>
      <c r="O239" s="44">
        <f t="shared" si="171"/>
        <v>0</v>
      </c>
      <c r="P239" s="44">
        <f t="shared" si="171"/>
        <v>0</v>
      </c>
      <c r="Q239" s="44">
        <f t="shared" si="171"/>
        <v>0</v>
      </c>
      <c r="R239" s="44">
        <f t="shared" si="171"/>
        <v>0</v>
      </c>
      <c r="S239" s="44">
        <f t="shared" si="171"/>
        <v>0</v>
      </c>
      <c r="T239" s="44">
        <f t="shared" si="171"/>
        <v>0</v>
      </c>
      <c r="U239" s="44">
        <f t="shared" si="171"/>
        <v>0</v>
      </c>
      <c r="V239" s="44">
        <f t="shared" ref="V239" si="172">+V4-V241</f>
        <v>0</v>
      </c>
      <c r="X239" s="54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173">+C242+C253+C262+C273+C282</f>
        <v>2.790278421336617</v>
      </c>
      <c r="D241" s="20">
        <f t="shared" si="173"/>
        <v>2.9514757057131278</v>
      </c>
      <c r="E241" s="20">
        <f t="shared" si="173"/>
        <v>3.1927389273664861</v>
      </c>
      <c r="F241" s="20">
        <f t="shared" si="173"/>
        <v>3.2285582954310788</v>
      </c>
      <c r="G241" s="20">
        <f t="shared" si="173"/>
        <v>3.0074130626599729</v>
      </c>
      <c r="H241" s="20">
        <f t="shared" si="173"/>
        <v>3.3033742998908044</v>
      </c>
      <c r="I241" s="20">
        <f t="shared" si="173"/>
        <v>3.1210097807408648</v>
      </c>
      <c r="J241" s="20">
        <f t="shared" si="173"/>
        <v>3.216093903796613</v>
      </c>
      <c r="K241" s="20">
        <f t="shared" si="173"/>
        <v>3.3333857351315506</v>
      </c>
      <c r="L241" s="20">
        <f t="shared" si="173"/>
        <v>3.3007162319953918</v>
      </c>
      <c r="M241" s="20">
        <f t="shared" si="173"/>
        <v>3.4036803073286142</v>
      </c>
      <c r="N241" s="20">
        <f t="shared" si="173"/>
        <v>3.5907872849841236</v>
      </c>
      <c r="O241" s="20">
        <f t="shared" si="173"/>
        <v>3.5431491202172327</v>
      </c>
      <c r="P241" s="20">
        <f t="shared" si="173"/>
        <v>3.605747549914526</v>
      </c>
      <c r="Q241" s="20">
        <f t="shared" si="173"/>
        <v>3.4505753812903834</v>
      </c>
      <c r="R241" s="20">
        <f t="shared" si="173"/>
        <v>3.4862547824917143</v>
      </c>
      <c r="S241" s="20">
        <f t="shared" si="173"/>
        <v>3.8457061629336953</v>
      </c>
      <c r="T241" s="20">
        <f t="shared" si="173"/>
        <v>3.5133654987444385</v>
      </c>
      <c r="U241" s="20">
        <f t="shared" si="173"/>
        <v>3.5731151873881437</v>
      </c>
      <c r="V241" s="20">
        <f t="shared" ref="V241" si="174">+V242+V253+V262+V273+V282</f>
        <v>3.8729860812393646</v>
      </c>
      <c r="W241" s="21"/>
      <c r="X241" s="22">
        <f t="shared" ref="X241:X272" si="175">+(V241/C241)-1</f>
        <v>0.38802853923950065</v>
      </c>
    </row>
    <row r="242" spans="1:24" s="12" customFormat="1">
      <c r="A242" s="18" t="s">
        <v>263</v>
      </c>
      <c r="B242" s="19" t="s">
        <v>264</v>
      </c>
      <c r="C242" s="20">
        <f t="shared" ref="C242:U242" si="176">+C243+C249+C252</f>
        <v>0.18512228554668481</v>
      </c>
      <c r="D242" s="20">
        <f t="shared" si="176"/>
        <v>0.21120197351680448</v>
      </c>
      <c r="E242" s="20">
        <f t="shared" si="176"/>
        <v>0.2050742126256124</v>
      </c>
      <c r="F242" s="20">
        <f t="shared" si="176"/>
        <v>0.20491199750634206</v>
      </c>
      <c r="G242" s="20">
        <f t="shared" si="176"/>
        <v>0.20278187351785304</v>
      </c>
      <c r="H242" s="20">
        <f t="shared" si="176"/>
        <v>0.20617082246390783</v>
      </c>
      <c r="I242" s="20">
        <f t="shared" si="176"/>
        <v>0.21901936611458131</v>
      </c>
      <c r="J242" s="20">
        <f t="shared" si="176"/>
        <v>0.23788593815239759</v>
      </c>
      <c r="K242" s="20">
        <f t="shared" si="176"/>
        <v>0.24218151418757594</v>
      </c>
      <c r="L242" s="20">
        <f t="shared" si="176"/>
        <v>0.26652349550639254</v>
      </c>
      <c r="M242" s="20">
        <f t="shared" si="176"/>
        <v>0.27957256570026084</v>
      </c>
      <c r="N242" s="20">
        <f t="shared" si="176"/>
        <v>0.30173105278962853</v>
      </c>
      <c r="O242" s="20">
        <f t="shared" si="176"/>
        <v>0.30694286377190966</v>
      </c>
      <c r="P242" s="20">
        <f t="shared" si="176"/>
        <v>0.30734528290390017</v>
      </c>
      <c r="Q242" s="20">
        <f t="shared" si="176"/>
        <v>0.31768169540696822</v>
      </c>
      <c r="R242" s="20">
        <f t="shared" si="176"/>
        <v>0.33799656151344964</v>
      </c>
      <c r="S242" s="20">
        <f t="shared" si="176"/>
        <v>0.35262486344093069</v>
      </c>
      <c r="T242" s="20">
        <f t="shared" si="176"/>
        <v>0.3510579972981191</v>
      </c>
      <c r="U242" s="20">
        <f t="shared" si="176"/>
        <v>0.34851905953774276</v>
      </c>
      <c r="V242" s="20">
        <f t="shared" ref="V242" si="177">+V243+V249+V252</f>
        <v>0.40349667178669868</v>
      </c>
      <c r="W242" s="21"/>
      <c r="X242" s="22">
        <f t="shared" si="175"/>
        <v>1.1796223539220696</v>
      </c>
    </row>
    <row r="243" spans="1:24">
      <c r="A243" s="23" t="s">
        <v>265</v>
      </c>
      <c r="B243" s="24" t="s">
        <v>266</v>
      </c>
      <c r="C243" s="25">
        <f t="shared" ref="C243:U243" si="178">+SUM(C244:C248)</f>
        <v>0.18512228554668481</v>
      </c>
      <c r="D243" s="25">
        <f t="shared" si="178"/>
        <v>0.21120197351680448</v>
      </c>
      <c r="E243" s="25">
        <f t="shared" si="178"/>
        <v>0.2050742126256124</v>
      </c>
      <c r="F243" s="25">
        <f t="shared" si="178"/>
        <v>0.20491199750634206</v>
      </c>
      <c r="G243" s="25">
        <f t="shared" si="178"/>
        <v>0.20278187351785304</v>
      </c>
      <c r="H243" s="25">
        <f t="shared" si="178"/>
        <v>0.20617082246390783</v>
      </c>
      <c r="I243" s="25">
        <f t="shared" si="178"/>
        <v>0.21901936611458131</v>
      </c>
      <c r="J243" s="25">
        <f t="shared" si="178"/>
        <v>0.23788593815239759</v>
      </c>
      <c r="K243" s="25">
        <f t="shared" si="178"/>
        <v>0.24218151418757594</v>
      </c>
      <c r="L243" s="25">
        <f t="shared" si="178"/>
        <v>0.26652349550639254</v>
      </c>
      <c r="M243" s="25">
        <f t="shared" si="178"/>
        <v>0.27957256570026084</v>
      </c>
      <c r="N243" s="25">
        <f t="shared" si="178"/>
        <v>0.30173105278962853</v>
      </c>
      <c r="O243" s="25">
        <f t="shared" si="178"/>
        <v>0.30694286377190966</v>
      </c>
      <c r="P243" s="25">
        <f t="shared" si="178"/>
        <v>0.30734528290390017</v>
      </c>
      <c r="Q243" s="25">
        <f t="shared" si="178"/>
        <v>0.31768169540696822</v>
      </c>
      <c r="R243" s="25">
        <f t="shared" si="178"/>
        <v>0.33799656151344964</v>
      </c>
      <c r="S243" s="25">
        <f t="shared" si="178"/>
        <v>0.35262486344093069</v>
      </c>
      <c r="T243" s="25">
        <f t="shared" si="178"/>
        <v>0.3510579972981191</v>
      </c>
      <c r="U243" s="25">
        <f t="shared" si="178"/>
        <v>0.34851905953774276</v>
      </c>
      <c r="V243" s="25">
        <f t="shared" ref="V243" si="179">+SUM(V244:V248)</f>
        <v>0.40349667178669868</v>
      </c>
      <c r="W243" s="26"/>
      <c r="X243" s="27">
        <f t="shared" si="175"/>
        <v>1.1796223539220696</v>
      </c>
    </row>
    <row r="244" spans="1:24">
      <c r="A244" s="23" t="s">
        <v>267</v>
      </c>
      <c r="B244" s="24" t="s">
        <v>268</v>
      </c>
      <c r="C244" s="45">
        <f>+'2000'!$E244</f>
        <v>1.0725391398319999E-2</v>
      </c>
      <c r="D244" s="45">
        <f>+'2001'!$E244</f>
        <v>1.3696368022480001E-2</v>
      </c>
      <c r="E244" s="45">
        <f>+'2002'!$E244</f>
        <v>1.0089206881369451E-2</v>
      </c>
      <c r="F244" s="45">
        <f>+'2003'!$E244</f>
        <v>1.390019651366747E-2</v>
      </c>
      <c r="G244" s="45">
        <f>+'2004'!$E244</f>
        <v>1.2816637268626448E-2</v>
      </c>
      <c r="H244" s="45">
        <f>+'2005'!$E244</f>
        <v>1.092013998948E-2</v>
      </c>
      <c r="I244" s="45">
        <f>+'2006'!$E244</f>
        <v>1.5249955377359998E-2</v>
      </c>
      <c r="J244" s="45">
        <f>+'2007'!$E244</f>
        <v>1.697127451975361E-2</v>
      </c>
      <c r="K244" s="45">
        <f>+'2008'!$E244</f>
        <v>1.451687321808E-2</v>
      </c>
      <c r="L244" s="45">
        <f>+'2009'!$E244</f>
        <v>1.7333712730799998E-2</v>
      </c>
      <c r="M244" s="45">
        <f>+'2010'!$E244</f>
        <v>1.8492468841046519E-2</v>
      </c>
      <c r="N244" s="45">
        <f>+'2011'!$E244</f>
        <v>2.9593379567432097E-2</v>
      </c>
      <c r="O244" s="45">
        <f>+'2012'!$E244</f>
        <v>2.8128509279773197E-2</v>
      </c>
      <c r="P244" s="45">
        <f>+'2013'!$E244</f>
        <v>2.7480866586251158E-2</v>
      </c>
      <c r="Q244" s="45">
        <f>+'2014'!$E244</f>
        <v>2.648720683666728E-2</v>
      </c>
      <c r="R244" s="45">
        <f>+'2015'!$E244</f>
        <v>3.08750365021059E-2</v>
      </c>
      <c r="S244" s="45">
        <f>+'2016'!$E244</f>
        <v>2.9864304444752458E-2</v>
      </c>
      <c r="T244" s="45">
        <f>+'2017'!$E244</f>
        <v>1.9241015494052285E-2</v>
      </c>
      <c r="U244" s="45">
        <f>+'2018'!$E244</f>
        <v>1.5141865710980262E-2</v>
      </c>
      <c r="V244" s="45">
        <f>+'2019'!$E244</f>
        <v>1.9069849826216474E-2</v>
      </c>
      <c r="W244" s="26"/>
      <c r="X244" s="46">
        <f t="shared" si="175"/>
        <v>0.77800968915722102</v>
      </c>
    </row>
    <row r="245" spans="1:24">
      <c r="A245" s="23" t="s">
        <v>275</v>
      </c>
      <c r="B245" s="24" t="s">
        <v>276</v>
      </c>
      <c r="C245" s="45">
        <f>+'2000'!$E245</f>
        <v>3.6215084654204796E-2</v>
      </c>
      <c r="D245" s="45">
        <f>+'2001'!$E245</f>
        <v>3.6733710452029299E-2</v>
      </c>
      <c r="E245" s="45">
        <f>+'2002'!$E245</f>
        <v>3.0475371882918493E-2</v>
      </c>
      <c r="F245" s="45">
        <f>+'2003'!$E245</f>
        <v>3.305447954584044E-2</v>
      </c>
      <c r="G245" s="45">
        <f>+'2004'!$E245</f>
        <v>3.2862821223415065E-2</v>
      </c>
      <c r="H245" s="45">
        <f>+'2005'!$E245</f>
        <v>3.3728111034439998E-2</v>
      </c>
      <c r="I245" s="45">
        <f>+'2006'!$E245</f>
        <v>3.2795502590220002E-2</v>
      </c>
      <c r="J245" s="45">
        <f>+'2007'!$E245</f>
        <v>3.4222228325884375E-2</v>
      </c>
      <c r="K245" s="45">
        <f>+'2008'!$E245</f>
        <v>3.4049966378474704E-2</v>
      </c>
      <c r="L245" s="45">
        <f>+'2009'!$E245</f>
        <v>3.5740373860663116E-2</v>
      </c>
      <c r="M245" s="45">
        <f>+'2010'!$E245</f>
        <v>3.6823033781327383E-2</v>
      </c>
      <c r="N245" s="45">
        <f>+'2011'!$E245</f>
        <v>4.1214635116530597E-2</v>
      </c>
      <c r="O245" s="45">
        <f>+'2012'!$E245</f>
        <v>4.4652193429721883E-2</v>
      </c>
      <c r="P245" s="45">
        <f>+'2013'!$E245</f>
        <v>4.8631971441813832E-2</v>
      </c>
      <c r="Q245" s="45">
        <f>+'2014'!$E245</f>
        <v>4.6628404599579468E-2</v>
      </c>
      <c r="R245" s="45">
        <f>+'2015'!$E245</f>
        <v>4.3865503837789976E-2</v>
      </c>
      <c r="S245" s="45">
        <f>+'2016'!$E245</f>
        <v>4.1702202050709125E-2</v>
      </c>
      <c r="T245" s="45">
        <f>+'2017'!$E245</f>
        <v>4.0600431284886954E-2</v>
      </c>
      <c r="U245" s="45">
        <f>+'2018'!$E245</f>
        <v>4.3393170557929787E-2</v>
      </c>
      <c r="V245" s="45">
        <f>+'2019'!$E245</f>
        <v>7.4060203518684004E-2</v>
      </c>
      <c r="W245" s="26"/>
      <c r="X245" s="46">
        <f t="shared" si="175"/>
        <v>1.0450098136132659</v>
      </c>
    </row>
    <row r="246" spans="1:24">
      <c r="A246" s="23" t="s">
        <v>291</v>
      </c>
      <c r="B246" s="24" t="s">
        <v>292</v>
      </c>
      <c r="C246" s="45">
        <f>+'2000'!$E246</f>
        <v>0.10573130130066001</v>
      </c>
      <c r="D246" s="45">
        <f>+'2001'!$E246</f>
        <v>0.12852884102657963</v>
      </c>
      <c r="E246" s="45">
        <f>+'2002'!$E246</f>
        <v>0.13117693881553996</v>
      </c>
      <c r="F246" s="45">
        <f>+'2003'!$E246</f>
        <v>0.1250887675506073</v>
      </c>
      <c r="G246" s="45">
        <f>+'2004'!$E246</f>
        <v>0.12477595732814786</v>
      </c>
      <c r="H246" s="45">
        <f>+'2005'!$E246</f>
        <v>0.12934615883724782</v>
      </c>
      <c r="I246" s="45">
        <f>+'2006'!$E246</f>
        <v>0.13907794867582132</v>
      </c>
      <c r="J246" s="45">
        <f>+'2007'!$E246</f>
        <v>0.15403424757267462</v>
      </c>
      <c r="K246" s="45">
        <f>+'2008'!$E246</f>
        <v>0.16144289810878126</v>
      </c>
      <c r="L246" s="45">
        <f>+'2009'!$E246</f>
        <v>0.1811662813220494</v>
      </c>
      <c r="M246" s="45">
        <f>+'2010'!$E246</f>
        <v>0.1917756066716427</v>
      </c>
      <c r="N246" s="45">
        <f>+'2011'!$E246</f>
        <v>0.19866777595032831</v>
      </c>
      <c r="O246" s="45">
        <f>+'2012'!$E246</f>
        <v>0.20203262845204006</v>
      </c>
      <c r="P246" s="45">
        <f>+'2013'!$E246</f>
        <v>0.19880155516642817</v>
      </c>
      <c r="Q246" s="45">
        <f>+'2014'!$E246</f>
        <v>0.21130453321690545</v>
      </c>
      <c r="R246" s="45">
        <f>+'2015'!$E246</f>
        <v>0.23106986751990272</v>
      </c>
      <c r="S246" s="45">
        <f>+'2016'!$E246</f>
        <v>0.24901346499605892</v>
      </c>
      <c r="T246" s="45">
        <f>+'2017'!$E246</f>
        <v>0.25925689074244307</v>
      </c>
      <c r="U246" s="45">
        <f>+'2018'!$E246</f>
        <v>0.25774499855086086</v>
      </c>
      <c r="V246" s="45">
        <f>+'2019'!$E246</f>
        <v>0.27743142486068451</v>
      </c>
      <c r="W246" s="26"/>
      <c r="X246" s="46">
        <f t="shared" si="175"/>
        <v>1.6239289732354094</v>
      </c>
    </row>
    <row r="247" spans="1:24">
      <c r="A247" s="23" t="s">
        <v>303</v>
      </c>
      <c r="B247" s="24" t="s">
        <v>304</v>
      </c>
      <c r="C247" s="45">
        <f>+'2000'!$E247</f>
        <v>3.245050819349999E-2</v>
      </c>
      <c r="D247" s="45">
        <f>+'2001'!$E247</f>
        <v>3.2243054015715547E-2</v>
      </c>
      <c r="E247" s="45">
        <f>+'2002'!$E247</f>
        <v>3.3332695045784483E-2</v>
      </c>
      <c r="F247" s="45">
        <f>+'2003'!$E247</f>
        <v>3.2868553896226872E-2</v>
      </c>
      <c r="G247" s="45">
        <f>+'2004'!$E247</f>
        <v>3.2326457697663666E-2</v>
      </c>
      <c r="H247" s="45">
        <f>+'2005'!$E247</f>
        <v>3.2176412602739998E-2</v>
      </c>
      <c r="I247" s="45">
        <f>+'2006'!$E247</f>
        <v>3.1895959471179992E-2</v>
      </c>
      <c r="J247" s="45">
        <f>+'2007'!$E247</f>
        <v>3.2658187734084985E-2</v>
      </c>
      <c r="K247" s="45">
        <f>+'2008'!$E247</f>
        <v>3.2171776482239997E-2</v>
      </c>
      <c r="L247" s="45">
        <f>+'2009'!$E247</f>
        <v>3.2283127592879997E-2</v>
      </c>
      <c r="M247" s="45">
        <f>+'2010'!$E247</f>
        <v>3.2481456406244232E-2</v>
      </c>
      <c r="N247" s="45">
        <f>+'2011'!$E247</f>
        <v>3.22552621553375E-2</v>
      </c>
      <c r="O247" s="45">
        <f>+'2012'!$E247</f>
        <v>3.2129532610374475E-2</v>
      </c>
      <c r="P247" s="45">
        <f>+'2013'!$E247</f>
        <v>3.243088970940701E-2</v>
      </c>
      <c r="Q247" s="45">
        <f>+'2014'!$E247</f>
        <v>3.3261550753816045E-2</v>
      </c>
      <c r="R247" s="45">
        <f>+'2015'!$E247</f>
        <v>3.2186153653651038E-2</v>
      </c>
      <c r="S247" s="45">
        <f>+'2016'!$E247</f>
        <v>3.2044891949410174E-2</v>
      </c>
      <c r="T247" s="45">
        <f>+'2017'!$E247</f>
        <v>3.1959659776736822E-2</v>
      </c>
      <c r="U247" s="45">
        <f>+'2018'!$E247</f>
        <v>3.2239024717971881E-2</v>
      </c>
      <c r="V247" s="45">
        <f>+'2019'!$E247</f>
        <v>3.293519358111368E-2</v>
      </c>
      <c r="W247" s="26"/>
      <c r="X247" s="46">
        <f t="shared" si="175"/>
        <v>1.4936141669139591E-2</v>
      </c>
    </row>
    <row r="248" spans="1:24">
      <c r="A248" s="23" t="s">
        <v>311</v>
      </c>
      <c r="B248" s="24" t="s">
        <v>290</v>
      </c>
      <c r="C248" s="45">
        <f>+'2000'!$E248</f>
        <v>0</v>
      </c>
      <c r="D248" s="45">
        <f>+'2001'!$E248</f>
        <v>0</v>
      </c>
      <c r="E248" s="45">
        <f>+'2002'!$E248</f>
        <v>0</v>
      </c>
      <c r="F248" s="45">
        <f>+'2003'!$E248</f>
        <v>0</v>
      </c>
      <c r="G248" s="45">
        <f>+'2004'!$E248</f>
        <v>0</v>
      </c>
      <c r="H248" s="45">
        <f>+'2005'!$E248</f>
        <v>0</v>
      </c>
      <c r="I248" s="45">
        <f>+'2006'!$E248</f>
        <v>0</v>
      </c>
      <c r="J248" s="45">
        <f>+'2007'!$E248</f>
        <v>0</v>
      </c>
      <c r="K248" s="45">
        <f>+'2008'!$E248</f>
        <v>0</v>
      </c>
      <c r="L248" s="45">
        <f>+'2009'!$E248</f>
        <v>0</v>
      </c>
      <c r="M248" s="45">
        <f>+'2010'!$E248</f>
        <v>0</v>
      </c>
      <c r="N248" s="45">
        <f>+'2011'!$E248</f>
        <v>0</v>
      </c>
      <c r="O248" s="45">
        <f>+'2012'!$E248</f>
        <v>0</v>
      </c>
      <c r="P248" s="45">
        <f>+'2013'!$E248</f>
        <v>0</v>
      </c>
      <c r="Q248" s="45">
        <f>+'2014'!$E248</f>
        <v>0</v>
      </c>
      <c r="R248" s="45">
        <f>+'2015'!$E248</f>
        <v>0</v>
      </c>
      <c r="S248" s="45">
        <f>+'2016'!$E248</f>
        <v>0</v>
      </c>
      <c r="T248" s="45">
        <f>+'2017'!$E248</f>
        <v>0</v>
      </c>
      <c r="U248" s="45">
        <f>+'2018'!$E248</f>
        <v>0</v>
      </c>
      <c r="V248" s="45">
        <f>+'2019'!$E248</f>
        <v>0</v>
      </c>
      <c r="W248" s="26"/>
      <c r="X248" s="46" t="e">
        <f t="shared" si="175"/>
        <v>#DIV/0!</v>
      </c>
    </row>
    <row r="249" spans="1:24">
      <c r="A249" s="23" t="s">
        <v>316</v>
      </c>
      <c r="B249" s="24" t="s">
        <v>317</v>
      </c>
      <c r="C249" s="25">
        <f t="shared" ref="C249:U249" si="180">+SUM(C250:C251)</f>
        <v>0</v>
      </c>
      <c r="D249" s="25">
        <f t="shared" si="180"/>
        <v>0</v>
      </c>
      <c r="E249" s="25">
        <f t="shared" si="180"/>
        <v>0</v>
      </c>
      <c r="F249" s="25">
        <f t="shared" si="180"/>
        <v>0</v>
      </c>
      <c r="G249" s="25">
        <f t="shared" si="180"/>
        <v>0</v>
      </c>
      <c r="H249" s="25">
        <f t="shared" si="180"/>
        <v>0</v>
      </c>
      <c r="I249" s="25">
        <f t="shared" si="180"/>
        <v>0</v>
      </c>
      <c r="J249" s="25">
        <f t="shared" si="180"/>
        <v>0</v>
      </c>
      <c r="K249" s="25">
        <f t="shared" si="180"/>
        <v>0</v>
      </c>
      <c r="L249" s="25">
        <f t="shared" si="180"/>
        <v>0</v>
      </c>
      <c r="M249" s="25">
        <f t="shared" si="180"/>
        <v>0</v>
      </c>
      <c r="N249" s="25">
        <f t="shared" si="180"/>
        <v>0</v>
      </c>
      <c r="O249" s="25">
        <f t="shared" si="180"/>
        <v>0</v>
      </c>
      <c r="P249" s="25">
        <f t="shared" si="180"/>
        <v>0</v>
      </c>
      <c r="Q249" s="25">
        <f t="shared" si="180"/>
        <v>0</v>
      </c>
      <c r="R249" s="25">
        <f t="shared" si="180"/>
        <v>0</v>
      </c>
      <c r="S249" s="25">
        <f t="shared" si="180"/>
        <v>0</v>
      </c>
      <c r="T249" s="25">
        <f t="shared" si="180"/>
        <v>0</v>
      </c>
      <c r="U249" s="25">
        <f t="shared" si="180"/>
        <v>0</v>
      </c>
      <c r="V249" s="25">
        <f t="shared" ref="V249" si="181">+SUM(V250:V251)</f>
        <v>0</v>
      </c>
      <c r="W249" s="26"/>
      <c r="X249" s="27" t="e">
        <f t="shared" si="175"/>
        <v>#DIV/0!</v>
      </c>
    </row>
    <row r="250" spans="1:24">
      <c r="A250" s="23" t="s">
        <v>318</v>
      </c>
      <c r="B250" s="24" t="s">
        <v>319</v>
      </c>
      <c r="C250" s="45">
        <f>+'2000'!$E250</f>
        <v>0</v>
      </c>
      <c r="D250" s="45">
        <f>+'2001'!$E250</f>
        <v>0</v>
      </c>
      <c r="E250" s="45">
        <f>+'2002'!$E250</f>
        <v>0</v>
      </c>
      <c r="F250" s="45">
        <f>+'2003'!$E250</f>
        <v>0</v>
      </c>
      <c r="G250" s="45">
        <f>+'2004'!$E250</f>
        <v>0</v>
      </c>
      <c r="H250" s="45">
        <f>+'2005'!$E250</f>
        <v>0</v>
      </c>
      <c r="I250" s="45">
        <f>+'2006'!$E250</f>
        <v>0</v>
      </c>
      <c r="J250" s="45">
        <f>+'2007'!$E250</f>
        <v>0</v>
      </c>
      <c r="K250" s="45">
        <f>+'2008'!$E250</f>
        <v>0</v>
      </c>
      <c r="L250" s="45">
        <f>+'2009'!$E250</f>
        <v>0</v>
      </c>
      <c r="M250" s="45">
        <f>+'2010'!$E250</f>
        <v>0</v>
      </c>
      <c r="N250" s="45">
        <f>+'2011'!$E250</f>
        <v>0</v>
      </c>
      <c r="O250" s="45">
        <f>+'2012'!$E250</f>
        <v>0</v>
      </c>
      <c r="P250" s="45">
        <f>+'2013'!$E250</f>
        <v>0</v>
      </c>
      <c r="Q250" s="45">
        <f>+'2014'!$E250</f>
        <v>0</v>
      </c>
      <c r="R250" s="45">
        <f>+'2015'!$E250</f>
        <v>0</v>
      </c>
      <c r="S250" s="45">
        <f>+'2016'!$E250</f>
        <v>0</v>
      </c>
      <c r="T250" s="45">
        <f>+'2017'!$E250</f>
        <v>0</v>
      </c>
      <c r="U250" s="45">
        <f>+'2018'!$E250</f>
        <v>0</v>
      </c>
      <c r="V250" s="45">
        <f>+'2019'!$E250</f>
        <v>0</v>
      </c>
      <c r="W250" s="26"/>
      <c r="X250" s="46" t="e">
        <f t="shared" si="175"/>
        <v>#DIV/0!</v>
      </c>
    </row>
    <row r="251" spans="1:24">
      <c r="A251" s="23" t="s">
        <v>325</v>
      </c>
      <c r="B251" s="33" t="s">
        <v>326</v>
      </c>
      <c r="C251" s="45">
        <f>+'2000'!$E251</f>
        <v>0</v>
      </c>
      <c r="D251" s="45">
        <f>+'2001'!$E251</f>
        <v>0</v>
      </c>
      <c r="E251" s="45">
        <f>+'2002'!$E251</f>
        <v>0</v>
      </c>
      <c r="F251" s="45">
        <f>+'2003'!$E251</f>
        <v>0</v>
      </c>
      <c r="G251" s="45">
        <f>+'2004'!$E251</f>
        <v>0</v>
      </c>
      <c r="H251" s="45">
        <f>+'2005'!$E251</f>
        <v>0</v>
      </c>
      <c r="I251" s="45">
        <f>+'2006'!$E251</f>
        <v>0</v>
      </c>
      <c r="J251" s="45">
        <f>+'2007'!$E251</f>
        <v>0</v>
      </c>
      <c r="K251" s="45">
        <f>+'2008'!$E251</f>
        <v>0</v>
      </c>
      <c r="L251" s="45">
        <f>+'2009'!$E251</f>
        <v>0</v>
      </c>
      <c r="M251" s="45">
        <f>+'2010'!$E251</f>
        <v>0</v>
      </c>
      <c r="N251" s="45">
        <f>+'2011'!$E251</f>
        <v>0</v>
      </c>
      <c r="O251" s="45">
        <f>+'2012'!$E251</f>
        <v>0</v>
      </c>
      <c r="P251" s="45">
        <f>+'2013'!$E251</f>
        <v>0</v>
      </c>
      <c r="Q251" s="45">
        <f>+'2014'!$E251</f>
        <v>0</v>
      </c>
      <c r="R251" s="45">
        <f>+'2015'!$E251</f>
        <v>0</v>
      </c>
      <c r="S251" s="45">
        <f>+'2016'!$E251</f>
        <v>0</v>
      </c>
      <c r="T251" s="45">
        <f>+'2017'!$E251</f>
        <v>0</v>
      </c>
      <c r="U251" s="45">
        <f>+'2018'!$E251</f>
        <v>0</v>
      </c>
      <c r="V251" s="45">
        <f>+'2019'!$E251</f>
        <v>0</v>
      </c>
      <c r="W251" s="26"/>
      <c r="X251" s="46" t="e">
        <f t="shared" si="175"/>
        <v>#DIV/0!</v>
      </c>
    </row>
    <row r="252" spans="1:24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26"/>
      <c r="X252" s="32" t="e">
        <f t="shared" si="175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182">+SUM(C254:C261)</f>
        <v>0</v>
      </c>
      <c r="D253" s="20">
        <f t="shared" si="182"/>
        <v>0</v>
      </c>
      <c r="E253" s="20">
        <f t="shared" si="182"/>
        <v>0</v>
      </c>
      <c r="F253" s="20">
        <f t="shared" si="182"/>
        <v>0</v>
      </c>
      <c r="G253" s="20">
        <f t="shared" si="182"/>
        <v>0</v>
      </c>
      <c r="H253" s="20">
        <f t="shared" si="182"/>
        <v>0</v>
      </c>
      <c r="I253" s="20">
        <f t="shared" si="182"/>
        <v>0</v>
      </c>
      <c r="J253" s="20">
        <f t="shared" si="182"/>
        <v>0</v>
      </c>
      <c r="K253" s="20">
        <f t="shared" si="182"/>
        <v>0</v>
      </c>
      <c r="L253" s="20">
        <f t="shared" si="182"/>
        <v>0</v>
      </c>
      <c r="M253" s="20">
        <f t="shared" si="182"/>
        <v>0</v>
      </c>
      <c r="N253" s="20">
        <f t="shared" si="182"/>
        <v>0</v>
      </c>
      <c r="O253" s="20">
        <f t="shared" si="182"/>
        <v>0</v>
      </c>
      <c r="P253" s="20">
        <f t="shared" si="182"/>
        <v>0</v>
      </c>
      <c r="Q253" s="20">
        <f t="shared" si="182"/>
        <v>0</v>
      </c>
      <c r="R253" s="20">
        <f t="shared" si="182"/>
        <v>0</v>
      </c>
      <c r="S253" s="20">
        <f t="shared" si="182"/>
        <v>0</v>
      </c>
      <c r="T253" s="20">
        <f t="shared" si="182"/>
        <v>0</v>
      </c>
      <c r="U253" s="20">
        <f t="shared" si="182"/>
        <v>0</v>
      </c>
      <c r="V253" s="20">
        <f t="shared" ref="V253" si="183">+SUM(V254:V261)</f>
        <v>0</v>
      </c>
      <c r="W253" s="21"/>
      <c r="X253" s="22" t="e">
        <f t="shared" si="175"/>
        <v>#DIV/0!</v>
      </c>
    </row>
    <row r="254" spans="1:24">
      <c r="A254" s="23" t="s">
        <v>344</v>
      </c>
      <c r="B254" s="24" t="s">
        <v>345</v>
      </c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26"/>
      <c r="X254" s="32" t="e">
        <f t="shared" si="175"/>
        <v>#DIV/0!</v>
      </c>
    </row>
    <row r="255" spans="1:24">
      <c r="A255" s="23" t="s">
        <v>355</v>
      </c>
      <c r="B255" s="24" t="s">
        <v>356</v>
      </c>
      <c r="C255" s="45">
        <f>+'2000'!$E255</f>
        <v>0</v>
      </c>
      <c r="D255" s="45">
        <f>+'2001'!$E255</f>
        <v>0</v>
      </c>
      <c r="E255" s="45">
        <f>+'2002'!$E255</f>
        <v>0</v>
      </c>
      <c r="F255" s="45">
        <f>+'2003'!$E255</f>
        <v>0</v>
      </c>
      <c r="G255" s="45">
        <f>+'2004'!$E255</f>
        <v>0</v>
      </c>
      <c r="H255" s="45">
        <f>+'2005'!$E255</f>
        <v>0</v>
      </c>
      <c r="I255" s="45">
        <f>+'2006'!$E255</f>
        <v>0</v>
      </c>
      <c r="J255" s="45">
        <f>+'2007'!$E255</f>
        <v>0</v>
      </c>
      <c r="K255" s="45">
        <f>+'2008'!$E255</f>
        <v>0</v>
      </c>
      <c r="L255" s="45">
        <f>+'2009'!$E255</f>
        <v>0</v>
      </c>
      <c r="M255" s="45">
        <f>+'2010'!$E255</f>
        <v>0</v>
      </c>
      <c r="N255" s="45">
        <f>+'2011'!$E255</f>
        <v>0</v>
      </c>
      <c r="O255" s="45">
        <f>+'2012'!$E255</f>
        <v>0</v>
      </c>
      <c r="P255" s="45">
        <f>+'2013'!$E255</f>
        <v>0</v>
      </c>
      <c r="Q255" s="45">
        <f>+'2014'!$E255</f>
        <v>0</v>
      </c>
      <c r="R255" s="45">
        <f>+'2015'!$E255</f>
        <v>0</v>
      </c>
      <c r="S255" s="45">
        <f>+'2016'!$E255</f>
        <v>0</v>
      </c>
      <c r="T255" s="45">
        <f>+'2017'!$E255</f>
        <v>0</v>
      </c>
      <c r="U255" s="45">
        <f>+'2018'!$E255</f>
        <v>0</v>
      </c>
      <c r="V255" s="45">
        <f>+'2019'!$E255</f>
        <v>0</v>
      </c>
      <c r="W255" s="26"/>
      <c r="X255" s="46" t="e">
        <f t="shared" si="175"/>
        <v>#DIV/0!</v>
      </c>
    </row>
    <row r="256" spans="1:24">
      <c r="A256" s="23" t="s">
        <v>376</v>
      </c>
      <c r="B256" s="24" t="s">
        <v>377</v>
      </c>
      <c r="C256" s="45">
        <f>+'2000'!$E256</f>
        <v>0</v>
      </c>
      <c r="D256" s="45">
        <f>+'2001'!$E256</f>
        <v>0</v>
      </c>
      <c r="E256" s="45">
        <f>+'2002'!$E256</f>
        <v>0</v>
      </c>
      <c r="F256" s="45">
        <f>+'2003'!$E256</f>
        <v>0</v>
      </c>
      <c r="G256" s="45">
        <f>+'2004'!$E256</f>
        <v>0</v>
      </c>
      <c r="H256" s="45">
        <f>+'2005'!$E256</f>
        <v>0</v>
      </c>
      <c r="I256" s="45">
        <f>+'2006'!$E256</f>
        <v>0</v>
      </c>
      <c r="J256" s="45">
        <f>+'2007'!$E256</f>
        <v>0</v>
      </c>
      <c r="K256" s="45">
        <f>+'2008'!$E256</f>
        <v>0</v>
      </c>
      <c r="L256" s="45">
        <f>+'2009'!$E256</f>
        <v>0</v>
      </c>
      <c r="M256" s="45">
        <f>+'2010'!$E256</f>
        <v>0</v>
      </c>
      <c r="N256" s="45">
        <f>+'2011'!$E256</f>
        <v>0</v>
      </c>
      <c r="O256" s="45">
        <f>+'2012'!$E256</f>
        <v>0</v>
      </c>
      <c r="P256" s="45">
        <f>+'2013'!$E256</f>
        <v>0</v>
      </c>
      <c r="Q256" s="45">
        <f>+'2014'!$E256</f>
        <v>0</v>
      </c>
      <c r="R256" s="45">
        <f>+'2015'!$E256</f>
        <v>0</v>
      </c>
      <c r="S256" s="45">
        <f>+'2016'!$E256</f>
        <v>0</v>
      </c>
      <c r="T256" s="45">
        <f>+'2017'!$E256</f>
        <v>0</v>
      </c>
      <c r="U256" s="45">
        <f>+'2018'!$E256</f>
        <v>0</v>
      </c>
      <c r="V256" s="45">
        <f>+'2019'!$E256</f>
        <v>0</v>
      </c>
      <c r="W256" s="26"/>
      <c r="X256" s="46" t="e">
        <f t="shared" si="175"/>
        <v>#DIV/0!</v>
      </c>
    </row>
    <row r="257" spans="1:24">
      <c r="A257" s="23" t="s">
        <v>391</v>
      </c>
      <c r="B257" s="24" t="s">
        <v>392</v>
      </c>
      <c r="C257" s="45">
        <f>+'2000'!$E257</f>
        <v>0</v>
      </c>
      <c r="D257" s="45">
        <f>+'2001'!$E257</f>
        <v>0</v>
      </c>
      <c r="E257" s="45">
        <f>+'2002'!$E257</f>
        <v>0</v>
      </c>
      <c r="F257" s="45">
        <f>+'2003'!$E257</f>
        <v>0</v>
      </c>
      <c r="G257" s="45">
        <f>+'2004'!$E257</f>
        <v>0</v>
      </c>
      <c r="H257" s="45">
        <f>+'2005'!$E257</f>
        <v>0</v>
      </c>
      <c r="I257" s="45">
        <f>+'2006'!$E257</f>
        <v>0</v>
      </c>
      <c r="J257" s="45">
        <f>+'2007'!$E257</f>
        <v>0</v>
      </c>
      <c r="K257" s="45">
        <f>+'2008'!$E257</f>
        <v>0</v>
      </c>
      <c r="L257" s="45">
        <f>+'2009'!$E257</f>
        <v>0</v>
      </c>
      <c r="M257" s="45">
        <f>+'2010'!$E257</f>
        <v>0</v>
      </c>
      <c r="N257" s="45">
        <f>+'2011'!$E257</f>
        <v>0</v>
      </c>
      <c r="O257" s="45">
        <f>+'2012'!$E257</f>
        <v>0</v>
      </c>
      <c r="P257" s="45">
        <f>+'2013'!$E257</f>
        <v>0</v>
      </c>
      <c r="Q257" s="45">
        <f>+'2014'!$E257</f>
        <v>0</v>
      </c>
      <c r="R257" s="45">
        <f>+'2015'!$E257</f>
        <v>0</v>
      </c>
      <c r="S257" s="45">
        <f>+'2016'!$E257</f>
        <v>0</v>
      </c>
      <c r="T257" s="45">
        <f>+'2017'!$E257</f>
        <v>0</v>
      </c>
      <c r="U257" s="45">
        <f>+'2018'!$E257</f>
        <v>0</v>
      </c>
      <c r="V257" s="45">
        <f>+'2019'!$E257</f>
        <v>0</v>
      </c>
      <c r="W257" s="26"/>
      <c r="X257" s="46" t="e">
        <f t="shared" si="175"/>
        <v>#DIV/0!</v>
      </c>
    </row>
    <row r="258" spans="1:24">
      <c r="A258" s="23" t="s">
        <v>398</v>
      </c>
      <c r="B258" s="24" t="s">
        <v>399</v>
      </c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26"/>
      <c r="X258" s="32" t="e">
        <f t="shared" si="175"/>
        <v>#DIV/0!</v>
      </c>
    </row>
    <row r="259" spans="1:24">
      <c r="A259" s="23" t="s">
        <v>409</v>
      </c>
      <c r="B259" s="24" t="s">
        <v>410</v>
      </c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26"/>
      <c r="X259" s="32" t="e">
        <f t="shared" si="175"/>
        <v>#DIV/0!</v>
      </c>
    </row>
    <row r="260" spans="1:24">
      <c r="A260" s="23" t="s">
        <v>423</v>
      </c>
      <c r="B260" s="24" t="s">
        <v>424</v>
      </c>
      <c r="C260" s="45">
        <f>+'2000'!$E260</f>
        <v>0</v>
      </c>
      <c r="D260" s="45">
        <f>+'2001'!$E260</f>
        <v>0</v>
      </c>
      <c r="E260" s="45">
        <f>+'2002'!$E260</f>
        <v>0</v>
      </c>
      <c r="F260" s="45">
        <f>+'2003'!$E260</f>
        <v>0</v>
      </c>
      <c r="G260" s="45">
        <f>+'2004'!$E260</f>
        <v>0</v>
      </c>
      <c r="H260" s="45">
        <f>+'2005'!$E260</f>
        <v>0</v>
      </c>
      <c r="I260" s="45">
        <f>+'2006'!$E260</f>
        <v>0</v>
      </c>
      <c r="J260" s="45">
        <f>+'2007'!$E260</f>
        <v>0</v>
      </c>
      <c r="K260" s="45">
        <f>+'2008'!$E260</f>
        <v>0</v>
      </c>
      <c r="L260" s="45">
        <f>+'2009'!$E260</f>
        <v>0</v>
      </c>
      <c r="M260" s="45">
        <f>+'2010'!$E260</f>
        <v>0</v>
      </c>
      <c r="N260" s="45">
        <f>+'2011'!$E260</f>
        <v>0</v>
      </c>
      <c r="O260" s="45">
        <f>+'2012'!$E260</f>
        <v>0</v>
      </c>
      <c r="P260" s="45">
        <f>+'2013'!$E260</f>
        <v>0</v>
      </c>
      <c r="Q260" s="45">
        <f>+'2014'!$E260</f>
        <v>0</v>
      </c>
      <c r="R260" s="45">
        <f>+'2015'!$E260</f>
        <v>0</v>
      </c>
      <c r="S260" s="45">
        <f>+'2016'!$E260</f>
        <v>0</v>
      </c>
      <c r="T260" s="45">
        <f>+'2017'!$E260</f>
        <v>0</v>
      </c>
      <c r="U260" s="45">
        <f>+'2018'!$E260</f>
        <v>0</v>
      </c>
      <c r="V260" s="45">
        <f>+'2019'!$E260</f>
        <v>0</v>
      </c>
      <c r="W260" s="26"/>
      <c r="X260" s="46" t="e">
        <f t="shared" si="175"/>
        <v>#DIV/0!</v>
      </c>
    </row>
    <row r="261" spans="1:24">
      <c r="A261" s="23" t="s">
        <v>432</v>
      </c>
      <c r="B261" s="24" t="s">
        <v>290</v>
      </c>
      <c r="C261" s="45">
        <f>+'2000'!$E261</f>
        <v>0</v>
      </c>
      <c r="D261" s="45">
        <f>+'2001'!$E261</f>
        <v>0</v>
      </c>
      <c r="E261" s="45">
        <f>+'2002'!$E261</f>
        <v>0</v>
      </c>
      <c r="F261" s="45">
        <f>+'2003'!$E261</f>
        <v>0</v>
      </c>
      <c r="G261" s="45">
        <f>+'2004'!$E261</f>
        <v>0</v>
      </c>
      <c r="H261" s="45">
        <f>+'2005'!$E261</f>
        <v>0</v>
      </c>
      <c r="I261" s="45">
        <f>+'2006'!$E261</f>
        <v>0</v>
      </c>
      <c r="J261" s="45">
        <f>+'2007'!$E261</f>
        <v>0</v>
      </c>
      <c r="K261" s="45">
        <f>+'2008'!$E261</f>
        <v>0</v>
      </c>
      <c r="L261" s="45">
        <f>+'2009'!$E261</f>
        <v>0</v>
      </c>
      <c r="M261" s="45">
        <f>+'2010'!$E261</f>
        <v>0</v>
      </c>
      <c r="N261" s="45">
        <f>+'2011'!$E261</f>
        <v>0</v>
      </c>
      <c r="O261" s="45">
        <f>+'2012'!$E261</f>
        <v>0</v>
      </c>
      <c r="P261" s="45">
        <f>+'2013'!$E261</f>
        <v>0</v>
      </c>
      <c r="Q261" s="45">
        <f>+'2014'!$E261</f>
        <v>0</v>
      </c>
      <c r="R261" s="45">
        <f>+'2015'!$E261</f>
        <v>0</v>
      </c>
      <c r="S261" s="45">
        <f>+'2016'!$E261</f>
        <v>0</v>
      </c>
      <c r="T261" s="45">
        <f>+'2017'!$E261</f>
        <v>0</v>
      </c>
      <c r="U261" s="45">
        <f>+'2018'!$E261</f>
        <v>0</v>
      </c>
      <c r="V261" s="45">
        <f>+'2019'!$E261</f>
        <v>0</v>
      </c>
      <c r="W261" s="26"/>
      <c r="X261" s="46" t="e">
        <f t="shared" si="175"/>
        <v>#DIV/0!</v>
      </c>
    </row>
    <row r="262" spans="1:24" s="12" customFormat="1">
      <c r="A262" s="18" t="s">
        <v>433</v>
      </c>
      <c r="B262" s="19" t="s">
        <v>434</v>
      </c>
      <c r="C262" s="20">
        <f t="shared" ref="C262:U262" si="184">+SUM(C263:C272)</f>
        <v>2.2759384507128342</v>
      </c>
      <c r="D262" s="20">
        <f t="shared" si="184"/>
        <v>2.3451726168432852</v>
      </c>
      <c r="E262" s="20">
        <f t="shared" si="184"/>
        <v>2.5260407927742055</v>
      </c>
      <c r="F262" s="20">
        <f t="shared" si="184"/>
        <v>2.5132823056725808</v>
      </c>
      <c r="G262" s="20">
        <f t="shared" si="184"/>
        <v>2.4516042408243321</v>
      </c>
      <c r="H262" s="20">
        <f t="shared" si="184"/>
        <v>2.5230312469078817</v>
      </c>
      <c r="I262" s="20">
        <f t="shared" si="184"/>
        <v>2.4960224600732412</v>
      </c>
      <c r="J262" s="20">
        <f t="shared" si="184"/>
        <v>2.5318143861588989</v>
      </c>
      <c r="K262" s="20">
        <f t="shared" si="184"/>
        <v>2.6456874826921899</v>
      </c>
      <c r="L262" s="20">
        <f t="shared" si="184"/>
        <v>2.6582651525768797</v>
      </c>
      <c r="M262" s="20">
        <f t="shared" si="184"/>
        <v>2.7330925456624877</v>
      </c>
      <c r="N262" s="20">
        <f t="shared" si="184"/>
        <v>2.8846983891634683</v>
      </c>
      <c r="O262" s="20">
        <f t="shared" si="184"/>
        <v>2.8593826517751486</v>
      </c>
      <c r="P262" s="20">
        <f t="shared" si="184"/>
        <v>2.9404026458697743</v>
      </c>
      <c r="Q262" s="20">
        <f t="shared" si="184"/>
        <v>2.7281466112933188</v>
      </c>
      <c r="R262" s="20">
        <f t="shared" si="184"/>
        <v>2.6050728482716132</v>
      </c>
      <c r="S262" s="20">
        <f t="shared" si="184"/>
        <v>2.7530844809438384</v>
      </c>
      <c r="T262" s="20">
        <f t="shared" si="184"/>
        <v>2.7462630366218317</v>
      </c>
      <c r="U262" s="20">
        <f t="shared" si="184"/>
        <v>2.809288156490116</v>
      </c>
      <c r="V262" s="20">
        <f t="shared" ref="V262" si="185">+SUM(V263:V272)</f>
        <v>2.8430555095937118</v>
      </c>
      <c r="W262" s="21"/>
      <c r="X262" s="22">
        <f t="shared" si="175"/>
        <v>0.24917943571947387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175"/>
        <v>#DIV/0!</v>
      </c>
    </row>
    <row r="264" spans="1:24">
      <c r="A264" s="23" t="s">
        <v>465</v>
      </c>
      <c r="B264" s="24" t="s">
        <v>466</v>
      </c>
      <c r="C264" s="45">
        <f>+'2000'!$E264</f>
        <v>0.17799433920696328</v>
      </c>
      <c r="D264" s="45">
        <f>+'2001'!$E264</f>
        <v>0.16756703331849646</v>
      </c>
      <c r="E264" s="45">
        <f>+'2002'!$E264</f>
        <v>0.18883213225804954</v>
      </c>
      <c r="F264" s="45">
        <f>+'2003'!$E264</f>
        <v>0.18754655876720974</v>
      </c>
      <c r="G264" s="45">
        <f>+'2004'!$E264</f>
        <v>0.18628816161042611</v>
      </c>
      <c r="H264" s="45">
        <f>+'2005'!$E264</f>
        <v>0.14448497949369662</v>
      </c>
      <c r="I264" s="45">
        <f>+'2006'!$E264</f>
        <v>0.14316160122705965</v>
      </c>
      <c r="J264" s="45">
        <f>+'2007'!$E264</f>
        <v>0.20192257402407199</v>
      </c>
      <c r="K264" s="45">
        <f>+'2008'!$E264</f>
        <v>0.20675588763907082</v>
      </c>
      <c r="L264" s="45">
        <f>+'2009'!$E264</f>
        <v>0.19623122170978385</v>
      </c>
      <c r="M264" s="45">
        <f>+'2010'!$E264</f>
        <v>0.20367861877163981</v>
      </c>
      <c r="N264" s="45">
        <f>+'2011'!$E264</f>
        <v>0.20348331364798644</v>
      </c>
      <c r="O264" s="45">
        <f>+'2012'!$E264</f>
        <v>0.21338946588290181</v>
      </c>
      <c r="P264" s="45">
        <f>+'2013'!$E264</f>
        <v>0.21259649981672143</v>
      </c>
      <c r="Q264" s="45">
        <f>+'2014'!$E264</f>
        <v>0.23010744955993534</v>
      </c>
      <c r="R264" s="45">
        <f>+'2015'!$E264</f>
        <v>0.23878209983121212</v>
      </c>
      <c r="S264" s="45">
        <f>+'2016'!$E264</f>
        <v>0.24349108367852323</v>
      </c>
      <c r="T264" s="45">
        <f>+'2017'!$E264</f>
        <v>0.25299381950920002</v>
      </c>
      <c r="U264" s="45">
        <f>+'2018'!$E264</f>
        <v>0.26634104531919339</v>
      </c>
      <c r="V264" s="45">
        <f>+'2019'!$E264</f>
        <v>0.27505647100986219</v>
      </c>
      <c r="W264" s="26"/>
      <c r="X264" s="46">
        <f t="shared" si="175"/>
        <v>0.54531021736618102</v>
      </c>
    </row>
    <row r="265" spans="1:24">
      <c r="A265" s="23" t="s">
        <v>483</v>
      </c>
      <c r="B265" s="24" t="s">
        <v>484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26"/>
      <c r="X265" s="32" t="e">
        <f t="shared" si="175"/>
        <v>#DIV/0!</v>
      </c>
    </row>
    <row r="266" spans="1:24">
      <c r="A266" s="23" t="s">
        <v>492</v>
      </c>
      <c r="B266" s="24" t="s">
        <v>493</v>
      </c>
      <c r="C266" s="45">
        <f>+'2000'!$E266</f>
        <v>2.0838540425005414</v>
      </c>
      <c r="D266" s="45">
        <f>+'2001'!$E266</f>
        <v>2.1671643093531561</v>
      </c>
      <c r="E266" s="45">
        <f>+'2002'!$E266</f>
        <v>2.3237412184229154</v>
      </c>
      <c r="F266" s="45">
        <f>+'2003'!$E266</f>
        <v>2.3136669279053712</v>
      </c>
      <c r="G266" s="45">
        <f>+'2004'!$E266</f>
        <v>2.2511800160139059</v>
      </c>
      <c r="H266" s="45">
        <f>+'2005'!$E266</f>
        <v>2.3641561329141849</v>
      </c>
      <c r="I266" s="45">
        <f>+'2006'!$E266</f>
        <v>2.3384533573461814</v>
      </c>
      <c r="J266" s="45">
        <f>+'2007'!$E266</f>
        <v>2.315105453134827</v>
      </c>
      <c r="K266" s="45">
        <f>+'2008'!$E266</f>
        <v>2.4239961640531189</v>
      </c>
      <c r="L266" s="45">
        <f>+'2009'!$E266</f>
        <v>2.4480282381870957</v>
      </c>
      <c r="M266" s="45">
        <f>+'2010'!$E266</f>
        <v>2.515075261430848</v>
      </c>
      <c r="N266" s="45">
        <f>+'2011'!$E266</f>
        <v>2.6677634100154819</v>
      </c>
      <c r="O266" s="45">
        <f>+'2012'!$E266</f>
        <v>2.631866464892247</v>
      </c>
      <c r="P266" s="45">
        <f>+'2013'!$E266</f>
        <v>2.7123450832330529</v>
      </c>
      <c r="Q266" s="45">
        <f>+'2014'!$E266</f>
        <v>2.4814860307333833</v>
      </c>
      <c r="R266" s="45">
        <f>+'2015'!$E266</f>
        <v>2.3487237317004008</v>
      </c>
      <c r="S266" s="45">
        <f>+'2016'!$E266</f>
        <v>2.4976059340153149</v>
      </c>
      <c r="T266" s="45">
        <f>+'2017'!$E266</f>
        <v>2.4828578882126315</v>
      </c>
      <c r="U266" s="45">
        <f>+'2018'!$E266</f>
        <v>2.5301093378309227</v>
      </c>
      <c r="V266" s="45">
        <f>+'2019'!$E266</f>
        <v>2.5571949319138492</v>
      </c>
      <c r="W266" s="26"/>
      <c r="X266" s="46">
        <f t="shared" si="175"/>
        <v>0.22714685374284538</v>
      </c>
    </row>
    <row r="267" spans="1:24">
      <c r="A267" s="23" t="s">
        <v>515</v>
      </c>
      <c r="B267" s="24" t="s">
        <v>516</v>
      </c>
      <c r="C267" s="45">
        <f>+'2000'!$E267</f>
        <v>0</v>
      </c>
      <c r="D267" s="45">
        <f>+'2001'!$E267</f>
        <v>0</v>
      </c>
      <c r="E267" s="45">
        <f>+'2002'!$E267</f>
        <v>0</v>
      </c>
      <c r="F267" s="45">
        <f>+'2003'!$E267</f>
        <v>0</v>
      </c>
      <c r="G267" s="45">
        <f>+'2004'!$E267</f>
        <v>0</v>
      </c>
      <c r="H267" s="45">
        <f>+'2005'!$E267</f>
        <v>0</v>
      </c>
      <c r="I267" s="45">
        <f>+'2006'!$E267</f>
        <v>0</v>
      </c>
      <c r="J267" s="45">
        <f>+'2007'!$E267</f>
        <v>0</v>
      </c>
      <c r="K267" s="45">
        <f>+'2008'!$E267</f>
        <v>0</v>
      </c>
      <c r="L267" s="45">
        <f>+'2009'!$E267</f>
        <v>0</v>
      </c>
      <c r="M267" s="45">
        <f>+'2010'!$E267</f>
        <v>0</v>
      </c>
      <c r="N267" s="45">
        <f>+'2011'!$E267</f>
        <v>0</v>
      </c>
      <c r="O267" s="45">
        <f>+'2012'!$E267</f>
        <v>0</v>
      </c>
      <c r="P267" s="45">
        <f>+'2013'!$E267</f>
        <v>0</v>
      </c>
      <c r="Q267" s="45">
        <f>+'2014'!$E267</f>
        <v>0</v>
      </c>
      <c r="R267" s="45">
        <f>+'2015'!$E267</f>
        <v>0</v>
      </c>
      <c r="S267" s="45">
        <f>+'2016'!$E267</f>
        <v>0</v>
      </c>
      <c r="T267" s="45">
        <f>+'2017'!$E267</f>
        <v>0</v>
      </c>
      <c r="U267" s="45">
        <f>+'2018'!$E267</f>
        <v>0</v>
      </c>
      <c r="V267" s="45">
        <f>+'2019'!$E267</f>
        <v>0</v>
      </c>
      <c r="W267" s="26"/>
      <c r="X267" s="46" t="e">
        <f t="shared" si="175"/>
        <v>#DIV/0!</v>
      </c>
    </row>
    <row r="268" spans="1:24">
      <c r="A268" s="23" t="s">
        <v>517</v>
      </c>
      <c r="B268" s="24" t="s">
        <v>518</v>
      </c>
      <c r="C268" s="45">
        <f>+'2000'!$E268</f>
        <v>1.4090069005329411E-2</v>
      </c>
      <c r="D268" s="45">
        <f>+'2001'!$E268</f>
        <v>1.0441274171632639E-2</v>
      </c>
      <c r="E268" s="45">
        <f>+'2002'!$E268</f>
        <v>1.346744209324058E-2</v>
      </c>
      <c r="F268" s="45">
        <f>+'2003'!$E268</f>
        <v>1.2068819000000001E-2</v>
      </c>
      <c r="G268" s="45">
        <f>+'2004'!$E268</f>
        <v>1.4136063200000002E-2</v>
      </c>
      <c r="H268" s="45">
        <f>+'2005'!$E268</f>
        <v>1.4390134500000004E-2</v>
      </c>
      <c r="I268" s="45">
        <f>+'2006'!$E268</f>
        <v>1.4407501500000001E-2</v>
      </c>
      <c r="J268" s="45">
        <f>+'2007'!$E268</f>
        <v>1.4786359000000001E-2</v>
      </c>
      <c r="K268" s="45">
        <f>+'2008'!$E268</f>
        <v>1.4935431000000001E-2</v>
      </c>
      <c r="L268" s="45">
        <f>+'2009'!$E268</f>
        <v>1.4005692680000001E-2</v>
      </c>
      <c r="M268" s="45">
        <f>+'2010'!$E268</f>
        <v>1.4338665460000002E-2</v>
      </c>
      <c r="N268" s="45">
        <f>+'2011'!$E268</f>
        <v>1.3451665500000003E-2</v>
      </c>
      <c r="O268" s="45">
        <f>+'2012'!$E268</f>
        <v>1.4126721000000004E-2</v>
      </c>
      <c r="P268" s="45">
        <f>+'2013'!$E268</f>
        <v>1.5461062820000001E-2</v>
      </c>
      <c r="Q268" s="45">
        <f>+'2014'!$E268</f>
        <v>1.6553130999999999E-2</v>
      </c>
      <c r="R268" s="45">
        <f>+'2015'!$E268</f>
        <v>1.7567016740000007E-2</v>
      </c>
      <c r="S268" s="45">
        <f>+'2016'!$E268</f>
        <v>1.1987463250000002E-2</v>
      </c>
      <c r="T268" s="45">
        <f>+'2017'!$E268</f>
        <v>1.0411328900000003E-2</v>
      </c>
      <c r="U268" s="45">
        <f>+'2018'!$E268</f>
        <v>1.2837773340000002E-2</v>
      </c>
      <c r="V268" s="45">
        <f>+'2019'!$E268</f>
        <v>1.0804106670000001E-2</v>
      </c>
      <c r="W268" s="26"/>
      <c r="X268" s="46">
        <f t="shared" si="175"/>
        <v>-0.23321123083829698</v>
      </c>
    </row>
    <row r="269" spans="1:24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26"/>
      <c r="X269" s="32" t="e">
        <f t="shared" si="175"/>
        <v>#DIV/0!</v>
      </c>
    </row>
    <row r="270" spans="1:24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26"/>
      <c r="X270" s="32" t="e">
        <f t="shared" si="175"/>
        <v>#DIV/0!</v>
      </c>
    </row>
    <row r="271" spans="1:24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26"/>
      <c r="X271" s="32" t="e">
        <f t="shared" si="175"/>
        <v>#DIV/0!</v>
      </c>
    </row>
    <row r="272" spans="1:24">
      <c r="A272" s="23" t="s">
        <v>538</v>
      </c>
      <c r="B272" s="24" t="s">
        <v>290</v>
      </c>
      <c r="C272" s="45">
        <f>+'2000'!$E272</f>
        <v>0</v>
      </c>
      <c r="D272" s="45">
        <f>+'2001'!$E272</f>
        <v>0</v>
      </c>
      <c r="E272" s="45">
        <f>+'2002'!$E272</f>
        <v>0</v>
      </c>
      <c r="F272" s="45">
        <f>+'2003'!$E272</f>
        <v>0</v>
      </c>
      <c r="G272" s="45">
        <f>+'2004'!$E272</f>
        <v>0</v>
      </c>
      <c r="H272" s="45">
        <f>+'2005'!$E272</f>
        <v>0</v>
      </c>
      <c r="I272" s="45">
        <f>+'2006'!$E272</f>
        <v>0</v>
      </c>
      <c r="J272" s="45">
        <f>+'2007'!$E272</f>
        <v>0</v>
      </c>
      <c r="K272" s="45">
        <f>+'2008'!$E272</f>
        <v>0</v>
      </c>
      <c r="L272" s="45">
        <f>+'2009'!$E272</f>
        <v>0</v>
      </c>
      <c r="M272" s="45">
        <f>+'2010'!$E272</f>
        <v>0</v>
      </c>
      <c r="N272" s="45">
        <f>+'2011'!$E272</f>
        <v>0</v>
      </c>
      <c r="O272" s="45">
        <f>+'2012'!$E272</f>
        <v>0</v>
      </c>
      <c r="P272" s="45">
        <f>+'2013'!$E272</f>
        <v>0</v>
      </c>
      <c r="Q272" s="45">
        <f>+'2014'!$E272</f>
        <v>0</v>
      </c>
      <c r="R272" s="45">
        <f>+'2015'!$E272</f>
        <v>0</v>
      </c>
      <c r="S272" s="45">
        <f>+'2016'!$E272</f>
        <v>0</v>
      </c>
      <c r="T272" s="45">
        <f>+'2017'!$E272</f>
        <v>0</v>
      </c>
      <c r="U272" s="45">
        <f>+'2018'!$E272</f>
        <v>0</v>
      </c>
      <c r="V272" s="45">
        <f>+'2019'!$E272</f>
        <v>0</v>
      </c>
      <c r="W272" s="26"/>
      <c r="X272" s="46" t="e">
        <f t="shared" si="175"/>
        <v>#DIV/0!</v>
      </c>
    </row>
    <row r="273" spans="1:24" s="12" customFormat="1">
      <c r="A273" s="18" t="s">
        <v>539</v>
      </c>
      <c r="B273" s="19" t="s">
        <v>540</v>
      </c>
      <c r="C273" s="20">
        <f t="shared" ref="C273:U273" si="186">+SUM(C274:C281)</f>
        <v>0.18744136296109801</v>
      </c>
      <c r="D273" s="20">
        <f t="shared" si="186"/>
        <v>0.25063495958503845</v>
      </c>
      <c r="E273" s="20">
        <f t="shared" si="186"/>
        <v>0.31445807368666795</v>
      </c>
      <c r="F273" s="20">
        <f t="shared" si="186"/>
        <v>0.36049599876815575</v>
      </c>
      <c r="G273" s="20">
        <f t="shared" si="186"/>
        <v>0.20046181119778766</v>
      </c>
      <c r="H273" s="20">
        <f t="shared" si="186"/>
        <v>0.41892230940701491</v>
      </c>
      <c r="I273" s="20">
        <f t="shared" si="186"/>
        <v>0.24803579832504224</v>
      </c>
      <c r="J273" s="20">
        <f t="shared" si="186"/>
        <v>0.28577683163331674</v>
      </c>
      <c r="K273" s="20">
        <f t="shared" si="186"/>
        <v>0.28222775841978442</v>
      </c>
      <c r="L273" s="20">
        <f t="shared" si="186"/>
        <v>0.2099933998041196</v>
      </c>
      <c r="M273" s="20">
        <f t="shared" si="186"/>
        <v>0.21491022714586566</v>
      </c>
      <c r="N273" s="20">
        <f t="shared" si="186"/>
        <v>0.22527184349902701</v>
      </c>
      <c r="O273" s="20">
        <f t="shared" si="186"/>
        <v>0.19467462565817428</v>
      </c>
      <c r="P273" s="20">
        <f t="shared" si="186"/>
        <v>0.17281007352085159</v>
      </c>
      <c r="Q273" s="20">
        <f t="shared" si="186"/>
        <v>0.21654985329009663</v>
      </c>
      <c r="R273" s="20">
        <f t="shared" si="186"/>
        <v>0.35200024353865167</v>
      </c>
      <c r="S273" s="20">
        <f t="shared" si="186"/>
        <v>0.54584734659292611</v>
      </c>
      <c r="T273" s="20">
        <f t="shared" si="186"/>
        <v>0.21895695640448751</v>
      </c>
      <c r="U273" s="20">
        <f t="shared" si="186"/>
        <v>0.21530377932428524</v>
      </c>
      <c r="V273" s="20">
        <f t="shared" ref="V273" si="187">+SUM(V274:V281)</f>
        <v>0.42354298552295427</v>
      </c>
      <c r="W273" s="21"/>
      <c r="X273" s="22">
        <f t="shared" ref="X273:X298" si="188">+(V273/C273)-1</f>
        <v>1.25960257027611</v>
      </c>
    </row>
    <row r="274" spans="1:24">
      <c r="A274" s="23" t="s">
        <v>541</v>
      </c>
      <c r="B274" s="24" t="s">
        <v>542</v>
      </c>
      <c r="C274" s="45">
        <f>+'2000'!$E274</f>
        <v>5.6336330188701527E-3</v>
      </c>
      <c r="D274" s="45">
        <f>+'2001'!$E274</f>
        <v>1.377497221721633E-2</v>
      </c>
      <c r="E274" s="45">
        <f>+'2002'!$E274</f>
        <v>1.9433891785603109E-2</v>
      </c>
      <c r="F274" s="45">
        <f>+'2003'!$E274</f>
        <v>7.4018007818609538E-2</v>
      </c>
      <c r="G274" s="45">
        <f>+'2004'!$E274</f>
        <v>1.5376553908000001E-2</v>
      </c>
      <c r="H274" s="45">
        <f>+'2005'!$E274</f>
        <v>2.8651527560000004E-2</v>
      </c>
      <c r="I274" s="45">
        <f>+'2006'!$E274</f>
        <v>2.9636949724800004E-2</v>
      </c>
      <c r="J274" s="45">
        <f>+'2007'!$E274</f>
        <v>1.3606763880400002E-2</v>
      </c>
      <c r="K274" s="45">
        <f>+'2008'!$E274</f>
        <v>4.7844025596000001E-3</v>
      </c>
      <c r="L274" s="45">
        <f>+'2009'!$E274</f>
        <v>1.1760302404000002E-2</v>
      </c>
      <c r="M274" s="45">
        <f>+'2010'!$E274</f>
        <v>3.6702394972000004E-3</v>
      </c>
      <c r="N274" s="45">
        <f>+'2011'!$E274</f>
        <v>1.7344496580000003E-3</v>
      </c>
      <c r="O274" s="45">
        <f>+'2012'!$E274</f>
        <v>5.4158755020000003E-3</v>
      </c>
      <c r="P274" s="45">
        <f>+'2013'!$E274</f>
        <v>2.6604510279199998E-2</v>
      </c>
      <c r="Q274" s="45">
        <f>+'2014'!$E274</f>
        <v>6.1463274396000014E-3</v>
      </c>
      <c r="R274" s="45">
        <f>+'2015'!$E274</f>
        <v>6.3866933825200006E-2</v>
      </c>
      <c r="S274" s="45">
        <f>+'2016'!$E274</f>
        <v>0.20109966718320002</v>
      </c>
      <c r="T274" s="45">
        <f>+'2017'!$E274</f>
        <v>8.2067156091999993E-3</v>
      </c>
      <c r="U274" s="45">
        <f>+'2018'!$E274</f>
        <v>8.9315613872000023E-3</v>
      </c>
      <c r="V274" s="45">
        <f>+'2019'!$E274</f>
        <v>0.12008094911039999</v>
      </c>
      <c r="W274" s="26"/>
      <c r="X274" s="46">
        <f t="shared" si="188"/>
        <v>20.315010883417944</v>
      </c>
    </row>
    <row r="275" spans="1:24">
      <c r="A275" s="23" t="s">
        <v>557</v>
      </c>
      <c r="B275" s="24" t="s">
        <v>558</v>
      </c>
      <c r="C275" s="45">
        <f>+'2000'!$E275</f>
        <v>7.3152078136315357E-2</v>
      </c>
      <c r="D275" s="45">
        <f>+'2001'!$E275</f>
        <v>5.7356172378880625E-2</v>
      </c>
      <c r="E275" s="45">
        <f>+'2002'!$E275</f>
        <v>8.3466467282308346E-2</v>
      </c>
      <c r="F275" s="45">
        <f>+'2003'!$E275</f>
        <v>8.8359389327957144E-2</v>
      </c>
      <c r="G275" s="45">
        <f>+'2004'!$E275</f>
        <v>3.8776453620791768E-2</v>
      </c>
      <c r="H275" s="45">
        <f>+'2005'!$E275</f>
        <v>0.10201232360200939</v>
      </c>
      <c r="I275" s="45">
        <f>+'2006'!$E275</f>
        <v>6.9900909215780252E-2</v>
      </c>
      <c r="J275" s="45">
        <f>+'2007'!$E275</f>
        <v>6.2345203113385608E-2</v>
      </c>
      <c r="K275" s="45">
        <f>+'2008'!$E275</f>
        <v>8.2620610313049764E-2</v>
      </c>
      <c r="L275" s="45">
        <f>+'2009'!$E275</f>
        <v>7.036134327719884E-2</v>
      </c>
      <c r="M275" s="45">
        <f>+'2010'!$E275</f>
        <v>8.3513503985359797E-2</v>
      </c>
      <c r="N275" s="45">
        <f>+'2011'!$E275</f>
        <v>0.10039452691311161</v>
      </c>
      <c r="O275" s="45">
        <f>+'2012'!$E275</f>
        <v>8.2142682947184104E-2</v>
      </c>
      <c r="P275" s="45">
        <f>+'2013'!$E275</f>
        <v>4.15207629049692E-2</v>
      </c>
      <c r="Q275" s="45">
        <f>+'2014'!$E275</f>
        <v>6.9827865074548717E-2</v>
      </c>
      <c r="R275" s="45">
        <f>+'2015'!$E275</f>
        <v>7.598173265488567E-2</v>
      </c>
      <c r="S275" s="45">
        <f>+'2016'!$E275</f>
        <v>7.8185336432804661E-2</v>
      </c>
      <c r="T275" s="45">
        <f>+'2017'!$E275</f>
        <v>7.0153549229267614E-2</v>
      </c>
      <c r="U275" s="45">
        <f>+'2018'!$E275</f>
        <v>6.7823970230139946E-2</v>
      </c>
      <c r="V275" s="45">
        <f>+'2019'!$E275</f>
        <v>3.8927864515999298E-2</v>
      </c>
      <c r="W275" s="26"/>
      <c r="X275" s="46">
        <f t="shared" si="188"/>
        <v>-0.46785018952627555</v>
      </c>
    </row>
    <row r="276" spans="1:24">
      <c r="A276" s="23" t="s">
        <v>573</v>
      </c>
      <c r="B276" s="24" t="s">
        <v>574</v>
      </c>
      <c r="C276" s="45">
        <f>+'2000'!$E276</f>
        <v>0.1086556518059125</v>
      </c>
      <c r="D276" s="45">
        <f>+'2001'!$E276</f>
        <v>0.17950381498894147</v>
      </c>
      <c r="E276" s="45">
        <f>+'2002'!$E276</f>
        <v>0.2115577146187565</v>
      </c>
      <c r="F276" s="45">
        <f>+'2003'!$E276</f>
        <v>0.19811860162158906</v>
      </c>
      <c r="G276" s="45">
        <f>+'2004'!$E276</f>
        <v>0.1463088036689959</v>
      </c>
      <c r="H276" s="45">
        <f>+'2005'!$E276</f>
        <v>0.28825845824500551</v>
      </c>
      <c r="I276" s="45">
        <f>+'2006'!$E276</f>
        <v>0.14849793938446199</v>
      </c>
      <c r="J276" s="45">
        <f>+'2007'!$E276</f>
        <v>0.20982486463953112</v>
      </c>
      <c r="K276" s="45">
        <f>+'2008'!$E276</f>
        <v>0.19482274554713469</v>
      </c>
      <c r="L276" s="45">
        <f>+'2009'!$E276</f>
        <v>0.12787175412292076</v>
      </c>
      <c r="M276" s="45">
        <f>+'2010'!$E276</f>
        <v>0.12772648366330586</v>
      </c>
      <c r="N276" s="45">
        <f>+'2011'!$E276</f>
        <v>0.12314286692791539</v>
      </c>
      <c r="O276" s="45">
        <f>+'2012'!$E276</f>
        <v>0.1071160672089902</v>
      </c>
      <c r="P276" s="45">
        <f>+'2013'!$E276</f>
        <v>0.1046848003366824</v>
      </c>
      <c r="Q276" s="45">
        <f>+'2014'!$E276</f>
        <v>0.14057566077594791</v>
      </c>
      <c r="R276" s="45">
        <f>+'2015'!$E276</f>
        <v>0.21215157705856602</v>
      </c>
      <c r="S276" s="45">
        <f>+'2016'!$E276</f>
        <v>0.26656234297692138</v>
      </c>
      <c r="T276" s="45">
        <f>+'2017'!$E276</f>
        <v>0.14059669156601989</v>
      </c>
      <c r="U276" s="45">
        <f>+'2018'!$E276</f>
        <v>0.13854824770694529</v>
      </c>
      <c r="V276" s="45">
        <f>+'2019'!$E276</f>
        <v>0.26453417189655498</v>
      </c>
      <c r="W276" s="26"/>
      <c r="X276" s="46">
        <f t="shared" si="188"/>
        <v>1.4346103262910099</v>
      </c>
    </row>
    <row r="277" spans="1:24">
      <c r="A277" s="23" t="s">
        <v>589</v>
      </c>
      <c r="B277" s="24" t="s">
        <v>590</v>
      </c>
      <c r="C277" s="45">
        <f>+'2000'!$E277</f>
        <v>0</v>
      </c>
      <c r="D277" s="45">
        <f>+'2001'!$E277</f>
        <v>0</v>
      </c>
      <c r="E277" s="45">
        <f>+'2002'!$E277</f>
        <v>0</v>
      </c>
      <c r="F277" s="45">
        <f>+'2003'!$E277</f>
        <v>0</v>
      </c>
      <c r="G277" s="45">
        <f>+'2004'!$E277</f>
        <v>0</v>
      </c>
      <c r="H277" s="45">
        <f>+'2005'!$E277</f>
        <v>0</v>
      </c>
      <c r="I277" s="45">
        <f>+'2006'!$E277</f>
        <v>0</v>
      </c>
      <c r="J277" s="45">
        <f>+'2007'!$E277</f>
        <v>0</v>
      </c>
      <c r="K277" s="45">
        <f>+'2008'!$E277</f>
        <v>0</v>
      </c>
      <c r="L277" s="45">
        <f>+'2009'!$E277</f>
        <v>0</v>
      </c>
      <c r="M277" s="45">
        <f>+'2010'!$E277</f>
        <v>0</v>
      </c>
      <c r="N277" s="45">
        <f>+'2011'!$E277</f>
        <v>0</v>
      </c>
      <c r="O277" s="45">
        <f>+'2012'!$E277</f>
        <v>0</v>
      </c>
      <c r="P277" s="45">
        <f>+'2013'!$E277</f>
        <v>0</v>
      </c>
      <c r="Q277" s="45">
        <f>+'2014'!$E277</f>
        <v>0</v>
      </c>
      <c r="R277" s="45">
        <f>+'2015'!$E277</f>
        <v>0</v>
      </c>
      <c r="S277" s="45">
        <f>+'2016'!$E277</f>
        <v>0</v>
      </c>
      <c r="T277" s="45">
        <f>+'2017'!$E277</f>
        <v>0</v>
      </c>
      <c r="U277" s="45">
        <f>+'2018'!$E277</f>
        <v>0</v>
      </c>
      <c r="V277" s="45">
        <f>+'2019'!$E277</f>
        <v>0</v>
      </c>
      <c r="W277" s="26"/>
      <c r="X277" s="46" t="e">
        <f t="shared" si="188"/>
        <v>#DIV/0!</v>
      </c>
    </row>
    <row r="278" spans="1:24">
      <c r="A278" s="23" t="s">
        <v>605</v>
      </c>
      <c r="B278" s="24" t="s">
        <v>606</v>
      </c>
      <c r="C278" s="45">
        <f>+'2000'!$E278</f>
        <v>0</v>
      </c>
      <c r="D278" s="45">
        <f>+'2001'!$E278</f>
        <v>0</v>
      </c>
      <c r="E278" s="45">
        <f>+'2002'!$E278</f>
        <v>0</v>
      </c>
      <c r="F278" s="45">
        <f>+'2003'!$E278</f>
        <v>0</v>
      </c>
      <c r="G278" s="45">
        <f>+'2004'!$E278</f>
        <v>0</v>
      </c>
      <c r="H278" s="45">
        <f>+'2005'!$E278</f>
        <v>0</v>
      </c>
      <c r="I278" s="45">
        <f>+'2006'!$E278</f>
        <v>0</v>
      </c>
      <c r="J278" s="45">
        <f>+'2007'!$E278</f>
        <v>0</v>
      </c>
      <c r="K278" s="45">
        <f>+'2008'!$E278</f>
        <v>0</v>
      </c>
      <c r="L278" s="45">
        <f>+'2009'!$E278</f>
        <v>0</v>
      </c>
      <c r="M278" s="45">
        <f>+'2010'!$E278</f>
        <v>0</v>
      </c>
      <c r="N278" s="45">
        <f>+'2011'!$E278</f>
        <v>0</v>
      </c>
      <c r="O278" s="45">
        <f>+'2012'!$E278</f>
        <v>0</v>
      </c>
      <c r="P278" s="45">
        <f>+'2013'!$E278</f>
        <v>0</v>
      </c>
      <c r="Q278" s="45">
        <f>+'2014'!$E278</f>
        <v>0</v>
      </c>
      <c r="R278" s="45">
        <f>+'2015'!$E278</f>
        <v>0</v>
      </c>
      <c r="S278" s="45">
        <f>+'2016'!$E278</f>
        <v>0</v>
      </c>
      <c r="T278" s="45">
        <f>+'2017'!$E278</f>
        <v>0</v>
      </c>
      <c r="U278" s="45">
        <f>+'2018'!$E278</f>
        <v>0</v>
      </c>
      <c r="V278" s="45">
        <f>+'2019'!$E278</f>
        <v>0</v>
      </c>
      <c r="W278" s="26"/>
      <c r="X278" s="46" t="e">
        <f t="shared" si="188"/>
        <v>#DIV/0!</v>
      </c>
    </row>
    <row r="279" spans="1:24">
      <c r="A279" s="23" t="s">
        <v>621</v>
      </c>
      <c r="B279" s="24" t="s">
        <v>622</v>
      </c>
      <c r="C279" s="45">
        <f>+'2000'!$E279</f>
        <v>0</v>
      </c>
      <c r="D279" s="45">
        <f>+'2001'!$E279</f>
        <v>0</v>
      </c>
      <c r="E279" s="45">
        <f>+'2002'!$E279</f>
        <v>0</v>
      </c>
      <c r="F279" s="45">
        <f>+'2003'!$E279</f>
        <v>0</v>
      </c>
      <c r="G279" s="45">
        <f>+'2004'!$E279</f>
        <v>0</v>
      </c>
      <c r="H279" s="45">
        <f>+'2005'!$E279</f>
        <v>0</v>
      </c>
      <c r="I279" s="45">
        <f>+'2006'!$E279</f>
        <v>0</v>
      </c>
      <c r="J279" s="45">
        <f>+'2007'!$E279</f>
        <v>0</v>
      </c>
      <c r="K279" s="45">
        <f>+'2008'!$E279</f>
        <v>0</v>
      </c>
      <c r="L279" s="45">
        <f>+'2009'!$E279</f>
        <v>0</v>
      </c>
      <c r="M279" s="45">
        <f>+'2010'!$E279</f>
        <v>0</v>
      </c>
      <c r="N279" s="45">
        <f>+'2011'!$E279</f>
        <v>0</v>
      </c>
      <c r="O279" s="45">
        <f>+'2012'!$E279</f>
        <v>0</v>
      </c>
      <c r="P279" s="45">
        <f>+'2013'!$E279</f>
        <v>0</v>
      </c>
      <c r="Q279" s="45">
        <f>+'2014'!$E279</f>
        <v>0</v>
      </c>
      <c r="R279" s="45">
        <f>+'2015'!$E279</f>
        <v>0</v>
      </c>
      <c r="S279" s="45">
        <f>+'2016'!$E279</f>
        <v>0</v>
      </c>
      <c r="T279" s="45">
        <f>+'2017'!$E279</f>
        <v>0</v>
      </c>
      <c r="U279" s="45">
        <f>+'2018'!$E279</f>
        <v>0</v>
      </c>
      <c r="V279" s="45">
        <f>+'2019'!$E279</f>
        <v>0</v>
      </c>
      <c r="W279" s="26"/>
      <c r="X279" s="46" t="e">
        <f t="shared" si="188"/>
        <v>#DIV/0!</v>
      </c>
    </row>
    <row r="280" spans="1:24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26"/>
      <c r="X280" s="32" t="e">
        <f t="shared" si="188"/>
        <v>#DIV/0!</v>
      </c>
    </row>
    <row r="281" spans="1:24">
      <c r="A281" s="23" t="s">
        <v>639</v>
      </c>
      <c r="B281" s="24" t="s">
        <v>290</v>
      </c>
      <c r="C281" s="45">
        <f>+'2000'!$E281</f>
        <v>0</v>
      </c>
      <c r="D281" s="45">
        <f>+'2001'!$E281</f>
        <v>0</v>
      </c>
      <c r="E281" s="45">
        <f>+'2002'!$E281</f>
        <v>0</v>
      </c>
      <c r="F281" s="45">
        <f>+'2003'!$E281</f>
        <v>0</v>
      </c>
      <c r="G281" s="45">
        <f>+'2004'!$E281</f>
        <v>0</v>
      </c>
      <c r="H281" s="45">
        <f>+'2005'!$E281</f>
        <v>0</v>
      </c>
      <c r="I281" s="45">
        <f>+'2006'!$E281</f>
        <v>0</v>
      </c>
      <c r="J281" s="45">
        <f>+'2007'!$E281</f>
        <v>0</v>
      </c>
      <c r="K281" s="45">
        <f>+'2008'!$E281</f>
        <v>0</v>
      </c>
      <c r="L281" s="45">
        <f>+'2009'!$E281</f>
        <v>0</v>
      </c>
      <c r="M281" s="45">
        <f>+'2010'!$E281</f>
        <v>0</v>
      </c>
      <c r="N281" s="45">
        <f>+'2011'!$E281</f>
        <v>0</v>
      </c>
      <c r="O281" s="45">
        <f>+'2012'!$E281</f>
        <v>0</v>
      </c>
      <c r="P281" s="45">
        <f>+'2013'!$E281</f>
        <v>0</v>
      </c>
      <c r="Q281" s="45">
        <f>+'2014'!$E281</f>
        <v>0</v>
      </c>
      <c r="R281" s="45">
        <f>+'2015'!$E281</f>
        <v>0</v>
      </c>
      <c r="S281" s="45">
        <f>+'2016'!$E281</f>
        <v>0</v>
      </c>
      <c r="T281" s="45">
        <f>+'2017'!$E281</f>
        <v>0</v>
      </c>
      <c r="U281" s="45">
        <f>+'2018'!$E281</f>
        <v>0</v>
      </c>
      <c r="V281" s="45">
        <f>+'2019'!$E281</f>
        <v>0</v>
      </c>
      <c r="W281" s="26"/>
      <c r="X281" s="46" t="e">
        <f t="shared" si="188"/>
        <v>#DIV/0!</v>
      </c>
    </row>
    <row r="282" spans="1:24" s="12" customFormat="1">
      <c r="A282" s="18" t="s">
        <v>640</v>
      </c>
      <c r="B282" s="19" t="s">
        <v>641</v>
      </c>
      <c r="C282" s="20">
        <f t="shared" ref="C282:U282" si="189">+SUM(C283:C287)</f>
        <v>0.141776322116</v>
      </c>
      <c r="D282" s="20">
        <f t="shared" si="189"/>
        <v>0.14446615576800001</v>
      </c>
      <c r="E282" s="20">
        <f t="shared" si="189"/>
        <v>0.14716584828000001</v>
      </c>
      <c r="F282" s="20">
        <f t="shared" si="189"/>
        <v>0.14986799348400001</v>
      </c>
      <c r="G282" s="20">
        <f t="shared" si="189"/>
        <v>0.15256513712</v>
      </c>
      <c r="H282" s="20">
        <f t="shared" si="189"/>
        <v>0.15524992111199995</v>
      </c>
      <c r="I282" s="20">
        <f t="shared" si="189"/>
        <v>0.15793215622799997</v>
      </c>
      <c r="J282" s="20">
        <f t="shared" si="189"/>
        <v>0.16061674785199997</v>
      </c>
      <c r="K282" s="20">
        <f t="shared" si="189"/>
        <v>0.16328897983199997</v>
      </c>
      <c r="L282" s="20">
        <f t="shared" si="189"/>
        <v>0.16593418410799998</v>
      </c>
      <c r="M282" s="20">
        <f t="shared" si="189"/>
        <v>0.17610496881999999</v>
      </c>
      <c r="N282" s="20">
        <f t="shared" si="189"/>
        <v>0.17908599953200002</v>
      </c>
      <c r="O282" s="20">
        <f t="shared" si="189"/>
        <v>0.182148979012</v>
      </c>
      <c r="P282" s="20">
        <f t="shared" si="189"/>
        <v>0.18518954761999998</v>
      </c>
      <c r="Q282" s="20">
        <f t="shared" si="189"/>
        <v>0.18819722129999997</v>
      </c>
      <c r="R282" s="20">
        <f t="shared" si="189"/>
        <v>0.19118512916799998</v>
      </c>
      <c r="S282" s="20">
        <f t="shared" si="189"/>
        <v>0.19414947195600002</v>
      </c>
      <c r="T282" s="20">
        <f t="shared" si="189"/>
        <v>0.19708750841999997</v>
      </c>
      <c r="U282" s="20">
        <f t="shared" si="189"/>
        <v>0.20000419203599995</v>
      </c>
      <c r="V282" s="20">
        <f t="shared" ref="V282" si="190">+SUM(V283:V287)</f>
        <v>0.20289091433599998</v>
      </c>
      <c r="W282" s="21"/>
      <c r="X282" s="22">
        <f t="shared" si="188"/>
        <v>0.4310634618522311</v>
      </c>
    </row>
    <row r="283" spans="1:24">
      <c r="A283" s="23" t="s">
        <v>642</v>
      </c>
      <c r="B283" s="24" t="s">
        <v>643</v>
      </c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26"/>
      <c r="X283" s="32" t="e">
        <f t="shared" si="188"/>
        <v>#DIV/0!</v>
      </c>
    </row>
    <row r="284" spans="1:24">
      <c r="A284" s="23" t="s">
        <v>650</v>
      </c>
      <c r="B284" s="24" t="s">
        <v>651</v>
      </c>
      <c r="C284" s="45">
        <f>+'2000'!$E284</f>
        <v>0</v>
      </c>
      <c r="D284" s="45">
        <f>+'2001'!$E284</f>
        <v>0</v>
      </c>
      <c r="E284" s="45">
        <f>+'2002'!$E284</f>
        <v>0</v>
      </c>
      <c r="F284" s="45">
        <f>+'2003'!$E284</f>
        <v>0</v>
      </c>
      <c r="G284" s="45">
        <f>+'2004'!$E284</f>
        <v>0</v>
      </c>
      <c r="H284" s="45">
        <f>+'2005'!$E284</f>
        <v>0</v>
      </c>
      <c r="I284" s="45">
        <f>+'2006'!$E284</f>
        <v>0</v>
      </c>
      <c r="J284" s="45">
        <f>+'2007'!$E284</f>
        <v>0</v>
      </c>
      <c r="K284" s="45">
        <f>+'2008'!$E284</f>
        <v>0</v>
      </c>
      <c r="L284" s="45">
        <f>+'2009'!$E284</f>
        <v>0</v>
      </c>
      <c r="M284" s="45">
        <f>+'2010'!$E284</f>
        <v>0</v>
      </c>
      <c r="N284" s="45">
        <f>+'2011'!$E284</f>
        <v>0</v>
      </c>
      <c r="O284" s="45">
        <f>+'2012'!$E284</f>
        <v>0</v>
      </c>
      <c r="P284" s="45">
        <f>+'2013'!$E284</f>
        <v>0</v>
      </c>
      <c r="Q284" s="45">
        <f>+'2014'!$E284</f>
        <v>0</v>
      </c>
      <c r="R284" s="45">
        <f>+'2015'!$E284</f>
        <v>0</v>
      </c>
      <c r="S284" s="45">
        <f>+'2016'!$E284</f>
        <v>0</v>
      </c>
      <c r="T284" s="45">
        <f>+'2017'!$E284</f>
        <v>0</v>
      </c>
      <c r="U284" s="45">
        <f>+'2018'!$E284</f>
        <v>0</v>
      </c>
      <c r="V284" s="45">
        <f>+'2019'!$E284</f>
        <v>0</v>
      </c>
      <c r="W284" s="26"/>
      <c r="X284" s="46" t="e">
        <f t="shared" si="188"/>
        <v>#DIV/0!</v>
      </c>
    </row>
    <row r="285" spans="1:24">
      <c r="A285" s="23" t="s">
        <v>656</v>
      </c>
      <c r="B285" s="24" t="s">
        <v>657</v>
      </c>
      <c r="C285" s="45">
        <f>+'2000'!$E285</f>
        <v>0</v>
      </c>
      <c r="D285" s="45">
        <f>+'2001'!$E285</f>
        <v>0</v>
      </c>
      <c r="E285" s="45">
        <f>+'2002'!$E285</f>
        <v>0</v>
      </c>
      <c r="F285" s="45">
        <f>+'2003'!$E285</f>
        <v>0</v>
      </c>
      <c r="G285" s="45">
        <f>+'2004'!$E285</f>
        <v>0</v>
      </c>
      <c r="H285" s="45">
        <f>+'2005'!$E285</f>
        <v>0</v>
      </c>
      <c r="I285" s="45">
        <f>+'2006'!$E285</f>
        <v>0</v>
      </c>
      <c r="J285" s="45">
        <f>+'2007'!$E285</f>
        <v>0</v>
      </c>
      <c r="K285" s="45">
        <f>+'2008'!$E285</f>
        <v>0</v>
      </c>
      <c r="L285" s="45">
        <f>+'2009'!$E285</f>
        <v>0</v>
      </c>
      <c r="M285" s="45">
        <f>+'2010'!$E285</f>
        <v>0</v>
      </c>
      <c r="N285" s="45">
        <f>+'2011'!$E285</f>
        <v>0</v>
      </c>
      <c r="O285" s="45">
        <f>+'2012'!$E285</f>
        <v>0</v>
      </c>
      <c r="P285" s="45">
        <f>+'2013'!$E285</f>
        <v>0</v>
      </c>
      <c r="Q285" s="45">
        <f>+'2014'!$E285</f>
        <v>0</v>
      </c>
      <c r="R285" s="45">
        <f>+'2015'!$E285</f>
        <v>0</v>
      </c>
      <c r="S285" s="45">
        <f>+'2016'!$E285</f>
        <v>0</v>
      </c>
      <c r="T285" s="45">
        <f>+'2017'!$E285</f>
        <v>0</v>
      </c>
      <c r="U285" s="45">
        <f>+'2018'!$E285</f>
        <v>0</v>
      </c>
      <c r="V285" s="45">
        <f>+'2019'!$E285</f>
        <v>0</v>
      </c>
      <c r="W285" s="26"/>
      <c r="X285" s="46" t="e">
        <f t="shared" si="188"/>
        <v>#DIV/0!</v>
      </c>
    </row>
    <row r="286" spans="1:24">
      <c r="A286" s="23" t="s">
        <v>662</v>
      </c>
      <c r="B286" s="24" t="s">
        <v>663</v>
      </c>
      <c r="C286" s="45">
        <f>+'2000'!$E286</f>
        <v>0.141776322116</v>
      </c>
      <c r="D286" s="45">
        <f>+'2001'!$E286</f>
        <v>0.14446615576800001</v>
      </c>
      <c r="E286" s="45">
        <f>+'2002'!$E286</f>
        <v>0.14716584828000001</v>
      </c>
      <c r="F286" s="45">
        <f>+'2003'!$E286</f>
        <v>0.14986799348400001</v>
      </c>
      <c r="G286" s="45">
        <f>+'2004'!$E286</f>
        <v>0.15256513712</v>
      </c>
      <c r="H286" s="45">
        <f>+'2005'!$E286</f>
        <v>0.15524992111199995</v>
      </c>
      <c r="I286" s="45">
        <f>+'2006'!$E286</f>
        <v>0.15793215622799997</v>
      </c>
      <c r="J286" s="45">
        <f>+'2007'!$E286</f>
        <v>0.16061674785199997</v>
      </c>
      <c r="K286" s="45">
        <f>+'2008'!$E286</f>
        <v>0.16328897983199997</v>
      </c>
      <c r="L286" s="45">
        <f>+'2009'!$E286</f>
        <v>0.16593418410799998</v>
      </c>
      <c r="M286" s="45">
        <f>+'2010'!$E286</f>
        <v>0.17610496881999999</v>
      </c>
      <c r="N286" s="45">
        <f>+'2011'!$E286</f>
        <v>0.17908599953200002</v>
      </c>
      <c r="O286" s="45">
        <f>+'2012'!$E286</f>
        <v>0.182148979012</v>
      </c>
      <c r="P286" s="45">
        <f>+'2013'!$E286</f>
        <v>0.18518954761999998</v>
      </c>
      <c r="Q286" s="45">
        <f>+'2014'!$E286</f>
        <v>0.18819722129999997</v>
      </c>
      <c r="R286" s="45">
        <f>+'2015'!$E286</f>
        <v>0.19118512916799998</v>
      </c>
      <c r="S286" s="45">
        <f>+'2016'!$E286</f>
        <v>0.19414947195600002</v>
      </c>
      <c r="T286" s="45">
        <f>+'2017'!$E286</f>
        <v>0.19708750841999997</v>
      </c>
      <c r="U286" s="45">
        <f>+'2018'!$E286</f>
        <v>0.20000419203599995</v>
      </c>
      <c r="V286" s="45">
        <f>+'2019'!$E286</f>
        <v>0.20289091433599998</v>
      </c>
      <c r="W286" s="26"/>
      <c r="X286" s="46">
        <f t="shared" si="188"/>
        <v>0.4310634618522311</v>
      </c>
    </row>
    <row r="287" spans="1:24">
      <c r="A287" s="23" t="s">
        <v>669</v>
      </c>
      <c r="B287" s="24" t="s">
        <v>290</v>
      </c>
      <c r="C287" s="45">
        <f>+'2000'!$E287</f>
        <v>0</v>
      </c>
      <c r="D287" s="45">
        <f>+'2001'!$E287</f>
        <v>0</v>
      </c>
      <c r="E287" s="45">
        <f>+'2002'!$E287</f>
        <v>0</v>
      </c>
      <c r="F287" s="45">
        <f>+'2003'!$E287</f>
        <v>0</v>
      </c>
      <c r="G287" s="45">
        <f>+'2004'!$E287</f>
        <v>0</v>
      </c>
      <c r="H287" s="45">
        <f>+'2005'!$E287</f>
        <v>0</v>
      </c>
      <c r="I287" s="45">
        <f>+'2006'!$E287</f>
        <v>0</v>
      </c>
      <c r="J287" s="45">
        <f>+'2007'!$E287</f>
        <v>0</v>
      </c>
      <c r="K287" s="45">
        <f>+'2008'!$E287</f>
        <v>0</v>
      </c>
      <c r="L287" s="45">
        <f>+'2009'!$E287</f>
        <v>0</v>
      </c>
      <c r="M287" s="45">
        <f>+'2010'!$E287</f>
        <v>0</v>
      </c>
      <c r="N287" s="45">
        <f>+'2011'!$E287</f>
        <v>0</v>
      </c>
      <c r="O287" s="45">
        <f>+'2012'!$E287</f>
        <v>0</v>
      </c>
      <c r="P287" s="45">
        <f>+'2013'!$E287</f>
        <v>0</v>
      </c>
      <c r="Q287" s="45">
        <f>+'2014'!$E287</f>
        <v>0</v>
      </c>
      <c r="R287" s="45">
        <f>+'2015'!$E287</f>
        <v>0</v>
      </c>
      <c r="S287" s="45">
        <f>+'2016'!$E287</f>
        <v>0</v>
      </c>
      <c r="T287" s="45">
        <f>+'2017'!$E287</f>
        <v>0</v>
      </c>
      <c r="U287" s="45">
        <f>+'2018'!$E287</f>
        <v>0</v>
      </c>
      <c r="V287" s="45">
        <f>+'2019'!$E287</f>
        <v>0</v>
      </c>
      <c r="W287" s="26"/>
      <c r="X287" s="46" t="e">
        <f t="shared" si="188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188"/>
        <v>#DIV/0!</v>
      </c>
    </row>
    <row r="289" spans="1:26" s="12" customFormat="1">
      <c r="A289" s="18"/>
      <c r="B289" s="40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21"/>
      <c r="X289" s="42" t="e">
        <f t="shared" si="188"/>
        <v>#DIV/0!</v>
      </c>
    </row>
    <row r="290" spans="1:26">
      <c r="A290" s="23"/>
      <c r="B290" s="24" t="s">
        <v>672</v>
      </c>
      <c r="C290" s="25">
        <f t="shared" ref="C290:U290" si="191">+C291+C292</f>
        <v>2.56240604E-3</v>
      </c>
      <c r="D290" s="25">
        <f t="shared" si="191"/>
        <v>2.4359860400000001E-3</v>
      </c>
      <c r="E290" s="25">
        <f t="shared" si="191"/>
        <v>1.6222657582772113E-2</v>
      </c>
      <c r="F290" s="25">
        <f t="shared" si="191"/>
        <v>1.52389030372E-2</v>
      </c>
      <c r="G290" s="25">
        <f t="shared" si="191"/>
        <v>1.4030725764399999E-2</v>
      </c>
      <c r="H290" s="25">
        <f t="shared" si="191"/>
        <v>1.4905009884799997E-2</v>
      </c>
      <c r="I290" s="25">
        <f t="shared" si="191"/>
        <v>1.6795644710400001E-2</v>
      </c>
      <c r="J290" s="25">
        <f t="shared" si="191"/>
        <v>2.0925701762399999E-2</v>
      </c>
      <c r="K290" s="25">
        <f t="shared" si="191"/>
        <v>2.3949179285759997E-2</v>
      </c>
      <c r="L290" s="25">
        <f t="shared" si="191"/>
        <v>0.23650158448959996</v>
      </c>
      <c r="M290" s="25">
        <f t="shared" si="191"/>
        <v>0.26368698241600003</v>
      </c>
      <c r="N290" s="25">
        <f t="shared" si="191"/>
        <v>0.29522712870680001</v>
      </c>
      <c r="O290" s="25">
        <f t="shared" si="191"/>
        <v>0.30229616613679999</v>
      </c>
      <c r="P290" s="25">
        <f t="shared" si="191"/>
        <v>0.30286376914640001</v>
      </c>
      <c r="Q290" s="25">
        <f t="shared" si="191"/>
        <v>0.30564435486587999</v>
      </c>
      <c r="R290" s="25">
        <f t="shared" si="191"/>
        <v>0.33747178394658484</v>
      </c>
      <c r="S290" s="25">
        <f t="shared" si="191"/>
        <v>0.36251313527657203</v>
      </c>
      <c r="T290" s="25">
        <f t="shared" si="191"/>
        <v>0.40692216669920511</v>
      </c>
      <c r="U290" s="25">
        <f t="shared" si="191"/>
        <v>0.39865918499662234</v>
      </c>
      <c r="V290" s="25">
        <f t="shared" ref="V290" si="192">+V291+V292</f>
        <v>0.394104217448</v>
      </c>
      <c r="W290" s="26"/>
      <c r="X290" s="27">
        <f t="shared" si="188"/>
        <v>152.80240730622069</v>
      </c>
    </row>
    <row r="291" spans="1:26">
      <c r="A291" s="23"/>
      <c r="B291" s="43" t="s">
        <v>673</v>
      </c>
      <c r="C291" s="45">
        <f>+'2000'!$E291</f>
        <v>2.56240604E-3</v>
      </c>
      <c r="D291" s="45">
        <f>+'2001'!$E291</f>
        <v>2.4359860400000001E-3</v>
      </c>
      <c r="E291" s="45">
        <f>+'2002'!$E291</f>
        <v>1.6222657582772113E-2</v>
      </c>
      <c r="F291" s="45">
        <f>+'2003'!$E291</f>
        <v>1.52389030372E-2</v>
      </c>
      <c r="G291" s="45">
        <f>+'2004'!$E291</f>
        <v>1.4030725764399999E-2</v>
      </c>
      <c r="H291" s="45">
        <f>+'2005'!$E291</f>
        <v>1.4905009884799997E-2</v>
      </c>
      <c r="I291" s="45">
        <f>+'2006'!$E291</f>
        <v>1.6795644710400001E-2</v>
      </c>
      <c r="J291" s="45">
        <f>+'2007'!$E291</f>
        <v>2.0925701762399999E-2</v>
      </c>
      <c r="K291" s="45">
        <f>+'2008'!$E291</f>
        <v>2.3949179285759997E-2</v>
      </c>
      <c r="L291" s="45">
        <f>+'2009'!$E291</f>
        <v>2.5384193289599996E-2</v>
      </c>
      <c r="M291" s="45">
        <f>+'2010'!$E291</f>
        <v>2.6902178415999997E-2</v>
      </c>
      <c r="N291" s="45">
        <f>+'2011'!$E291</f>
        <v>3.0897281506799996E-2</v>
      </c>
      <c r="O291" s="45">
        <f>+'2012'!$E291</f>
        <v>3.61942133368E-2</v>
      </c>
      <c r="P291" s="45">
        <f>+'2013'!$E291</f>
        <v>4.4865409946399995E-2</v>
      </c>
      <c r="Q291" s="45">
        <f>+'2014'!$E291</f>
        <v>5.3777422865879991E-2</v>
      </c>
      <c r="R291" s="45">
        <f>+'2015'!$E291</f>
        <v>5.7425851946584804E-2</v>
      </c>
      <c r="S291" s="45">
        <f>+'2016'!$E291</f>
        <v>6.0584543276572006E-2</v>
      </c>
      <c r="T291" s="45">
        <f>+'2017'!$E291</f>
        <v>6.1581593099205204E-2</v>
      </c>
      <c r="U291" s="45">
        <f>+'2018'!$E291</f>
        <v>6.4919956196622247E-2</v>
      </c>
      <c r="V291" s="45">
        <f>+'2019'!$E291</f>
        <v>1.0708540648E-2</v>
      </c>
      <c r="W291" s="26"/>
      <c r="X291" s="46">
        <f t="shared" si="188"/>
        <v>3.1790959281379152</v>
      </c>
    </row>
    <row r="292" spans="1:26">
      <c r="A292" s="23"/>
      <c r="B292" s="43" t="s">
        <v>674</v>
      </c>
      <c r="C292" s="45">
        <f>+'2000'!$E292</f>
        <v>0</v>
      </c>
      <c r="D292" s="45">
        <f>+'2001'!$E292</f>
        <v>0</v>
      </c>
      <c r="E292" s="45">
        <f>+'2002'!$E292</f>
        <v>0</v>
      </c>
      <c r="F292" s="45">
        <f>+'2003'!$E292</f>
        <v>0</v>
      </c>
      <c r="G292" s="45">
        <f>+'2004'!$E292</f>
        <v>0</v>
      </c>
      <c r="H292" s="45">
        <f>+'2005'!$E292</f>
        <v>0</v>
      </c>
      <c r="I292" s="45">
        <f>+'2006'!$E292</f>
        <v>0</v>
      </c>
      <c r="J292" s="45">
        <f>+'2007'!$E292</f>
        <v>0</v>
      </c>
      <c r="K292" s="45">
        <f>+'2008'!$E292</f>
        <v>0</v>
      </c>
      <c r="L292" s="45">
        <f>+'2009'!$E292</f>
        <v>0.21111739119999998</v>
      </c>
      <c r="M292" s="45">
        <f>+'2010'!$E292</f>
        <v>0.23678480400000002</v>
      </c>
      <c r="N292" s="45">
        <f>+'2011'!$E292</f>
        <v>0.26432984720000002</v>
      </c>
      <c r="O292" s="45">
        <f>+'2012'!$E292</f>
        <v>0.26610195279999999</v>
      </c>
      <c r="P292" s="45">
        <f>+'2013'!$E292</f>
        <v>0.25799835920000003</v>
      </c>
      <c r="Q292" s="45">
        <f>+'2014'!$E292</f>
        <v>0.25186693199999999</v>
      </c>
      <c r="R292" s="45">
        <f>+'2015'!$E292</f>
        <v>0.28004593200000005</v>
      </c>
      <c r="S292" s="45">
        <f>+'2016'!$E292</f>
        <v>0.301928592</v>
      </c>
      <c r="T292" s="45">
        <f>+'2017'!$E292</f>
        <v>0.34534057359999992</v>
      </c>
      <c r="U292" s="45">
        <f>+'2018'!$E292</f>
        <v>0.33373922880000007</v>
      </c>
      <c r="V292" s="45">
        <f>+'2019'!$E292</f>
        <v>0.38339567680000003</v>
      </c>
      <c r="W292" s="26"/>
      <c r="X292" s="46" t="e">
        <f t="shared" si="188"/>
        <v>#DIV/0!</v>
      </c>
    </row>
    <row r="293" spans="1:26">
      <c r="A293" s="23"/>
      <c r="B293" s="24" t="s">
        <v>675</v>
      </c>
      <c r="C293" s="45">
        <f>+'2000'!$E293</f>
        <v>0</v>
      </c>
      <c r="D293" s="45">
        <f>+'2001'!$E293</f>
        <v>0</v>
      </c>
      <c r="E293" s="45">
        <f>+'2002'!$E293</f>
        <v>0</v>
      </c>
      <c r="F293" s="45">
        <f>+'2003'!$E293</f>
        <v>0</v>
      </c>
      <c r="G293" s="45">
        <f>+'2004'!$E293</f>
        <v>0</v>
      </c>
      <c r="H293" s="45">
        <f>+'2005'!$E293</f>
        <v>0</v>
      </c>
      <c r="I293" s="45">
        <f>+'2006'!$E293</f>
        <v>0</v>
      </c>
      <c r="J293" s="45">
        <f>+'2007'!$E293</f>
        <v>0</v>
      </c>
      <c r="K293" s="45">
        <f>+'2008'!$E293</f>
        <v>0</v>
      </c>
      <c r="L293" s="45">
        <f>+'2009'!$E293</f>
        <v>0</v>
      </c>
      <c r="M293" s="45">
        <f>+'2010'!$E293</f>
        <v>0</v>
      </c>
      <c r="N293" s="45">
        <f>+'2011'!$E293</f>
        <v>0</v>
      </c>
      <c r="O293" s="45">
        <f>+'2012'!$E293</f>
        <v>0</v>
      </c>
      <c r="P293" s="45">
        <f>+'2013'!$E293</f>
        <v>0</v>
      </c>
      <c r="Q293" s="45">
        <f>+'2014'!$E293</f>
        <v>0</v>
      </c>
      <c r="R293" s="45">
        <f>+'2015'!$E293</f>
        <v>0</v>
      </c>
      <c r="S293" s="45">
        <f>+'2016'!$E293</f>
        <v>0</v>
      </c>
      <c r="T293" s="45">
        <f>+'2017'!$E293</f>
        <v>0</v>
      </c>
      <c r="U293" s="45">
        <f>+'2018'!$E293</f>
        <v>0</v>
      </c>
      <c r="V293" s="45">
        <f>+'2019'!$E293</f>
        <v>0</v>
      </c>
      <c r="W293" s="26"/>
      <c r="X293" s="46" t="e">
        <f t="shared" si="188"/>
        <v>#DIV/0!</v>
      </c>
    </row>
    <row r="294" spans="1:26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26"/>
      <c r="X294" s="32" t="e">
        <f t="shared" si="188"/>
        <v>#DIV/0!</v>
      </c>
    </row>
    <row r="295" spans="1:26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26"/>
      <c r="X295" s="32" t="e">
        <f t="shared" si="188"/>
        <v>#DIV/0!</v>
      </c>
    </row>
    <row r="296" spans="1:26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26"/>
      <c r="X296" s="32" t="e">
        <f t="shared" si="188"/>
        <v>#DIV/0!</v>
      </c>
    </row>
    <row r="297" spans="1:26" ht="12.95">
      <c r="A297" s="23"/>
      <c r="B297" s="24" t="s">
        <v>681</v>
      </c>
      <c r="C297" s="45">
        <f>+'2000'!$E297</f>
        <v>0</v>
      </c>
      <c r="D297" s="45">
        <f>+'2001'!$E297</f>
        <v>0</v>
      </c>
      <c r="E297" s="45">
        <f>+'2002'!$E297</f>
        <v>0</v>
      </c>
      <c r="F297" s="45">
        <f>+'2003'!$E297</f>
        <v>0</v>
      </c>
      <c r="G297" s="45">
        <f>+'2004'!$E297</f>
        <v>0</v>
      </c>
      <c r="H297" s="45">
        <f>+'2005'!$E297</f>
        <v>0</v>
      </c>
      <c r="I297" s="45">
        <f>+'2006'!$E297</f>
        <v>0</v>
      </c>
      <c r="J297" s="45">
        <f>+'2007'!$E297</f>
        <v>0</v>
      </c>
      <c r="K297" s="45">
        <f>+'2008'!$E297</f>
        <v>0</v>
      </c>
      <c r="L297" s="45">
        <f>+'2009'!$E297</f>
        <v>0</v>
      </c>
      <c r="M297" s="45">
        <f>+'2010'!$E297</f>
        <v>0</v>
      </c>
      <c r="N297" s="45">
        <f>+'2011'!$E297</f>
        <v>0</v>
      </c>
      <c r="O297" s="45">
        <f>+'2012'!$E297</f>
        <v>0</v>
      </c>
      <c r="P297" s="45">
        <f>+'2013'!$E297</f>
        <v>0</v>
      </c>
      <c r="Q297" s="45">
        <f>+'2014'!$E297</f>
        <v>0</v>
      </c>
      <c r="R297" s="45">
        <f>+'2015'!$E297</f>
        <v>0</v>
      </c>
      <c r="S297" s="45">
        <f>+'2016'!$E297</f>
        <v>0</v>
      </c>
      <c r="T297" s="45">
        <f>+'2017'!$E297</f>
        <v>0</v>
      </c>
      <c r="U297" s="45">
        <f>+'2018'!$E297</f>
        <v>0</v>
      </c>
      <c r="V297" s="45">
        <f>+'2019'!$E297</f>
        <v>0</v>
      </c>
      <c r="W297" s="26"/>
      <c r="X297" s="46" t="e">
        <f t="shared" si="188"/>
        <v>#DIV/0!</v>
      </c>
    </row>
    <row r="298" spans="1:26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26"/>
      <c r="X298" s="32" t="e">
        <f t="shared" si="188"/>
        <v>#DIV/0!</v>
      </c>
    </row>
    <row r="299" spans="1:26"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X299" s="56"/>
    </row>
    <row r="301" spans="1:26" s="12" customFormat="1">
      <c r="A301" s="10" t="s">
        <v>696</v>
      </c>
      <c r="B301" s="10"/>
      <c r="C301" s="44">
        <f t="shared" ref="C301:U301" si="193">C241-C303</f>
        <v>0</v>
      </c>
      <c r="D301" s="44">
        <f t="shared" si="193"/>
        <v>0</v>
      </c>
      <c r="E301" s="44">
        <f t="shared" si="193"/>
        <v>0</v>
      </c>
      <c r="F301" s="44">
        <f t="shared" si="193"/>
        <v>0</v>
      </c>
      <c r="G301" s="44">
        <f t="shared" si="193"/>
        <v>0</v>
      </c>
      <c r="H301" s="44">
        <f t="shared" si="193"/>
        <v>0</v>
      </c>
      <c r="I301" s="44">
        <f t="shared" si="193"/>
        <v>0</v>
      </c>
      <c r="J301" s="44">
        <f t="shared" si="193"/>
        <v>0</v>
      </c>
      <c r="K301" s="44">
        <f t="shared" si="193"/>
        <v>0</v>
      </c>
      <c r="L301" s="44">
        <f t="shared" si="193"/>
        <v>0</v>
      </c>
      <c r="M301" s="44">
        <f t="shared" si="193"/>
        <v>0</v>
      </c>
      <c r="N301" s="44">
        <f t="shared" si="193"/>
        <v>0</v>
      </c>
      <c r="O301" s="44">
        <f t="shared" si="193"/>
        <v>0</v>
      </c>
      <c r="P301" s="44">
        <f t="shared" si="193"/>
        <v>0</v>
      </c>
      <c r="Q301" s="44">
        <f t="shared" si="193"/>
        <v>0</v>
      </c>
      <c r="R301" s="44">
        <f t="shared" si="193"/>
        <v>0</v>
      </c>
      <c r="S301" s="44">
        <f t="shared" si="193"/>
        <v>0</v>
      </c>
      <c r="T301" s="44">
        <f t="shared" si="193"/>
        <v>0</v>
      </c>
      <c r="U301" s="44">
        <f t="shared" si="193"/>
        <v>0</v>
      </c>
      <c r="V301" s="44">
        <f t="shared" ref="V301" si="194">V241-V303</f>
        <v>0</v>
      </c>
      <c r="X301" s="54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195">+SUM(C304:C308)</f>
        <v>2.790278421336617</v>
      </c>
      <c r="D303" s="20">
        <f t="shared" si="195"/>
        <v>2.9514757057131278</v>
      </c>
      <c r="E303" s="20">
        <f t="shared" si="195"/>
        <v>3.1927389273664861</v>
      </c>
      <c r="F303" s="20">
        <f t="shared" si="195"/>
        <v>3.2285582954310788</v>
      </c>
      <c r="G303" s="20">
        <f t="shared" si="195"/>
        <v>3.0074130626599729</v>
      </c>
      <c r="H303" s="20">
        <f t="shared" si="195"/>
        <v>3.3033742998908044</v>
      </c>
      <c r="I303" s="20">
        <f t="shared" si="195"/>
        <v>3.1210097807408648</v>
      </c>
      <c r="J303" s="20">
        <f t="shared" si="195"/>
        <v>3.216093903796613</v>
      </c>
      <c r="K303" s="20">
        <f t="shared" si="195"/>
        <v>3.3333857351315506</v>
      </c>
      <c r="L303" s="20">
        <f t="shared" si="195"/>
        <v>3.3007162319953918</v>
      </c>
      <c r="M303" s="20">
        <f t="shared" si="195"/>
        <v>3.4036803073286142</v>
      </c>
      <c r="N303" s="20">
        <f t="shared" si="195"/>
        <v>3.5907872849841236</v>
      </c>
      <c r="O303" s="20">
        <f t="shared" si="195"/>
        <v>3.5431491202172327</v>
      </c>
      <c r="P303" s="20">
        <f t="shared" si="195"/>
        <v>3.605747549914526</v>
      </c>
      <c r="Q303" s="20">
        <f t="shared" si="195"/>
        <v>3.4505753812903834</v>
      </c>
      <c r="R303" s="20">
        <f t="shared" si="195"/>
        <v>3.4862547824917143</v>
      </c>
      <c r="S303" s="20">
        <f t="shared" si="195"/>
        <v>3.8457061629336953</v>
      </c>
      <c r="T303" s="20">
        <f t="shared" si="195"/>
        <v>3.5133654987444385</v>
      </c>
      <c r="U303" s="20">
        <f t="shared" si="195"/>
        <v>3.5731151873881437</v>
      </c>
      <c r="V303" s="20">
        <f t="shared" ref="V303" si="196">+SUM(V304:V308)</f>
        <v>3.8729860812393646</v>
      </c>
      <c r="W303" s="21"/>
      <c r="X303" s="22">
        <f t="shared" ref="X303:X308" si="197">+(V303/C303)-1</f>
        <v>0.38802853923950065</v>
      </c>
    </row>
    <row r="304" spans="1:26">
      <c r="A304" s="47" t="s">
        <v>263</v>
      </c>
      <c r="B304" s="48" t="s">
        <v>264</v>
      </c>
      <c r="C304" s="45">
        <f>'2000'!$E$304</f>
        <v>0.18512228554668481</v>
      </c>
      <c r="D304" s="45">
        <f>'2001'!$E$304</f>
        <v>0.21120197351680448</v>
      </c>
      <c r="E304" s="45">
        <f>'2002'!$E$304</f>
        <v>0.2050742126256124</v>
      </c>
      <c r="F304" s="45">
        <f>'2003'!$E$304</f>
        <v>0.20491199750634206</v>
      </c>
      <c r="G304" s="45">
        <f>'2004'!$E$304</f>
        <v>0.20278187351785304</v>
      </c>
      <c r="H304" s="45">
        <f>'2005'!$E$304</f>
        <v>0.20617082246390783</v>
      </c>
      <c r="I304" s="45">
        <f>'2006'!$E$304</f>
        <v>0.21901936611458131</v>
      </c>
      <c r="J304" s="45">
        <f>'2007'!$E$304</f>
        <v>0.23788593815239759</v>
      </c>
      <c r="K304" s="45">
        <f>'2008'!$E$304</f>
        <v>0.24218151418757594</v>
      </c>
      <c r="L304" s="45">
        <f>'2009'!$E$304</f>
        <v>0.26652349550639254</v>
      </c>
      <c r="M304" s="45">
        <f>'2010'!$E$304</f>
        <v>0.27957256570026084</v>
      </c>
      <c r="N304" s="45">
        <f>'2011'!$E$304</f>
        <v>0.30173105278962853</v>
      </c>
      <c r="O304" s="45">
        <f>'2012'!$E$304</f>
        <v>0.30694286377190966</v>
      </c>
      <c r="P304" s="45">
        <f>'2013'!$E$304</f>
        <v>0.30734528290390017</v>
      </c>
      <c r="Q304" s="45">
        <f>'2014'!$E$304</f>
        <v>0.31768169540696822</v>
      </c>
      <c r="R304" s="45">
        <f>'2015'!$E$304</f>
        <v>0.33799656151344964</v>
      </c>
      <c r="S304" s="45">
        <f>'2016'!$E$304</f>
        <v>0.35262486344093069</v>
      </c>
      <c r="T304" s="45">
        <f>'2017'!$E$304</f>
        <v>0.3510579972981191</v>
      </c>
      <c r="U304" s="45">
        <f>'2018'!$E$304</f>
        <v>0.34851905953774276</v>
      </c>
      <c r="V304" s="45">
        <f>'2019'!$E$304</f>
        <v>0.40349667178669868</v>
      </c>
      <c r="W304" s="26"/>
      <c r="X304" s="53">
        <f t="shared" si="197"/>
        <v>1.1796223539220696</v>
      </c>
    </row>
    <row r="305" spans="1:24">
      <c r="A305" s="47" t="s">
        <v>342</v>
      </c>
      <c r="B305" s="48" t="s">
        <v>343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26"/>
      <c r="X305" s="53" t="e">
        <f t="shared" si="197"/>
        <v>#DIV/0!</v>
      </c>
    </row>
    <row r="306" spans="1:24">
      <c r="A306" s="47" t="s">
        <v>433</v>
      </c>
      <c r="B306" s="48" t="s">
        <v>434</v>
      </c>
      <c r="C306" s="45">
        <f>'2000'!$E306</f>
        <v>2.2759384507128342</v>
      </c>
      <c r="D306" s="45">
        <f>'2001'!$E306</f>
        <v>2.3451726168432852</v>
      </c>
      <c r="E306" s="45">
        <f>'2002'!$E306</f>
        <v>2.5260407927742055</v>
      </c>
      <c r="F306" s="45">
        <f>'2003'!$E306</f>
        <v>2.5132823056725808</v>
      </c>
      <c r="G306" s="45">
        <f>'2004'!$E306</f>
        <v>2.4516042408243321</v>
      </c>
      <c r="H306" s="45">
        <f>'2005'!$E306</f>
        <v>2.5230312469078817</v>
      </c>
      <c r="I306" s="45">
        <f>'2006'!$E306</f>
        <v>2.4960224600732412</v>
      </c>
      <c r="J306" s="45">
        <f>'2007'!$E306</f>
        <v>2.5318143861588989</v>
      </c>
      <c r="K306" s="45">
        <f>'2008'!$E306</f>
        <v>2.6456874826921899</v>
      </c>
      <c r="L306" s="45">
        <f>'2009'!$E306</f>
        <v>2.6582651525768797</v>
      </c>
      <c r="M306" s="45">
        <f>'2010'!$E306</f>
        <v>2.7330925456624877</v>
      </c>
      <c r="N306" s="45">
        <f>'2011'!$E306</f>
        <v>2.8846983891634683</v>
      </c>
      <c r="O306" s="45">
        <f>'2012'!$E306</f>
        <v>2.8593826517751486</v>
      </c>
      <c r="P306" s="45">
        <f>'2013'!$E306</f>
        <v>2.9404026458697743</v>
      </c>
      <c r="Q306" s="45">
        <f>'2014'!$E306</f>
        <v>2.7281466112933188</v>
      </c>
      <c r="R306" s="45">
        <f>'2015'!$E306</f>
        <v>2.6050728482716132</v>
      </c>
      <c r="S306" s="45">
        <f>'2016'!$E306</f>
        <v>2.7530844809438384</v>
      </c>
      <c r="T306" s="45">
        <f>'2017'!$E306</f>
        <v>2.7462630366218317</v>
      </c>
      <c r="U306" s="45">
        <f>'2018'!$E306</f>
        <v>2.809288156490116</v>
      </c>
      <c r="V306" s="45">
        <f>'2019'!$E306</f>
        <v>2.8430555095937118</v>
      </c>
      <c r="W306" s="26"/>
      <c r="X306" s="53">
        <f t="shared" si="197"/>
        <v>0.24917943571947387</v>
      </c>
    </row>
    <row r="307" spans="1:24">
      <c r="A307" s="47" t="s">
        <v>539</v>
      </c>
      <c r="B307" s="48" t="s">
        <v>540</v>
      </c>
      <c r="C307" s="45">
        <f>'2000'!$E307</f>
        <v>0.18744136296109801</v>
      </c>
      <c r="D307" s="45">
        <f>'2001'!$E307</f>
        <v>0.25063495958503845</v>
      </c>
      <c r="E307" s="45">
        <f>'2002'!$E307</f>
        <v>0.31445807368666795</v>
      </c>
      <c r="F307" s="45">
        <f>'2003'!$E307</f>
        <v>0.36049599876815575</v>
      </c>
      <c r="G307" s="45">
        <f>'2004'!$E307</f>
        <v>0.20046181119778766</v>
      </c>
      <c r="H307" s="45">
        <f>'2005'!$E307</f>
        <v>0.41892230940701491</v>
      </c>
      <c r="I307" s="45">
        <f>'2006'!$E307</f>
        <v>0.24803579832504224</v>
      </c>
      <c r="J307" s="45">
        <f>'2007'!$E307</f>
        <v>0.28577683163331674</v>
      </c>
      <c r="K307" s="45">
        <f>'2008'!$E307</f>
        <v>0.28222775841978442</v>
      </c>
      <c r="L307" s="45">
        <f>'2009'!$E307</f>
        <v>0.2099933998041196</v>
      </c>
      <c r="M307" s="45">
        <f>'2010'!$E307</f>
        <v>0.21491022714586566</v>
      </c>
      <c r="N307" s="45">
        <f>'2011'!$E307</f>
        <v>0.22527184349902701</v>
      </c>
      <c r="O307" s="45">
        <f>'2012'!$E307</f>
        <v>0.19467462565817428</v>
      </c>
      <c r="P307" s="45">
        <f>'2013'!$E307</f>
        <v>0.17281007352085159</v>
      </c>
      <c r="Q307" s="45">
        <f>'2014'!$E307</f>
        <v>0.21654985329009663</v>
      </c>
      <c r="R307" s="45">
        <f>'2015'!$E307</f>
        <v>0.35200024353865167</v>
      </c>
      <c r="S307" s="45">
        <f>'2016'!$E307</f>
        <v>0.54584734659292611</v>
      </c>
      <c r="T307" s="45">
        <f>'2017'!$E307</f>
        <v>0.21895695640448751</v>
      </c>
      <c r="U307" s="45">
        <f>'2018'!$E307</f>
        <v>0.21530377932428524</v>
      </c>
      <c r="V307" s="45">
        <f>'2019'!$E307</f>
        <v>0.42354298552295427</v>
      </c>
      <c r="W307" s="26"/>
      <c r="X307" s="53">
        <f t="shared" si="197"/>
        <v>1.25960257027611</v>
      </c>
    </row>
    <row r="308" spans="1:24">
      <c r="A308" s="47" t="s">
        <v>640</v>
      </c>
      <c r="B308" s="48" t="s">
        <v>641</v>
      </c>
      <c r="C308" s="45">
        <f>'2000'!$E308</f>
        <v>0.141776322116</v>
      </c>
      <c r="D308" s="45">
        <f>'2001'!$E308</f>
        <v>0.14446615576800001</v>
      </c>
      <c r="E308" s="45">
        <f>'2002'!$E308</f>
        <v>0.14716584828000001</v>
      </c>
      <c r="F308" s="45">
        <f>'2003'!$E308</f>
        <v>0.14986799348400001</v>
      </c>
      <c r="G308" s="45">
        <f>'2004'!$E308</f>
        <v>0.15256513712</v>
      </c>
      <c r="H308" s="45">
        <f>'2005'!$E308</f>
        <v>0.15524992111199995</v>
      </c>
      <c r="I308" s="45">
        <f>'2006'!$E308</f>
        <v>0.15793215622799997</v>
      </c>
      <c r="J308" s="45">
        <f>'2007'!$E308</f>
        <v>0.16061674785199997</v>
      </c>
      <c r="K308" s="45">
        <f>'2008'!$E308</f>
        <v>0.16328897983199997</v>
      </c>
      <c r="L308" s="45">
        <f>'2009'!$E308</f>
        <v>0.16593418410799998</v>
      </c>
      <c r="M308" s="45">
        <f>'2010'!$E308</f>
        <v>0.17610496881999999</v>
      </c>
      <c r="N308" s="45">
        <f>'2011'!$E308</f>
        <v>0.17908599953200002</v>
      </c>
      <c r="O308" s="45">
        <f>'2012'!$E308</f>
        <v>0.182148979012</v>
      </c>
      <c r="P308" s="45">
        <f>'2013'!$E308</f>
        <v>0.18518954761999998</v>
      </c>
      <c r="Q308" s="45">
        <f>'2014'!$E308</f>
        <v>0.18819722129999997</v>
      </c>
      <c r="R308" s="45">
        <f>'2015'!$E308</f>
        <v>0.19118512916799998</v>
      </c>
      <c r="S308" s="45">
        <f>'2016'!$E308</f>
        <v>0.19414947195600002</v>
      </c>
      <c r="T308" s="45">
        <f>'2017'!$E308</f>
        <v>0.19708750841999997</v>
      </c>
      <c r="U308" s="45">
        <f>'2018'!$E308</f>
        <v>0.20000419203599995</v>
      </c>
      <c r="V308" s="45">
        <f>'2019'!$E308</f>
        <v>0.20289091433599998</v>
      </c>
      <c r="W308" s="26"/>
      <c r="X308" s="53">
        <f t="shared" si="197"/>
        <v>0.4310634618522311</v>
      </c>
    </row>
  </sheetData>
  <sheetProtection algorithmName="SHA-512" hashValue="dn7QZaCJb2N/9IplRAMDo4ZqJm/EIBERSFw1VJABYgmFKXL5a1RE7a+6m+23EAebDkbjryatFYmG8UrdT+tyHQ==" saltValue="al8oNaPe3Bd6HJQqOb4dUA==" spinCount="100000" sheet="1" formatCells="0" formatColumns="0" formatRows="0" insertColumns="0" insertRows="0" insertHyperlinks="0" deleteColumns="0" deleteRows="0" sort="0" autoFilter="0" pivotTables="0"/>
  <conditionalFormatting sqref="C239:U239 C301:U301">
    <cfRule type="cellIs" dxfId="26" priority="6" operator="equal">
      <formula>0</formula>
    </cfRule>
  </conditionalFormatting>
  <conditionalFormatting sqref="V239">
    <cfRule type="cellIs" dxfId="25" priority="2" operator="equal">
      <formula>0</formula>
    </cfRule>
  </conditionalFormatting>
  <conditionalFormatting sqref="V301">
    <cfRule type="cellIs" dxfId="24" priority="1" operator="equal">
      <formula>0</formula>
    </cfRule>
  </conditionalFormatting>
  <dataValidations count="1">
    <dataValidation allowBlank="1" showInputMessage="1" showErrorMessage="1" sqref="B144:B157 B136 A225:B236 B267:B273 A289:B299 B307" xr:uid="{5FD933FC-55A0-4AFB-A830-5BB35C7B14FE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E033B847-9D86-4D98-90B4-98B7CC8FB09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N2O!C4:V4</xm:f>
              <xm:sqref>Z4</xm:sqref>
            </x14:sparkline>
            <x14:sparkline>
              <xm:f>N2O!C5:V5</xm:f>
              <xm:sqref>Z5</xm:sqref>
            </x14:sparkline>
            <x14:sparkline>
              <xm:f>N2O!C6:V6</xm:f>
              <xm:sqref>Z6</xm:sqref>
            </x14:sparkline>
            <x14:sparkline>
              <xm:f>N2O!C7:V7</xm:f>
              <xm:sqref>Z7</xm:sqref>
            </x14:sparkline>
            <x14:sparkline>
              <xm:f>N2O!C8:V8</xm:f>
              <xm:sqref>Z8</xm:sqref>
            </x14:sparkline>
            <x14:sparkline>
              <xm:f>N2O!C9:V9</xm:f>
              <xm:sqref>Z9</xm:sqref>
            </x14:sparkline>
            <x14:sparkline>
              <xm:f>N2O!C10:V10</xm:f>
              <xm:sqref>Z10</xm:sqref>
            </x14:sparkline>
            <x14:sparkline>
              <xm:f>N2O!C11:V11</xm:f>
              <xm:sqref>Z11</xm:sqref>
            </x14:sparkline>
            <x14:sparkline>
              <xm:f>N2O!C12:V12</xm:f>
              <xm:sqref>Z12</xm:sqref>
            </x14:sparkline>
            <x14:sparkline>
              <xm:f>N2O!C13:V13</xm:f>
              <xm:sqref>Z13</xm:sqref>
            </x14:sparkline>
            <x14:sparkline>
              <xm:f>N2O!C14:V14</xm:f>
              <xm:sqref>Z14</xm:sqref>
            </x14:sparkline>
            <x14:sparkline>
              <xm:f>N2O!C15:V15</xm:f>
              <xm:sqref>Z15</xm:sqref>
            </x14:sparkline>
            <x14:sparkline>
              <xm:f>N2O!C16:V16</xm:f>
              <xm:sqref>Z16</xm:sqref>
            </x14:sparkline>
            <x14:sparkline>
              <xm:f>N2O!C17:V17</xm:f>
              <xm:sqref>Z17</xm:sqref>
            </x14:sparkline>
            <x14:sparkline>
              <xm:f>N2O!C18:V18</xm:f>
              <xm:sqref>Z18</xm:sqref>
            </x14:sparkline>
            <x14:sparkline>
              <xm:f>N2O!C19:V19</xm:f>
              <xm:sqref>Z19</xm:sqref>
            </x14:sparkline>
            <x14:sparkline>
              <xm:f>N2O!C20:V20</xm:f>
              <xm:sqref>Z20</xm:sqref>
            </x14:sparkline>
            <x14:sparkline>
              <xm:f>N2O!C21:V21</xm:f>
              <xm:sqref>Z21</xm:sqref>
            </x14:sparkline>
            <x14:sparkline>
              <xm:f>N2O!C22:V22</xm:f>
              <xm:sqref>Z22</xm:sqref>
            </x14:sparkline>
            <x14:sparkline>
              <xm:f>N2O!C23:V23</xm:f>
              <xm:sqref>Z23</xm:sqref>
            </x14:sparkline>
            <x14:sparkline>
              <xm:f>N2O!C24:V24</xm:f>
              <xm:sqref>Z24</xm:sqref>
            </x14:sparkline>
            <x14:sparkline>
              <xm:f>N2O!C25:V25</xm:f>
              <xm:sqref>Z25</xm:sqref>
            </x14:sparkline>
            <x14:sparkline>
              <xm:f>N2O!C26:V26</xm:f>
              <xm:sqref>Z26</xm:sqref>
            </x14:sparkline>
            <x14:sparkline>
              <xm:f>N2O!C27:V27</xm:f>
              <xm:sqref>Z27</xm:sqref>
            </x14:sparkline>
            <x14:sparkline>
              <xm:f>N2O!C28:V28</xm:f>
              <xm:sqref>Z28</xm:sqref>
            </x14:sparkline>
            <x14:sparkline>
              <xm:f>N2O!C29:V29</xm:f>
              <xm:sqref>Z29</xm:sqref>
            </x14:sparkline>
            <x14:sparkline>
              <xm:f>N2O!C30:V30</xm:f>
              <xm:sqref>Z30</xm:sqref>
            </x14:sparkline>
            <x14:sparkline>
              <xm:f>N2O!C31:V31</xm:f>
              <xm:sqref>Z31</xm:sqref>
            </x14:sparkline>
            <x14:sparkline>
              <xm:f>N2O!C32:V32</xm:f>
              <xm:sqref>Z32</xm:sqref>
            </x14:sparkline>
            <x14:sparkline>
              <xm:f>N2O!C33:V33</xm:f>
              <xm:sqref>Z33</xm:sqref>
            </x14:sparkline>
            <x14:sparkline>
              <xm:f>N2O!C34:V34</xm:f>
              <xm:sqref>Z34</xm:sqref>
            </x14:sparkline>
            <x14:sparkline>
              <xm:f>N2O!C35:V35</xm:f>
              <xm:sqref>Z35</xm:sqref>
            </x14:sparkline>
            <x14:sparkline>
              <xm:f>N2O!C36:V36</xm:f>
              <xm:sqref>Z36</xm:sqref>
            </x14:sparkline>
            <x14:sparkline>
              <xm:f>N2O!C37:V37</xm:f>
              <xm:sqref>Z37</xm:sqref>
            </x14:sparkline>
            <x14:sparkline>
              <xm:f>N2O!C38:V38</xm:f>
              <xm:sqref>Z38</xm:sqref>
            </x14:sparkline>
            <x14:sparkline>
              <xm:f>N2O!C39:V39</xm:f>
              <xm:sqref>Z39</xm:sqref>
            </x14:sparkline>
            <x14:sparkline>
              <xm:f>N2O!C40:V40</xm:f>
              <xm:sqref>Z40</xm:sqref>
            </x14:sparkline>
            <x14:sparkline>
              <xm:f>N2O!C41:V41</xm:f>
              <xm:sqref>Z41</xm:sqref>
            </x14:sparkline>
            <x14:sparkline>
              <xm:f>N2O!C42:V42</xm:f>
              <xm:sqref>Z42</xm:sqref>
            </x14:sparkline>
            <x14:sparkline>
              <xm:f>N2O!C43:V43</xm:f>
              <xm:sqref>Z43</xm:sqref>
            </x14:sparkline>
            <x14:sparkline>
              <xm:f>N2O!C44:V44</xm:f>
              <xm:sqref>Z44</xm:sqref>
            </x14:sparkline>
            <x14:sparkline>
              <xm:f>N2O!C45:V45</xm:f>
              <xm:sqref>Z45</xm:sqref>
            </x14:sparkline>
            <x14:sparkline>
              <xm:f>N2O!C46:V46</xm:f>
              <xm:sqref>Z46</xm:sqref>
            </x14:sparkline>
            <x14:sparkline>
              <xm:f>N2O!C47:V47</xm:f>
              <xm:sqref>Z47</xm:sqref>
            </x14:sparkline>
            <x14:sparkline>
              <xm:f>N2O!C48:V48</xm:f>
              <xm:sqref>Z48</xm:sqref>
            </x14:sparkline>
            <x14:sparkline>
              <xm:f>N2O!C49:V49</xm:f>
              <xm:sqref>Z49</xm:sqref>
            </x14:sparkline>
            <x14:sparkline>
              <xm:f>N2O!C50:V50</xm:f>
              <xm:sqref>Z50</xm:sqref>
            </x14:sparkline>
            <x14:sparkline>
              <xm:f>N2O!C51:V51</xm:f>
              <xm:sqref>Z51</xm:sqref>
            </x14:sparkline>
            <x14:sparkline>
              <xm:f>N2O!C52:V52</xm:f>
              <xm:sqref>Z52</xm:sqref>
            </x14:sparkline>
            <x14:sparkline>
              <xm:f>N2O!C53:V53</xm:f>
              <xm:sqref>Z53</xm:sqref>
            </x14:sparkline>
            <x14:sparkline>
              <xm:f>N2O!C54:V54</xm:f>
              <xm:sqref>Z54</xm:sqref>
            </x14:sparkline>
            <x14:sparkline>
              <xm:f>N2O!C55:V55</xm:f>
              <xm:sqref>Z55</xm:sqref>
            </x14:sparkline>
            <x14:sparkline>
              <xm:f>N2O!C56:V56</xm:f>
              <xm:sqref>Z56</xm:sqref>
            </x14:sparkline>
            <x14:sparkline>
              <xm:f>N2O!C57:V57</xm:f>
              <xm:sqref>Z57</xm:sqref>
            </x14:sparkline>
            <x14:sparkline>
              <xm:f>N2O!C58:V58</xm:f>
              <xm:sqref>Z58</xm:sqref>
            </x14:sparkline>
            <x14:sparkline>
              <xm:f>N2O!C59:V59</xm:f>
              <xm:sqref>Z59</xm:sqref>
            </x14:sparkline>
            <x14:sparkline>
              <xm:f>N2O!C60:V60</xm:f>
              <xm:sqref>Z60</xm:sqref>
            </x14:sparkline>
            <x14:sparkline>
              <xm:f>N2O!C61:V61</xm:f>
              <xm:sqref>Z61</xm:sqref>
            </x14:sparkline>
            <x14:sparkline>
              <xm:f>N2O!C62:V62</xm:f>
              <xm:sqref>Z62</xm:sqref>
            </x14:sparkline>
            <x14:sparkline>
              <xm:f>N2O!C63:V63</xm:f>
              <xm:sqref>Z63</xm:sqref>
            </x14:sparkline>
            <x14:sparkline>
              <xm:f>N2O!C64:V64</xm:f>
              <xm:sqref>Z64</xm:sqref>
            </x14:sparkline>
            <x14:sparkline>
              <xm:f>N2O!C65:V65</xm:f>
              <xm:sqref>Z65</xm:sqref>
            </x14:sparkline>
            <x14:sparkline>
              <xm:f>N2O!C66:V66</xm:f>
              <xm:sqref>Z66</xm:sqref>
            </x14:sparkline>
            <x14:sparkline>
              <xm:f>N2O!C67:V67</xm:f>
              <xm:sqref>Z67</xm:sqref>
            </x14:sparkline>
            <x14:sparkline>
              <xm:f>N2O!C68:V68</xm:f>
              <xm:sqref>Z68</xm:sqref>
            </x14:sparkline>
            <x14:sparkline>
              <xm:f>N2O!C69:V69</xm:f>
              <xm:sqref>Z69</xm:sqref>
            </x14:sparkline>
            <x14:sparkline>
              <xm:f>N2O!C70:V70</xm:f>
              <xm:sqref>Z70</xm:sqref>
            </x14:sparkline>
            <x14:sparkline>
              <xm:f>N2O!C71:V71</xm:f>
              <xm:sqref>Z71</xm:sqref>
            </x14:sparkline>
            <x14:sparkline>
              <xm:f>N2O!C72:V72</xm:f>
              <xm:sqref>Z72</xm:sqref>
            </x14:sparkline>
            <x14:sparkline>
              <xm:f>N2O!C73:V73</xm:f>
              <xm:sqref>Z73</xm:sqref>
            </x14:sparkline>
            <x14:sparkline>
              <xm:f>N2O!C74:V74</xm:f>
              <xm:sqref>Z74</xm:sqref>
            </x14:sparkline>
            <x14:sparkline>
              <xm:f>N2O!C75:V75</xm:f>
              <xm:sqref>Z75</xm:sqref>
            </x14:sparkline>
            <x14:sparkline>
              <xm:f>N2O!C76:V76</xm:f>
              <xm:sqref>Z76</xm:sqref>
            </x14:sparkline>
            <x14:sparkline>
              <xm:f>N2O!C77:V77</xm:f>
              <xm:sqref>Z77</xm:sqref>
            </x14:sparkline>
            <x14:sparkline>
              <xm:f>N2O!C78:V78</xm:f>
              <xm:sqref>Z78</xm:sqref>
            </x14:sparkline>
            <x14:sparkline>
              <xm:f>N2O!C79:V79</xm:f>
              <xm:sqref>Z79</xm:sqref>
            </x14:sparkline>
            <x14:sparkline>
              <xm:f>N2O!C80:V80</xm:f>
              <xm:sqref>Z80</xm:sqref>
            </x14:sparkline>
            <x14:sparkline>
              <xm:f>N2O!C81:V81</xm:f>
              <xm:sqref>Z81</xm:sqref>
            </x14:sparkline>
            <x14:sparkline>
              <xm:f>N2O!C82:V82</xm:f>
              <xm:sqref>Z82</xm:sqref>
            </x14:sparkline>
            <x14:sparkline>
              <xm:f>N2O!C83:V83</xm:f>
              <xm:sqref>Z83</xm:sqref>
            </x14:sparkline>
            <x14:sparkline>
              <xm:f>N2O!C84:V84</xm:f>
              <xm:sqref>Z84</xm:sqref>
            </x14:sparkline>
            <x14:sparkline>
              <xm:f>N2O!C85:V85</xm:f>
              <xm:sqref>Z85</xm:sqref>
            </x14:sparkline>
            <x14:sparkline>
              <xm:f>N2O!C86:V86</xm:f>
              <xm:sqref>Z86</xm:sqref>
            </x14:sparkline>
            <x14:sparkline>
              <xm:f>N2O!C87:V87</xm:f>
              <xm:sqref>Z87</xm:sqref>
            </x14:sparkline>
            <x14:sparkline>
              <xm:f>N2O!C88:V88</xm:f>
              <xm:sqref>Z88</xm:sqref>
            </x14:sparkline>
            <x14:sparkline>
              <xm:f>N2O!C89:V89</xm:f>
              <xm:sqref>Z89</xm:sqref>
            </x14:sparkline>
            <x14:sparkline>
              <xm:f>N2O!C90:V90</xm:f>
              <xm:sqref>Z90</xm:sqref>
            </x14:sparkline>
            <x14:sparkline>
              <xm:f>N2O!C91:V91</xm:f>
              <xm:sqref>Z91</xm:sqref>
            </x14:sparkline>
            <x14:sparkline>
              <xm:f>N2O!C92:V92</xm:f>
              <xm:sqref>Z92</xm:sqref>
            </x14:sparkline>
            <x14:sparkline>
              <xm:f>N2O!C93:V93</xm:f>
              <xm:sqref>Z93</xm:sqref>
            </x14:sparkline>
            <x14:sparkline>
              <xm:f>N2O!C94:V94</xm:f>
              <xm:sqref>Z94</xm:sqref>
            </x14:sparkline>
            <x14:sparkline>
              <xm:f>N2O!C95:V95</xm:f>
              <xm:sqref>Z95</xm:sqref>
            </x14:sparkline>
            <x14:sparkline>
              <xm:f>N2O!C96:V96</xm:f>
              <xm:sqref>Z96</xm:sqref>
            </x14:sparkline>
            <x14:sparkline>
              <xm:f>N2O!C97:V97</xm:f>
              <xm:sqref>Z97</xm:sqref>
            </x14:sparkline>
            <x14:sparkline>
              <xm:f>N2O!C98:V98</xm:f>
              <xm:sqref>Z98</xm:sqref>
            </x14:sparkline>
            <x14:sparkline>
              <xm:f>N2O!C99:V99</xm:f>
              <xm:sqref>Z99</xm:sqref>
            </x14:sparkline>
            <x14:sparkline>
              <xm:f>N2O!C100:V100</xm:f>
              <xm:sqref>Z100</xm:sqref>
            </x14:sparkline>
            <x14:sparkline>
              <xm:f>N2O!C101:V101</xm:f>
              <xm:sqref>Z101</xm:sqref>
            </x14:sparkline>
            <x14:sparkline>
              <xm:f>N2O!C102:V102</xm:f>
              <xm:sqref>Z102</xm:sqref>
            </x14:sparkline>
            <x14:sparkline>
              <xm:f>N2O!C103:V103</xm:f>
              <xm:sqref>Z103</xm:sqref>
            </x14:sparkline>
            <x14:sparkline>
              <xm:f>N2O!C104:V104</xm:f>
              <xm:sqref>Z104</xm:sqref>
            </x14:sparkline>
            <x14:sparkline>
              <xm:f>N2O!C105:V105</xm:f>
              <xm:sqref>Z105</xm:sqref>
            </x14:sparkline>
            <x14:sparkline>
              <xm:f>N2O!C106:V106</xm:f>
              <xm:sqref>Z106</xm:sqref>
            </x14:sparkline>
            <x14:sparkline>
              <xm:f>N2O!C107:V107</xm:f>
              <xm:sqref>Z107</xm:sqref>
            </x14:sparkline>
            <x14:sparkline>
              <xm:f>N2O!C108:V108</xm:f>
              <xm:sqref>Z108</xm:sqref>
            </x14:sparkline>
            <x14:sparkline>
              <xm:f>N2O!C109:V109</xm:f>
              <xm:sqref>Z109</xm:sqref>
            </x14:sparkline>
            <x14:sparkline>
              <xm:f>N2O!C110:V110</xm:f>
              <xm:sqref>Z110</xm:sqref>
            </x14:sparkline>
            <x14:sparkline>
              <xm:f>N2O!C111:V111</xm:f>
              <xm:sqref>Z111</xm:sqref>
            </x14:sparkline>
            <x14:sparkline>
              <xm:f>N2O!C112:V112</xm:f>
              <xm:sqref>Z112</xm:sqref>
            </x14:sparkline>
            <x14:sparkline>
              <xm:f>N2O!C113:V113</xm:f>
              <xm:sqref>Z113</xm:sqref>
            </x14:sparkline>
            <x14:sparkline>
              <xm:f>N2O!C114:V114</xm:f>
              <xm:sqref>Z114</xm:sqref>
            </x14:sparkline>
            <x14:sparkline>
              <xm:f>N2O!C115:V115</xm:f>
              <xm:sqref>Z115</xm:sqref>
            </x14:sparkline>
            <x14:sparkline>
              <xm:f>N2O!C116:V116</xm:f>
              <xm:sqref>Z116</xm:sqref>
            </x14:sparkline>
            <x14:sparkline>
              <xm:f>N2O!C117:V117</xm:f>
              <xm:sqref>Z117</xm:sqref>
            </x14:sparkline>
            <x14:sparkline>
              <xm:f>N2O!C118:V118</xm:f>
              <xm:sqref>Z118</xm:sqref>
            </x14:sparkline>
            <x14:sparkline>
              <xm:f>N2O!C119:V119</xm:f>
              <xm:sqref>Z119</xm:sqref>
            </x14:sparkline>
            <x14:sparkline>
              <xm:f>N2O!C120:V120</xm:f>
              <xm:sqref>Z120</xm:sqref>
            </x14:sparkline>
            <x14:sparkline>
              <xm:f>N2O!C121:V121</xm:f>
              <xm:sqref>Z121</xm:sqref>
            </x14:sparkline>
            <x14:sparkline>
              <xm:f>N2O!C122:V122</xm:f>
              <xm:sqref>Z122</xm:sqref>
            </x14:sparkline>
            <x14:sparkline>
              <xm:f>N2O!C123:V123</xm:f>
              <xm:sqref>Z123</xm:sqref>
            </x14:sparkline>
            <x14:sparkline>
              <xm:f>N2O!C124:V124</xm:f>
              <xm:sqref>Z124</xm:sqref>
            </x14:sparkline>
            <x14:sparkline>
              <xm:f>N2O!C125:V125</xm:f>
              <xm:sqref>Z125</xm:sqref>
            </x14:sparkline>
            <x14:sparkline>
              <xm:f>N2O!C126:V126</xm:f>
              <xm:sqref>Z126</xm:sqref>
            </x14:sparkline>
            <x14:sparkline>
              <xm:f>N2O!C127:V127</xm:f>
              <xm:sqref>Z127</xm:sqref>
            </x14:sparkline>
            <x14:sparkline>
              <xm:f>N2O!C128:V128</xm:f>
              <xm:sqref>Z128</xm:sqref>
            </x14:sparkline>
            <x14:sparkline>
              <xm:f>N2O!C129:V129</xm:f>
              <xm:sqref>Z129</xm:sqref>
            </x14:sparkline>
            <x14:sparkline>
              <xm:f>N2O!C130:V130</xm:f>
              <xm:sqref>Z130</xm:sqref>
            </x14:sparkline>
            <x14:sparkline>
              <xm:f>N2O!C131:V131</xm:f>
              <xm:sqref>Z131</xm:sqref>
            </x14:sparkline>
            <x14:sparkline>
              <xm:f>N2O!C132:V132</xm:f>
              <xm:sqref>Z132</xm:sqref>
            </x14:sparkline>
            <x14:sparkline>
              <xm:f>N2O!C133:V133</xm:f>
              <xm:sqref>Z133</xm:sqref>
            </x14:sparkline>
            <x14:sparkline>
              <xm:f>N2O!C134:V134</xm:f>
              <xm:sqref>Z134</xm:sqref>
            </x14:sparkline>
            <x14:sparkline>
              <xm:f>N2O!C135:V135</xm:f>
              <xm:sqref>Z135</xm:sqref>
            </x14:sparkline>
            <x14:sparkline>
              <xm:f>N2O!C136:V136</xm:f>
              <xm:sqref>Z136</xm:sqref>
            </x14:sparkline>
            <x14:sparkline>
              <xm:f>N2O!C137:V137</xm:f>
              <xm:sqref>Z137</xm:sqref>
            </x14:sparkline>
            <x14:sparkline>
              <xm:f>N2O!C138:V138</xm:f>
              <xm:sqref>Z138</xm:sqref>
            </x14:sparkline>
            <x14:sparkline>
              <xm:f>N2O!C139:V139</xm:f>
              <xm:sqref>Z139</xm:sqref>
            </x14:sparkline>
            <x14:sparkline>
              <xm:f>N2O!C140:V140</xm:f>
              <xm:sqref>Z140</xm:sqref>
            </x14:sparkline>
            <x14:sparkline>
              <xm:f>N2O!C141:V141</xm:f>
              <xm:sqref>Z141</xm:sqref>
            </x14:sparkline>
            <x14:sparkline>
              <xm:f>N2O!C142:V142</xm:f>
              <xm:sqref>Z142</xm:sqref>
            </x14:sparkline>
            <x14:sparkline>
              <xm:f>N2O!C143:V143</xm:f>
              <xm:sqref>Z143</xm:sqref>
            </x14:sparkline>
            <x14:sparkline>
              <xm:f>N2O!C144:V144</xm:f>
              <xm:sqref>Z144</xm:sqref>
            </x14:sparkline>
            <x14:sparkline>
              <xm:f>N2O!C145:V145</xm:f>
              <xm:sqref>Z145</xm:sqref>
            </x14:sparkline>
            <x14:sparkline>
              <xm:f>N2O!C146:V146</xm:f>
              <xm:sqref>Z146</xm:sqref>
            </x14:sparkline>
            <x14:sparkline>
              <xm:f>N2O!C147:V147</xm:f>
              <xm:sqref>Z147</xm:sqref>
            </x14:sparkline>
            <x14:sparkline>
              <xm:f>N2O!C148:V148</xm:f>
              <xm:sqref>Z148</xm:sqref>
            </x14:sparkline>
            <x14:sparkline>
              <xm:f>N2O!C149:V149</xm:f>
              <xm:sqref>Z149</xm:sqref>
            </x14:sparkline>
            <x14:sparkline>
              <xm:f>N2O!C150:V150</xm:f>
              <xm:sqref>Z150</xm:sqref>
            </x14:sparkline>
            <x14:sparkline>
              <xm:f>N2O!C151:V151</xm:f>
              <xm:sqref>Z151</xm:sqref>
            </x14:sparkline>
            <x14:sparkline>
              <xm:f>N2O!C152:V152</xm:f>
              <xm:sqref>Z152</xm:sqref>
            </x14:sparkline>
            <x14:sparkline>
              <xm:f>N2O!C153:V153</xm:f>
              <xm:sqref>Z153</xm:sqref>
            </x14:sparkline>
            <x14:sparkline>
              <xm:f>N2O!C154:V154</xm:f>
              <xm:sqref>Z154</xm:sqref>
            </x14:sparkline>
            <x14:sparkline>
              <xm:f>N2O!C155:V155</xm:f>
              <xm:sqref>Z155</xm:sqref>
            </x14:sparkline>
            <x14:sparkline>
              <xm:f>N2O!C156:V156</xm:f>
              <xm:sqref>Z156</xm:sqref>
            </x14:sparkline>
            <x14:sparkline>
              <xm:f>N2O!C157:V157</xm:f>
              <xm:sqref>Z157</xm:sqref>
            </x14:sparkline>
            <x14:sparkline>
              <xm:f>N2O!C158:V158</xm:f>
              <xm:sqref>Z158</xm:sqref>
            </x14:sparkline>
            <x14:sparkline>
              <xm:f>N2O!C159:V159</xm:f>
              <xm:sqref>Z159</xm:sqref>
            </x14:sparkline>
            <x14:sparkline>
              <xm:f>N2O!C160:V160</xm:f>
              <xm:sqref>Z160</xm:sqref>
            </x14:sparkline>
            <x14:sparkline>
              <xm:f>N2O!C161:V161</xm:f>
              <xm:sqref>Z161</xm:sqref>
            </x14:sparkline>
            <x14:sparkline>
              <xm:f>N2O!C162:V162</xm:f>
              <xm:sqref>Z162</xm:sqref>
            </x14:sparkline>
            <x14:sparkline>
              <xm:f>N2O!C163:V163</xm:f>
              <xm:sqref>Z163</xm:sqref>
            </x14:sparkline>
            <x14:sparkline>
              <xm:f>N2O!C164:V164</xm:f>
              <xm:sqref>Z164</xm:sqref>
            </x14:sparkline>
            <x14:sparkline>
              <xm:f>N2O!C165:V165</xm:f>
              <xm:sqref>Z165</xm:sqref>
            </x14:sparkline>
            <x14:sparkline>
              <xm:f>N2O!C166:V166</xm:f>
              <xm:sqref>Z166</xm:sqref>
            </x14:sparkline>
            <x14:sparkline>
              <xm:f>N2O!C167:V167</xm:f>
              <xm:sqref>Z167</xm:sqref>
            </x14:sparkline>
            <x14:sparkline>
              <xm:f>N2O!C168:V168</xm:f>
              <xm:sqref>Z168</xm:sqref>
            </x14:sparkline>
            <x14:sparkline>
              <xm:f>N2O!C169:V169</xm:f>
              <xm:sqref>Z169</xm:sqref>
            </x14:sparkline>
            <x14:sparkline>
              <xm:f>N2O!C170:V170</xm:f>
              <xm:sqref>Z170</xm:sqref>
            </x14:sparkline>
            <x14:sparkline>
              <xm:f>N2O!C171:V171</xm:f>
              <xm:sqref>Z171</xm:sqref>
            </x14:sparkline>
            <x14:sparkline>
              <xm:f>N2O!C172:V172</xm:f>
              <xm:sqref>Z172</xm:sqref>
            </x14:sparkline>
            <x14:sparkline>
              <xm:f>N2O!C173:V173</xm:f>
              <xm:sqref>Z173</xm:sqref>
            </x14:sparkline>
            <x14:sparkline>
              <xm:f>N2O!C174:V174</xm:f>
              <xm:sqref>Z174</xm:sqref>
            </x14:sparkline>
            <x14:sparkline>
              <xm:f>N2O!C175:V175</xm:f>
              <xm:sqref>Z175</xm:sqref>
            </x14:sparkline>
            <x14:sparkline>
              <xm:f>N2O!C176:V176</xm:f>
              <xm:sqref>Z176</xm:sqref>
            </x14:sparkline>
            <x14:sparkline>
              <xm:f>N2O!C177:V177</xm:f>
              <xm:sqref>Z177</xm:sqref>
            </x14:sparkline>
            <x14:sparkline>
              <xm:f>N2O!C178:V178</xm:f>
              <xm:sqref>Z178</xm:sqref>
            </x14:sparkline>
            <x14:sparkline>
              <xm:f>N2O!C179:V179</xm:f>
              <xm:sqref>Z179</xm:sqref>
            </x14:sparkline>
            <x14:sparkline>
              <xm:f>N2O!C180:V180</xm:f>
              <xm:sqref>Z180</xm:sqref>
            </x14:sparkline>
            <x14:sparkline>
              <xm:f>N2O!C181:V181</xm:f>
              <xm:sqref>Z181</xm:sqref>
            </x14:sparkline>
            <x14:sparkline>
              <xm:f>N2O!C182:V182</xm:f>
              <xm:sqref>Z182</xm:sqref>
            </x14:sparkline>
            <x14:sparkline>
              <xm:f>N2O!C183:V183</xm:f>
              <xm:sqref>Z183</xm:sqref>
            </x14:sparkline>
            <x14:sparkline>
              <xm:f>N2O!C184:V184</xm:f>
              <xm:sqref>Z184</xm:sqref>
            </x14:sparkline>
            <x14:sparkline>
              <xm:f>N2O!C185:V185</xm:f>
              <xm:sqref>Z185</xm:sqref>
            </x14:sparkline>
            <x14:sparkline>
              <xm:f>N2O!C186:V186</xm:f>
              <xm:sqref>Z186</xm:sqref>
            </x14:sparkline>
            <x14:sparkline>
              <xm:f>N2O!C187:V187</xm:f>
              <xm:sqref>Z187</xm:sqref>
            </x14:sparkline>
            <x14:sparkline>
              <xm:f>N2O!C188:V188</xm:f>
              <xm:sqref>Z188</xm:sqref>
            </x14:sparkline>
            <x14:sparkline>
              <xm:f>N2O!C189:V189</xm:f>
              <xm:sqref>Z189</xm:sqref>
            </x14:sparkline>
            <x14:sparkline>
              <xm:f>N2O!C190:V190</xm:f>
              <xm:sqref>Z190</xm:sqref>
            </x14:sparkline>
            <x14:sparkline>
              <xm:f>N2O!C191:V191</xm:f>
              <xm:sqref>Z191</xm:sqref>
            </x14:sparkline>
            <x14:sparkline>
              <xm:f>N2O!C192:V192</xm:f>
              <xm:sqref>Z192</xm:sqref>
            </x14:sparkline>
            <x14:sparkline>
              <xm:f>N2O!C193:V193</xm:f>
              <xm:sqref>Z193</xm:sqref>
            </x14:sparkline>
            <x14:sparkline>
              <xm:f>N2O!C194:V194</xm:f>
              <xm:sqref>Z194</xm:sqref>
            </x14:sparkline>
            <x14:sparkline>
              <xm:f>N2O!C195:V195</xm:f>
              <xm:sqref>Z195</xm:sqref>
            </x14:sparkline>
            <x14:sparkline>
              <xm:f>N2O!C196:V196</xm:f>
              <xm:sqref>Z196</xm:sqref>
            </x14:sparkline>
            <x14:sparkline>
              <xm:f>N2O!C197:V197</xm:f>
              <xm:sqref>Z197</xm:sqref>
            </x14:sparkline>
            <x14:sparkline>
              <xm:f>N2O!C198:V198</xm:f>
              <xm:sqref>Z198</xm:sqref>
            </x14:sparkline>
            <x14:sparkline>
              <xm:f>N2O!C199:V199</xm:f>
              <xm:sqref>Z199</xm:sqref>
            </x14:sparkline>
            <x14:sparkline>
              <xm:f>N2O!C200:V200</xm:f>
              <xm:sqref>Z200</xm:sqref>
            </x14:sparkline>
            <x14:sparkline>
              <xm:f>N2O!C201:V201</xm:f>
              <xm:sqref>Z201</xm:sqref>
            </x14:sparkline>
            <x14:sparkline>
              <xm:f>N2O!C202:V202</xm:f>
              <xm:sqref>Z202</xm:sqref>
            </x14:sparkline>
            <x14:sparkline>
              <xm:f>N2O!C203:V203</xm:f>
              <xm:sqref>Z203</xm:sqref>
            </x14:sparkline>
            <x14:sparkline>
              <xm:f>N2O!C204:V204</xm:f>
              <xm:sqref>Z204</xm:sqref>
            </x14:sparkline>
            <x14:sparkline>
              <xm:f>N2O!C205:V205</xm:f>
              <xm:sqref>Z205</xm:sqref>
            </x14:sparkline>
            <x14:sparkline>
              <xm:f>N2O!C206:V206</xm:f>
              <xm:sqref>Z206</xm:sqref>
            </x14:sparkline>
            <x14:sparkline>
              <xm:f>N2O!C207:V207</xm:f>
              <xm:sqref>Z207</xm:sqref>
            </x14:sparkline>
            <x14:sparkline>
              <xm:f>N2O!C208:V208</xm:f>
              <xm:sqref>Z208</xm:sqref>
            </x14:sparkline>
            <x14:sparkline>
              <xm:f>N2O!C209:V209</xm:f>
              <xm:sqref>Z209</xm:sqref>
            </x14:sparkline>
            <x14:sparkline>
              <xm:f>N2O!C210:V210</xm:f>
              <xm:sqref>Z210</xm:sqref>
            </x14:sparkline>
            <x14:sparkline>
              <xm:f>N2O!C211:V211</xm:f>
              <xm:sqref>Z211</xm:sqref>
            </x14:sparkline>
            <x14:sparkline>
              <xm:f>N2O!C212:V212</xm:f>
              <xm:sqref>Z212</xm:sqref>
            </x14:sparkline>
            <x14:sparkline>
              <xm:f>N2O!C213:V213</xm:f>
              <xm:sqref>Z213</xm:sqref>
            </x14:sparkline>
            <x14:sparkline>
              <xm:f>N2O!C214:V214</xm:f>
              <xm:sqref>Z214</xm:sqref>
            </x14:sparkline>
            <x14:sparkline>
              <xm:f>N2O!C215:V215</xm:f>
              <xm:sqref>Z215</xm:sqref>
            </x14:sparkline>
            <x14:sparkline>
              <xm:f>N2O!C216:V216</xm:f>
              <xm:sqref>Z216</xm:sqref>
            </x14:sparkline>
            <x14:sparkline>
              <xm:f>N2O!C217:V217</xm:f>
              <xm:sqref>Z217</xm:sqref>
            </x14:sparkline>
            <x14:sparkline>
              <xm:f>N2O!C218:V218</xm:f>
              <xm:sqref>Z218</xm:sqref>
            </x14:sparkline>
            <x14:sparkline>
              <xm:f>N2O!C219:V219</xm:f>
              <xm:sqref>Z219</xm:sqref>
            </x14:sparkline>
            <x14:sparkline>
              <xm:f>N2O!C220:V220</xm:f>
              <xm:sqref>Z220</xm:sqref>
            </x14:sparkline>
            <x14:sparkline>
              <xm:f>N2O!C221:V221</xm:f>
              <xm:sqref>Z221</xm:sqref>
            </x14:sparkline>
            <x14:sparkline>
              <xm:f>N2O!C222:V222</xm:f>
              <xm:sqref>Z222</xm:sqref>
            </x14:sparkline>
            <x14:sparkline>
              <xm:f>N2O!C223:V223</xm:f>
              <xm:sqref>Z223</xm:sqref>
            </x14:sparkline>
            <x14:sparkline>
              <xm:f>N2O!C224:V224</xm:f>
              <xm:sqref>Z224</xm:sqref>
            </x14:sparkline>
            <x14:sparkline>
              <xm:f>N2O!C225:V225</xm:f>
              <xm:sqref>Z225</xm:sqref>
            </x14:sparkline>
            <x14:sparkline>
              <xm:f>N2O!C226:V226</xm:f>
              <xm:sqref>Z226</xm:sqref>
            </x14:sparkline>
            <x14:sparkline>
              <xm:f>N2O!C227:V227</xm:f>
              <xm:sqref>Z227</xm:sqref>
            </x14:sparkline>
            <x14:sparkline>
              <xm:f>N2O!C228:V228</xm:f>
              <xm:sqref>Z228</xm:sqref>
            </x14:sparkline>
            <x14:sparkline>
              <xm:f>N2O!C229:V229</xm:f>
              <xm:sqref>Z229</xm:sqref>
            </x14:sparkline>
            <x14:sparkline>
              <xm:f>N2O!C230:V230</xm:f>
              <xm:sqref>Z230</xm:sqref>
            </x14:sparkline>
            <x14:sparkline>
              <xm:f>N2O!C231:V231</xm:f>
              <xm:sqref>Z231</xm:sqref>
            </x14:sparkline>
            <x14:sparkline>
              <xm:f>N2O!C232:V232</xm:f>
              <xm:sqref>Z232</xm:sqref>
            </x14:sparkline>
            <x14:sparkline>
              <xm:f>N2O!C233:V233</xm:f>
              <xm:sqref>Z233</xm:sqref>
            </x14:sparkline>
            <x14:sparkline>
              <xm:f>N2O!C234:V234</xm:f>
              <xm:sqref>Z234</xm:sqref>
            </x14:sparkline>
            <x14:sparkline>
              <xm:f>N2O!C235:V235</xm:f>
              <xm:sqref>Z235</xm:sqref>
            </x14:sparkline>
            <x14:sparkline>
              <xm:f>N2O!C236:V236</xm:f>
              <xm:sqref>Z236</xm:sqref>
            </x14:sparkline>
          </x14:sparklines>
        </x14:sparklineGroup>
        <x14:sparklineGroup displayEmptyCellsAs="gap" xr2:uid="{31339B7C-CFC8-4455-9124-00546C7DDFD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N2O!C303:V303</xm:f>
              <xm:sqref>Z303</xm:sqref>
            </x14:sparkline>
            <x14:sparkline>
              <xm:f>N2O!C304:V304</xm:f>
              <xm:sqref>Z304</xm:sqref>
            </x14:sparkline>
            <x14:sparkline>
              <xm:f>N2O!C305:V305</xm:f>
              <xm:sqref>Z305</xm:sqref>
            </x14:sparkline>
            <x14:sparkline>
              <xm:f>N2O!C306:V306</xm:f>
              <xm:sqref>Z306</xm:sqref>
            </x14:sparkline>
            <x14:sparkline>
              <xm:f>N2O!C307:V307</xm:f>
              <xm:sqref>Z307</xm:sqref>
            </x14:sparkline>
            <x14:sparkline>
              <xm:f>N2O!C308:V308</xm:f>
              <xm:sqref>Z308</xm:sqref>
            </x14:sparkline>
          </x14:sparklines>
        </x14:sparklineGroup>
        <x14:sparklineGroup displayEmptyCellsAs="gap" xr2:uid="{958B5CA7-73A9-4053-9CFA-EA65BD60C9B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N2O!C241:V241</xm:f>
              <xm:sqref>Z241</xm:sqref>
            </x14:sparkline>
            <x14:sparkline>
              <xm:f>N2O!C242:V242</xm:f>
              <xm:sqref>Z242</xm:sqref>
            </x14:sparkline>
            <x14:sparkline>
              <xm:f>N2O!C243:V243</xm:f>
              <xm:sqref>Z243</xm:sqref>
            </x14:sparkline>
            <x14:sparkline>
              <xm:f>N2O!C244:V244</xm:f>
              <xm:sqref>Z244</xm:sqref>
            </x14:sparkline>
            <x14:sparkline>
              <xm:f>N2O!C245:V245</xm:f>
              <xm:sqref>Z245</xm:sqref>
            </x14:sparkline>
            <x14:sparkline>
              <xm:f>N2O!C246:V246</xm:f>
              <xm:sqref>Z246</xm:sqref>
            </x14:sparkline>
            <x14:sparkline>
              <xm:f>N2O!C247:V247</xm:f>
              <xm:sqref>Z247</xm:sqref>
            </x14:sparkline>
            <x14:sparkline>
              <xm:f>N2O!C248:V248</xm:f>
              <xm:sqref>Z248</xm:sqref>
            </x14:sparkline>
            <x14:sparkline>
              <xm:f>N2O!C249:V249</xm:f>
              <xm:sqref>Z249</xm:sqref>
            </x14:sparkline>
            <x14:sparkline>
              <xm:f>N2O!C250:V250</xm:f>
              <xm:sqref>Z250</xm:sqref>
            </x14:sparkline>
            <x14:sparkline>
              <xm:f>N2O!C251:V251</xm:f>
              <xm:sqref>Z251</xm:sqref>
            </x14:sparkline>
            <x14:sparkline>
              <xm:f>N2O!C252:V252</xm:f>
              <xm:sqref>Z252</xm:sqref>
            </x14:sparkline>
            <x14:sparkline>
              <xm:f>N2O!C253:V253</xm:f>
              <xm:sqref>Z253</xm:sqref>
            </x14:sparkline>
            <x14:sparkline>
              <xm:f>N2O!C254:V254</xm:f>
              <xm:sqref>Z254</xm:sqref>
            </x14:sparkline>
            <x14:sparkline>
              <xm:f>N2O!C255:V255</xm:f>
              <xm:sqref>Z255</xm:sqref>
            </x14:sparkline>
            <x14:sparkline>
              <xm:f>N2O!C256:V256</xm:f>
              <xm:sqref>Z256</xm:sqref>
            </x14:sparkline>
            <x14:sparkline>
              <xm:f>N2O!C257:V257</xm:f>
              <xm:sqref>Z257</xm:sqref>
            </x14:sparkline>
            <x14:sparkline>
              <xm:f>N2O!C258:V258</xm:f>
              <xm:sqref>Z258</xm:sqref>
            </x14:sparkline>
            <x14:sparkline>
              <xm:f>N2O!C259:V259</xm:f>
              <xm:sqref>Z259</xm:sqref>
            </x14:sparkline>
            <x14:sparkline>
              <xm:f>N2O!C260:V260</xm:f>
              <xm:sqref>Z260</xm:sqref>
            </x14:sparkline>
            <x14:sparkline>
              <xm:f>N2O!C261:V261</xm:f>
              <xm:sqref>Z261</xm:sqref>
            </x14:sparkline>
            <x14:sparkline>
              <xm:f>N2O!C262:V262</xm:f>
              <xm:sqref>Z262</xm:sqref>
            </x14:sparkline>
            <x14:sparkline>
              <xm:f>N2O!C263:V263</xm:f>
              <xm:sqref>Z263</xm:sqref>
            </x14:sparkline>
            <x14:sparkline>
              <xm:f>N2O!C264:V264</xm:f>
              <xm:sqref>Z264</xm:sqref>
            </x14:sparkline>
            <x14:sparkline>
              <xm:f>N2O!C265:V265</xm:f>
              <xm:sqref>Z265</xm:sqref>
            </x14:sparkline>
            <x14:sparkline>
              <xm:f>N2O!C266:V266</xm:f>
              <xm:sqref>Z266</xm:sqref>
            </x14:sparkline>
            <x14:sparkline>
              <xm:f>N2O!C267:V267</xm:f>
              <xm:sqref>Z267</xm:sqref>
            </x14:sparkline>
            <x14:sparkline>
              <xm:f>N2O!C268:V268</xm:f>
              <xm:sqref>Z268</xm:sqref>
            </x14:sparkline>
            <x14:sparkline>
              <xm:f>N2O!C269:V269</xm:f>
              <xm:sqref>Z269</xm:sqref>
            </x14:sparkline>
            <x14:sparkline>
              <xm:f>N2O!C270:V270</xm:f>
              <xm:sqref>Z270</xm:sqref>
            </x14:sparkline>
            <x14:sparkline>
              <xm:f>N2O!C271:V271</xm:f>
              <xm:sqref>Z271</xm:sqref>
            </x14:sparkline>
            <x14:sparkline>
              <xm:f>N2O!C272:V272</xm:f>
              <xm:sqref>Z272</xm:sqref>
            </x14:sparkline>
            <x14:sparkline>
              <xm:f>N2O!C273:V273</xm:f>
              <xm:sqref>Z273</xm:sqref>
            </x14:sparkline>
            <x14:sparkline>
              <xm:f>N2O!C274:V274</xm:f>
              <xm:sqref>Z274</xm:sqref>
            </x14:sparkline>
            <x14:sparkline>
              <xm:f>N2O!C275:V275</xm:f>
              <xm:sqref>Z275</xm:sqref>
            </x14:sparkline>
            <x14:sparkline>
              <xm:f>N2O!C276:V276</xm:f>
              <xm:sqref>Z276</xm:sqref>
            </x14:sparkline>
            <x14:sparkline>
              <xm:f>N2O!C277:V277</xm:f>
              <xm:sqref>Z277</xm:sqref>
            </x14:sparkline>
            <x14:sparkline>
              <xm:f>N2O!C278:V278</xm:f>
              <xm:sqref>Z278</xm:sqref>
            </x14:sparkline>
            <x14:sparkline>
              <xm:f>N2O!C279:V279</xm:f>
              <xm:sqref>Z279</xm:sqref>
            </x14:sparkline>
            <x14:sparkline>
              <xm:f>N2O!C280:V280</xm:f>
              <xm:sqref>Z280</xm:sqref>
            </x14:sparkline>
            <x14:sparkline>
              <xm:f>N2O!C281:V281</xm:f>
              <xm:sqref>Z281</xm:sqref>
            </x14:sparkline>
            <x14:sparkline>
              <xm:f>N2O!C282:V282</xm:f>
              <xm:sqref>Z282</xm:sqref>
            </x14:sparkline>
            <x14:sparkline>
              <xm:f>N2O!C283:V283</xm:f>
              <xm:sqref>Z283</xm:sqref>
            </x14:sparkline>
            <x14:sparkline>
              <xm:f>N2O!C284:V284</xm:f>
              <xm:sqref>Z284</xm:sqref>
            </x14:sparkline>
            <x14:sparkline>
              <xm:f>N2O!C285:V285</xm:f>
              <xm:sqref>Z285</xm:sqref>
            </x14:sparkline>
            <x14:sparkline>
              <xm:f>N2O!C286:V286</xm:f>
              <xm:sqref>Z286</xm:sqref>
            </x14:sparkline>
            <x14:sparkline>
              <xm:f>N2O!C287:V287</xm:f>
              <xm:sqref>Z287</xm:sqref>
            </x14:sparkline>
            <x14:sparkline>
              <xm:f>N2O!C288:V288</xm:f>
              <xm:sqref>Z288</xm:sqref>
            </x14:sparkline>
            <x14:sparkline>
              <xm:f>N2O!C289:V289</xm:f>
              <xm:sqref>Z289</xm:sqref>
            </x14:sparkline>
            <x14:sparkline>
              <xm:f>N2O!C290:V290</xm:f>
              <xm:sqref>Z290</xm:sqref>
            </x14:sparkline>
            <x14:sparkline>
              <xm:f>N2O!C291:V291</xm:f>
              <xm:sqref>Z291</xm:sqref>
            </x14:sparkline>
            <x14:sparkline>
              <xm:f>N2O!C292:V292</xm:f>
              <xm:sqref>Z292</xm:sqref>
            </x14:sparkline>
            <x14:sparkline>
              <xm:f>N2O!C293:V293</xm:f>
              <xm:sqref>Z293</xm:sqref>
            </x14:sparkline>
            <x14:sparkline>
              <xm:f>N2O!C294:V294</xm:f>
              <xm:sqref>Z294</xm:sqref>
            </x14:sparkline>
            <x14:sparkline>
              <xm:f>N2O!C295:V295</xm:f>
              <xm:sqref>Z295</xm:sqref>
            </x14:sparkline>
            <x14:sparkline>
              <xm:f>N2O!C296:V296</xm:f>
              <xm:sqref>Z296</xm:sqref>
            </x14:sparkline>
            <x14:sparkline>
              <xm:f>N2O!C297:V297</xm:f>
              <xm:sqref>Z297</xm:sqref>
            </x14:sparkline>
            <x14:sparkline>
              <xm:f>N2O!C298:V298</xm:f>
              <xm:sqref>Z298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85EDA-0E28-4D51-9BA0-EF86FC1289AE}">
  <dimension ref="A2:Z308"/>
  <sheetViews>
    <sheetView showGridLines="0" topLeftCell="T1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7.42578125" style="51" bestFit="1" customWidth="1"/>
    <col min="7" max="7" width="11.42578125" style="51"/>
    <col min="8" max="8" width="7.42578125" style="51" bestFit="1" customWidth="1"/>
    <col min="9" max="22" width="11.42578125" style="5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0</v>
      </c>
      <c r="D4" s="20">
        <f t="shared" si="0"/>
        <v>0</v>
      </c>
      <c r="E4" s="20">
        <f t="shared" si="0"/>
        <v>0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0</v>
      </c>
      <c r="K4" s="20">
        <f t="shared" si="0"/>
        <v>0</v>
      </c>
      <c r="L4" s="20">
        <f t="shared" si="0"/>
        <v>0</v>
      </c>
      <c r="M4" s="20">
        <f t="shared" si="0"/>
        <v>0</v>
      </c>
      <c r="N4" s="20">
        <f t="shared" si="0"/>
        <v>0</v>
      </c>
      <c r="O4" s="20">
        <f t="shared" si="0"/>
        <v>55.202102439999997</v>
      </c>
      <c r="P4" s="20">
        <f t="shared" si="0"/>
        <v>158.92562834400002</v>
      </c>
      <c r="Q4" s="20">
        <f t="shared" si="0"/>
        <v>286.20182000439996</v>
      </c>
      <c r="R4" s="20">
        <f t="shared" si="0"/>
        <v>421.75549190946003</v>
      </c>
      <c r="S4" s="20">
        <f t="shared" si="0"/>
        <v>557.58410650673216</v>
      </c>
      <c r="T4" s="20">
        <f t="shared" si="0"/>
        <v>647.44428839556588</v>
      </c>
      <c r="U4" s="20">
        <f t="shared" si="0"/>
        <v>800.77995405148079</v>
      </c>
      <c r="V4" s="20">
        <f t="shared" ref="V4" si="1">+V5+V46+V95+V157+V208</f>
        <v>913.29776859209835</v>
      </c>
      <c r="W4" s="21"/>
      <c r="X4" s="22" t="e">
        <f t="shared" ref="X4:X67" si="2">+(V4/C4)-1</f>
        <v>#DIV/0!</v>
      </c>
    </row>
    <row r="5" spans="1:26" s="12" customFormat="1">
      <c r="A5" s="18" t="s">
        <v>263</v>
      </c>
      <c r="B5" s="19" t="s">
        <v>264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21"/>
      <c r="X5" s="35" t="e">
        <f t="shared" si="2"/>
        <v>#DIV/0!</v>
      </c>
    </row>
    <row r="6" spans="1:26">
      <c r="A6" s="23" t="s">
        <v>265</v>
      </c>
      <c r="B6" s="24" t="s">
        <v>266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26"/>
      <c r="X6" s="32" t="e">
        <f t="shared" si="2"/>
        <v>#DIV/0!</v>
      </c>
    </row>
    <row r="7" spans="1:26">
      <c r="A7" s="23" t="s">
        <v>267</v>
      </c>
      <c r="B7" s="24" t="s">
        <v>268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26"/>
      <c r="X7" s="32" t="e">
        <f t="shared" si="2"/>
        <v>#DIV/0!</v>
      </c>
    </row>
    <row r="8" spans="1:26">
      <c r="A8" s="23" t="s">
        <v>269</v>
      </c>
      <c r="B8" s="24" t="s">
        <v>270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26"/>
      <c r="X8" s="32" t="e">
        <f t="shared" si="2"/>
        <v>#DIV/0!</v>
      </c>
    </row>
    <row r="9" spans="1:26">
      <c r="A9" s="23" t="s">
        <v>271</v>
      </c>
      <c r="B9" s="24" t="s">
        <v>272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26"/>
      <c r="X9" s="32" t="e">
        <f t="shared" si="2"/>
        <v>#DIV/0!</v>
      </c>
    </row>
    <row r="10" spans="1:26">
      <c r="A10" s="23" t="s">
        <v>273</v>
      </c>
      <c r="B10" s="24" t="s">
        <v>274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26"/>
      <c r="X10" s="32" t="e">
        <f t="shared" si="2"/>
        <v>#DIV/0!</v>
      </c>
    </row>
    <row r="11" spans="1:26">
      <c r="A11" s="23" t="s">
        <v>275</v>
      </c>
      <c r="B11" s="24" t="s">
        <v>276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26"/>
      <c r="X11" s="32" t="e">
        <f t="shared" si="2"/>
        <v>#DIV/0!</v>
      </c>
    </row>
    <row r="12" spans="1:26">
      <c r="A12" s="23" t="s">
        <v>277</v>
      </c>
      <c r="B12" s="24" t="s">
        <v>278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26"/>
      <c r="X12" s="32" t="e">
        <f t="shared" si="2"/>
        <v>#DIV/0!</v>
      </c>
    </row>
    <row r="13" spans="1:26">
      <c r="A13" s="23" t="s">
        <v>279</v>
      </c>
      <c r="B13" s="24" t="s">
        <v>280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26"/>
      <c r="X13" s="32" t="e">
        <f t="shared" si="2"/>
        <v>#DIV/0!</v>
      </c>
    </row>
    <row r="14" spans="1:26">
      <c r="A14" s="23" t="s">
        <v>281</v>
      </c>
      <c r="B14" s="24" t="s">
        <v>282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26"/>
      <c r="X14" s="32" t="e">
        <f t="shared" si="2"/>
        <v>#DIV/0!</v>
      </c>
    </row>
    <row r="15" spans="1:26">
      <c r="A15" s="23" t="s">
        <v>283</v>
      </c>
      <c r="B15" s="24" t="s">
        <v>284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26"/>
      <c r="X15" s="32" t="e">
        <f t="shared" si="2"/>
        <v>#DIV/0!</v>
      </c>
    </row>
    <row r="16" spans="1:26">
      <c r="A16" s="23" t="s">
        <v>285</v>
      </c>
      <c r="B16" s="24" t="s">
        <v>286</v>
      </c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26"/>
      <c r="X16" s="32" t="e">
        <f t="shared" si="2"/>
        <v>#DIV/0!</v>
      </c>
    </row>
    <row r="17" spans="1:24">
      <c r="A17" s="23" t="s">
        <v>287</v>
      </c>
      <c r="B17" s="24" t="s">
        <v>288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26"/>
      <c r="X17" s="32" t="e">
        <f t="shared" si="2"/>
        <v>#DIV/0!</v>
      </c>
    </row>
    <row r="18" spans="1:24">
      <c r="A18" s="23" t="s">
        <v>289</v>
      </c>
      <c r="B18" s="24" t="s">
        <v>290</v>
      </c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26"/>
      <c r="X18" s="32" t="e">
        <f t="shared" si="2"/>
        <v>#DIV/0!</v>
      </c>
    </row>
    <row r="19" spans="1:24">
      <c r="A19" s="23" t="s">
        <v>291</v>
      </c>
      <c r="B19" s="24" t="s">
        <v>292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26"/>
      <c r="X19" s="32" t="e">
        <f t="shared" si="2"/>
        <v>#DIV/0!</v>
      </c>
    </row>
    <row r="20" spans="1:24">
      <c r="A20" s="23" t="s">
        <v>293</v>
      </c>
      <c r="B20" s="24" t="s">
        <v>294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26"/>
      <c r="X20" s="32" t="e">
        <f t="shared" si="2"/>
        <v>#DIV/0!</v>
      </c>
    </row>
    <row r="21" spans="1:24">
      <c r="A21" s="23" t="s">
        <v>295</v>
      </c>
      <c r="B21" s="24" t="s">
        <v>296</v>
      </c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26"/>
      <c r="X21" s="32" t="e">
        <f t="shared" si="2"/>
        <v>#DIV/0!</v>
      </c>
    </row>
    <row r="22" spans="1:24">
      <c r="A22" s="23" t="s">
        <v>297</v>
      </c>
      <c r="B22" s="24" t="s">
        <v>298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26"/>
      <c r="X22" s="32" t="e">
        <f t="shared" si="2"/>
        <v>#DIV/0!</v>
      </c>
    </row>
    <row r="23" spans="1:24">
      <c r="A23" s="23" t="s">
        <v>299</v>
      </c>
      <c r="B23" s="24" t="s">
        <v>300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26"/>
      <c r="X23" s="32" t="e">
        <f t="shared" si="2"/>
        <v>#DIV/0!</v>
      </c>
    </row>
    <row r="24" spans="1:24">
      <c r="A24" s="23" t="s">
        <v>301</v>
      </c>
      <c r="B24" s="24" t="s">
        <v>302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26"/>
      <c r="X24" s="32" t="e">
        <f t="shared" si="2"/>
        <v>#DIV/0!</v>
      </c>
    </row>
    <row r="25" spans="1:24">
      <c r="A25" s="23" t="s">
        <v>303</v>
      </c>
      <c r="B25" s="24" t="s">
        <v>304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26"/>
      <c r="X25" s="32" t="e">
        <f t="shared" si="2"/>
        <v>#DIV/0!</v>
      </c>
    </row>
    <row r="26" spans="1:24">
      <c r="A26" s="23" t="s">
        <v>305</v>
      </c>
      <c r="B26" s="24" t="s">
        <v>306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26"/>
      <c r="X26" s="32" t="e">
        <f t="shared" si="2"/>
        <v>#DIV/0!</v>
      </c>
    </row>
    <row r="27" spans="1:24">
      <c r="A27" s="23" t="s">
        <v>307</v>
      </c>
      <c r="B27" s="24" t="s">
        <v>308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26"/>
      <c r="X27" s="32" t="e">
        <f t="shared" si="2"/>
        <v>#DIV/0!</v>
      </c>
    </row>
    <row r="28" spans="1:24">
      <c r="A28" s="23" t="s">
        <v>309</v>
      </c>
      <c r="B28" s="24" t="s">
        <v>310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26"/>
      <c r="X28" s="32" t="e">
        <f t="shared" si="2"/>
        <v>#DIV/0!</v>
      </c>
    </row>
    <row r="29" spans="1:24">
      <c r="A29" s="23" t="s">
        <v>311</v>
      </c>
      <c r="B29" s="24" t="s">
        <v>290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26"/>
      <c r="X29" s="32" t="e">
        <f t="shared" si="2"/>
        <v>#DIV/0!</v>
      </c>
    </row>
    <row r="30" spans="1:24">
      <c r="A30" s="23" t="s">
        <v>312</v>
      </c>
      <c r="B30" s="24" t="s">
        <v>313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26"/>
      <c r="X30" s="32" t="e">
        <f t="shared" si="2"/>
        <v>#DIV/0!</v>
      </c>
    </row>
    <row r="31" spans="1:24">
      <c r="A31" s="23" t="s">
        <v>314</v>
      </c>
      <c r="B31" s="24" t="s">
        <v>315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26"/>
      <c r="X31" s="32" t="e">
        <f t="shared" si="2"/>
        <v>#DIV/0!</v>
      </c>
    </row>
    <row r="32" spans="1:24">
      <c r="A32" s="23" t="s">
        <v>316</v>
      </c>
      <c r="B32" s="24" t="s">
        <v>317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26"/>
      <c r="X32" s="32" t="e">
        <f t="shared" si="2"/>
        <v>#DIV/0!</v>
      </c>
    </row>
    <row r="33" spans="1:24">
      <c r="A33" s="23" t="s">
        <v>318</v>
      </c>
      <c r="B33" s="24" t="s">
        <v>319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26"/>
      <c r="X33" s="32" t="e">
        <f t="shared" si="2"/>
        <v>#DIV/0!</v>
      </c>
    </row>
    <row r="34" spans="1:24">
      <c r="A34" s="23" t="s">
        <v>320</v>
      </c>
      <c r="B34" s="24" t="s">
        <v>321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26"/>
      <c r="X34" s="32" t="e">
        <f t="shared" si="2"/>
        <v>#DIV/0!</v>
      </c>
    </row>
    <row r="35" spans="1:24">
      <c r="A35" s="23" t="s">
        <v>322</v>
      </c>
      <c r="B35" s="33" t="s">
        <v>323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26"/>
      <c r="X35" s="32" t="e">
        <f t="shared" si="2"/>
        <v>#DIV/0!</v>
      </c>
    </row>
    <row r="36" spans="1:24">
      <c r="A36" s="23" t="s">
        <v>324</v>
      </c>
      <c r="B36" s="33" t="s">
        <v>290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26"/>
      <c r="X36" s="32" t="e">
        <f t="shared" si="2"/>
        <v>#DIV/0!</v>
      </c>
    </row>
    <row r="37" spans="1:24">
      <c r="A37" s="23" t="s">
        <v>325</v>
      </c>
      <c r="B37" s="33" t="s">
        <v>326</v>
      </c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26"/>
      <c r="X37" s="32" t="e">
        <f t="shared" si="2"/>
        <v>#DIV/0!</v>
      </c>
    </row>
    <row r="38" spans="1:24">
      <c r="A38" s="23" t="s">
        <v>327</v>
      </c>
      <c r="B38" s="24" t="s">
        <v>328</v>
      </c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26"/>
      <c r="X38" s="32" t="e">
        <f t="shared" si="2"/>
        <v>#DIV/0!</v>
      </c>
    </row>
    <row r="39" spans="1:24">
      <c r="A39" s="23" t="s">
        <v>329</v>
      </c>
      <c r="B39" s="24" t="s">
        <v>330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26"/>
      <c r="X39" s="32" t="e">
        <f t="shared" si="2"/>
        <v>#DIV/0!</v>
      </c>
    </row>
    <row r="40" spans="1:24">
      <c r="A40" s="23" t="s">
        <v>331</v>
      </c>
      <c r="B40" s="24" t="s">
        <v>332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26"/>
      <c r="X40" s="32" t="e">
        <f t="shared" si="2"/>
        <v>#DIV/0!</v>
      </c>
    </row>
    <row r="41" spans="1:24">
      <c r="A41" s="23" t="s">
        <v>333</v>
      </c>
      <c r="B41" s="24" t="s">
        <v>290</v>
      </c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26"/>
      <c r="X41" s="32" t="e">
        <f t="shared" si="2"/>
        <v>#DIV/0!</v>
      </c>
    </row>
    <row r="42" spans="1:24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26"/>
      <c r="X42" s="32" t="e">
        <f t="shared" si="2"/>
        <v>#DIV/0!</v>
      </c>
    </row>
    <row r="43" spans="1:24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26"/>
      <c r="X43" s="32" t="e">
        <f t="shared" si="2"/>
        <v>#DIV/0!</v>
      </c>
    </row>
    <row r="44" spans="1:24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6"/>
      <c r="X44" s="32" t="e">
        <f t="shared" si="2"/>
        <v>#DIV/0!</v>
      </c>
    </row>
    <row r="45" spans="1:24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26"/>
      <c r="X45" s="32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3">+C47+C53+C64+C72+C76+C82+C89+C94</f>
        <v>0</v>
      </c>
      <c r="D46" s="20">
        <f t="shared" si="3"/>
        <v>0</v>
      </c>
      <c r="E46" s="20">
        <f t="shared" si="3"/>
        <v>0</v>
      </c>
      <c r="F46" s="20">
        <f t="shared" si="3"/>
        <v>0</v>
      </c>
      <c r="G46" s="20">
        <f t="shared" si="3"/>
        <v>0</v>
      </c>
      <c r="H46" s="20">
        <f t="shared" si="3"/>
        <v>0</v>
      </c>
      <c r="I46" s="20">
        <f t="shared" si="3"/>
        <v>0</v>
      </c>
      <c r="J46" s="20">
        <f t="shared" si="3"/>
        <v>0</v>
      </c>
      <c r="K46" s="20">
        <f t="shared" si="3"/>
        <v>0</v>
      </c>
      <c r="L46" s="20">
        <f t="shared" si="3"/>
        <v>0</v>
      </c>
      <c r="M46" s="20">
        <f t="shared" si="3"/>
        <v>0</v>
      </c>
      <c r="N46" s="20">
        <f t="shared" si="3"/>
        <v>0</v>
      </c>
      <c r="O46" s="20">
        <f t="shared" si="3"/>
        <v>55.202102439999997</v>
      </c>
      <c r="P46" s="20">
        <f t="shared" si="3"/>
        <v>158.92562834400002</v>
      </c>
      <c r="Q46" s="20">
        <f t="shared" si="3"/>
        <v>286.20182000439996</v>
      </c>
      <c r="R46" s="20">
        <f t="shared" si="3"/>
        <v>421.75549190946003</v>
      </c>
      <c r="S46" s="20">
        <f t="shared" si="3"/>
        <v>557.58410650673216</v>
      </c>
      <c r="T46" s="20">
        <f t="shared" si="3"/>
        <v>647.44428839556588</v>
      </c>
      <c r="U46" s="20">
        <f t="shared" si="3"/>
        <v>800.77995405148079</v>
      </c>
      <c r="V46" s="20">
        <f t="shared" ref="V46" si="4">+V47+V53+V64+V72+V76+V82+V89+V94</f>
        <v>913.29776859209835</v>
      </c>
      <c r="W46" s="21"/>
      <c r="X46" s="22" t="e">
        <f t="shared" si="2"/>
        <v>#DIV/0!</v>
      </c>
    </row>
    <row r="47" spans="1:24">
      <c r="A47" s="23" t="s">
        <v>344</v>
      </c>
      <c r="B47" s="24" t="s">
        <v>345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26"/>
      <c r="X47" s="32" t="e">
        <f t="shared" si="2"/>
        <v>#DIV/0!</v>
      </c>
    </row>
    <row r="48" spans="1:24">
      <c r="A48" s="23" t="s">
        <v>346</v>
      </c>
      <c r="B48" s="24" t="s">
        <v>347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26"/>
      <c r="X48" s="32" t="e">
        <f t="shared" si="2"/>
        <v>#DIV/0!</v>
      </c>
    </row>
    <row r="49" spans="1:24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26"/>
      <c r="X49" s="32" t="e">
        <f t="shared" si="2"/>
        <v>#DIV/0!</v>
      </c>
    </row>
    <row r="50" spans="1:24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26"/>
      <c r="X50" s="32" t="e">
        <f t="shared" si="2"/>
        <v>#DIV/0!</v>
      </c>
    </row>
    <row r="51" spans="1:24">
      <c r="A51" s="23" t="s">
        <v>352</v>
      </c>
      <c r="B51" s="24" t="s">
        <v>353</v>
      </c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26"/>
      <c r="X51" s="32" t="e">
        <f t="shared" si="2"/>
        <v>#DIV/0!</v>
      </c>
    </row>
    <row r="52" spans="1:24">
      <c r="A52" s="23" t="s">
        <v>354</v>
      </c>
      <c r="B52" s="24" t="s">
        <v>290</v>
      </c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26"/>
      <c r="X52" s="32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5">+SUM(C54:C63)</f>
        <v>0</v>
      </c>
      <c r="D53" s="25">
        <f t="shared" si="5"/>
        <v>0</v>
      </c>
      <c r="E53" s="25">
        <f t="shared" si="5"/>
        <v>0</v>
      </c>
      <c r="F53" s="25">
        <f t="shared" si="5"/>
        <v>0</v>
      </c>
      <c r="G53" s="25">
        <f t="shared" si="5"/>
        <v>0</v>
      </c>
      <c r="H53" s="25">
        <f t="shared" si="5"/>
        <v>0</v>
      </c>
      <c r="I53" s="25">
        <f t="shared" si="5"/>
        <v>0</v>
      </c>
      <c r="J53" s="25">
        <f t="shared" si="5"/>
        <v>0</v>
      </c>
      <c r="K53" s="25">
        <f t="shared" si="5"/>
        <v>0</v>
      </c>
      <c r="L53" s="25">
        <f t="shared" si="5"/>
        <v>0</v>
      </c>
      <c r="M53" s="25">
        <f t="shared" si="5"/>
        <v>0</v>
      </c>
      <c r="N53" s="25">
        <f t="shared" si="5"/>
        <v>0</v>
      </c>
      <c r="O53" s="25">
        <f t="shared" si="5"/>
        <v>0</v>
      </c>
      <c r="P53" s="25">
        <f t="shared" si="5"/>
        <v>0</v>
      </c>
      <c r="Q53" s="25">
        <f t="shared" si="5"/>
        <v>0</v>
      </c>
      <c r="R53" s="25">
        <f t="shared" si="5"/>
        <v>0</v>
      </c>
      <c r="S53" s="25">
        <f t="shared" si="5"/>
        <v>0</v>
      </c>
      <c r="T53" s="25">
        <f t="shared" si="5"/>
        <v>0</v>
      </c>
      <c r="U53" s="25">
        <f t="shared" si="5"/>
        <v>0</v>
      </c>
      <c r="V53" s="25">
        <f t="shared" ref="V53" si="6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26"/>
      <c r="X54" s="32" t="e">
        <f t="shared" si="2"/>
        <v>#DIV/0!</v>
      </c>
    </row>
    <row r="55" spans="1:24">
      <c r="A55" s="23" t="s">
        <v>359</v>
      </c>
      <c r="B55" s="24" t="s">
        <v>360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26"/>
      <c r="X55" s="32" t="e">
        <f t="shared" si="2"/>
        <v>#DIV/0!</v>
      </c>
    </row>
    <row r="56" spans="1:24">
      <c r="A56" s="23" t="s">
        <v>361</v>
      </c>
      <c r="B56" s="24" t="s">
        <v>362</v>
      </c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26"/>
      <c r="X56" s="32" t="e">
        <f t="shared" si="2"/>
        <v>#DIV/0!</v>
      </c>
    </row>
    <row r="57" spans="1:24">
      <c r="A57" s="23" t="s">
        <v>363</v>
      </c>
      <c r="B57" s="24" t="s">
        <v>364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26"/>
      <c r="X57" s="32" t="e">
        <f t="shared" si="2"/>
        <v>#DIV/0!</v>
      </c>
    </row>
    <row r="58" spans="1:24">
      <c r="A58" s="23" t="s">
        <v>365</v>
      </c>
      <c r="B58" s="24" t="s">
        <v>366</v>
      </c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26"/>
      <c r="X58" s="32" t="e">
        <f t="shared" si="2"/>
        <v>#DIV/0!</v>
      </c>
    </row>
    <row r="59" spans="1:24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26"/>
      <c r="X59" s="32" t="e">
        <f t="shared" si="2"/>
        <v>#DIV/0!</v>
      </c>
    </row>
    <row r="60" spans="1:24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26"/>
      <c r="X60" s="32" t="e">
        <f t="shared" si="2"/>
        <v>#DIV/0!</v>
      </c>
    </row>
    <row r="61" spans="1:24">
      <c r="A61" s="23" t="s">
        <v>371</v>
      </c>
      <c r="B61" s="24" t="s">
        <v>372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26"/>
      <c r="X61" s="32" t="e">
        <f t="shared" si="2"/>
        <v>#DIV/0!</v>
      </c>
    </row>
    <row r="62" spans="1:24">
      <c r="A62" s="23" t="s">
        <v>373</v>
      </c>
      <c r="B62" s="24" t="s">
        <v>374</v>
      </c>
      <c r="C62" s="45">
        <f>+'2000'!$F62</f>
        <v>0</v>
      </c>
      <c r="D62" s="45">
        <f>+'2001'!$F62</f>
        <v>0</v>
      </c>
      <c r="E62" s="45">
        <f>+'2002'!$F62</f>
        <v>0</v>
      </c>
      <c r="F62" s="45">
        <f>+'2003'!$F62</f>
        <v>0</v>
      </c>
      <c r="G62" s="45">
        <f>+'2004'!$F62</f>
        <v>0</v>
      </c>
      <c r="H62" s="45">
        <f>+'2005'!$F62</f>
        <v>0</v>
      </c>
      <c r="I62" s="45">
        <f>+'2006'!$F62</f>
        <v>0</v>
      </c>
      <c r="J62" s="45">
        <f>+'2007'!$F62</f>
        <v>0</v>
      </c>
      <c r="K62" s="45">
        <f>+'2008'!$F62</f>
        <v>0</v>
      </c>
      <c r="L62" s="45">
        <f>+'2009'!$F62</f>
        <v>0</v>
      </c>
      <c r="M62" s="45">
        <f>+'2010'!$F62</f>
        <v>0</v>
      </c>
      <c r="N62" s="45">
        <f>+'2011'!$F62</f>
        <v>0</v>
      </c>
      <c r="O62" s="45">
        <f>+'2012'!$F62</f>
        <v>0</v>
      </c>
      <c r="P62" s="45">
        <f>+'2013'!$F62</f>
        <v>0</v>
      </c>
      <c r="Q62" s="45">
        <f>+'2014'!$F62</f>
        <v>0</v>
      </c>
      <c r="R62" s="45">
        <f>+'2015'!$F62</f>
        <v>0</v>
      </c>
      <c r="S62" s="45">
        <f>+'2016'!$F62</f>
        <v>0</v>
      </c>
      <c r="T62" s="45">
        <f>+'2017'!$F62</f>
        <v>0</v>
      </c>
      <c r="U62" s="45">
        <f>+'2018'!$F62</f>
        <v>0</v>
      </c>
      <c r="V62" s="45">
        <f>+'2019'!$F62</f>
        <v>0</v>
      </c>
      <c r="W62" s="26"/>
      <c r="X62" s="46" t="e">
        <f t="shared" si="2"/>
        <v>#DIV/0!</v>
      </c>
    </row>
    <row r="63" spans="1:24">
      <c r="A63" s="23" t="s">
        <v>375</v>
      </c>
      <c r="B63" s="24" t="s">
        <v>290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26"/>
      <c r="X63" s="32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7">+SUM(C65:C71)</f>
        <v>0</v>
      </c>
      <c r="D64" s="25">
        <f t="shared" si="7"/>
        <v>0</v>
      </c>
      <c r="E64" s="25">
        <f t="shared" si="7"/>
        <v>0</v>
      </c>
      <c r="F64" s="25">
        <f t="shared" si="7"/>
        <v>0</v>
      </c>
      <c r="G64" s="25">
        <f t="shared" si="7"/>
        <v>0</v>
      </c>
      <c r="H64" s="25">
        <f t="shared" si="7"/>
        <v>0</v>
      </c>
      <c r="I64" s="25">
        <f t="shared" si="7"/>
        <v>0</v>
      </c>
      <c r="J64" s="25">
        <f t="shared" si="7"/>
        <v>0</v>
      </c>
      <c r="K64" s="25">
        <f t="shared" si="7"/>
        <v>0</v>
      </c>
      <c r="L64" s="25">
        <f t="shared" si="7"/>
        <v>0</v>
      </c>
      <c r="M64" s="25">
        <f t="shared" si="7"/>
        <v>0</v>
      </c>
      <c r="N64" s="25">
        <f t="shared" si="7"/>
        <v>0</v>
      </c>
      <c r="O64" s="25">
        <f t="shared" si="7"/>
        <v>0</v>
      </c>
      <c r="P64" s="25">
        <f t="shared" si="7"/>
        <v>0</v>
      </c>
      <c r="Q64" s="25">
        <f t="shared" si="7"/>
        <v>0</v>
      </c>
      <c r="R64" s="25">
        <f t="shared" si="7"/>
        <v>0</v>
      </c>
      <c r="S64" s="25">
        <f t="shared" si="7"/>
        <v>0</v>
      </c>
      <c r="T64" s="25">
        <f t="shared" si="7"/>
        <v>0</v>
      </c>
      <c r="U64" s="25">
        <f t="shared" si="7"/>
        <v>0</v>
      </c>
      <c r="V64" s="25">
        <f t="shared" ref="V64" si="8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26"/>
      <c r="X65" s="32" t="e">
        <f t="shared" si="2"/>
        <v>#DIV/0!</v>
      </c>
    </row>
    <row r="66" spans="1:24">
      <c r="A66" s="23" t="s">
        <v>380</v>
      </c>
      <c r="B66" s="24" t="s">
        <v>381</v>
      </c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26"/>
      <c r="X66" s="32" t="e">
        <f t="shared" si="2"/>
        <v>#DIV/0!</v>
      </c>
    </row>
    <row r="67" spans="1:24">
      <c r="A67" s="23" t="s">
        <v>382</v>
      </c>
      <c r="B67" s="24" t="s">
        <v>383</v>
      </c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26"/>
      <c r="X67" s="32" t="e">
        <f t="shared" si="2"/>
        <v>#DIV/0!</v>
      </c>
    </row>
    <row r="68" spans="1:24">
      <c r="A68" s="23" t="s">
        <v>384</v>
      </c>
      <c r="B68" s="24" t="s">
        <v>385</v>
      </c>
      <c r="C68" s="45">
        <f>+'2000'!$F68</f>
        <v>0</v>
      </c>
      <c r="D68" s="45">
        <f>+'2001'!$F68</f>
        <v>0</v>
      </c>
      <c r="E68" s="45">
        <f>+'2002'!$F68</f>
        <v>0</v>
      </c>
      <c r="F68" s="45">
        <f>+'2003'!$F68</f>
        <v>0</v>
      </c>
      <c r="G68" s="45">
        <f>+'2004'!$F68</f>
        <v>0</v>
      </c>
      <c r="H68" s="45">
        <f>+'2005'!$F68</f>
        <v>0</v>
      </c>
      <c r="I68" s="45">
        <f>+'2006'!$F68</f>
        <v>0</v>
      </c>
      <c r="J68" s="45">
        <f>+'2007'!$F68</f>
        <v>0</v>
      </c>
      <c r="K68" s="45">
        <f>+'2008'!$F68</f>
        <v>0</v>
      </c>
      <c r="L68" s="45">
        <f>+'2009'!$F68</f>
        <v>0</v>
      </c>
      <c r="M68" s="45">
        <f>+'2010'!$F68</f>
        <v>0</v>
      </c>
      <c r="N68" s="45">
        <f>+'2011'!$F68</f>
        <v>0</v>
      </c>
      <c r="O68" s="45">
        <f>+'2012'!$F68</f>
        <v>0</v>
      </c>
      <c r="P68" s="45">
        <f>+'2013'!$F68</f>
        <v>0</v>
      </c>
      <c r="Q68" s="45">
        <f>+'2014'!$F68</f>
        <v>0</v>
      </c>
      <c r="R68" s="45">
        <f>+'2015'!$F68</f>
        <v>0</v>
      </c>
      <c r="S68" s="45">
        <f>+'2016'!$F68</f>
        <v>0</v>
      </c>
      <c r="T68" s="45">
        <f>+'2017'!$F68</f>
        <v>0</v>
      </c>
      <c r="U68" s="45">
        <f>+'2018'!$F68</f>
        <v>0</v>
      </c>
      <c r="V68" s="45">
        <f>+'2019'!$F68</f>
        <v>0</v>
      </c>
      <c r="W68" s="26"/>
      <c r="X68" s="46" t="e">
        <f t="shared" ref="X68:X131" si="9">+(V68/C68)-1</f>
        <v>#DIV/0!</v>
      </c>
    </row>
    <row r="69" spans="1:24">
      <c r="A69" s="23" t="s">
        <v>386</v>
      </c>
      <c r="B69" s="24" t="s">
        <v>387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6"/>
      <c r="X69" s="32" t="e">
        <f t="shared" si="9"/>
        <v>#DIV/0!</v>
      </c>
    </row>
    <row r="70" spans="1:24">
      <c r="A70" s="23" t="s">
        <v>388</v>
      </c>
      <c r="B70" s="24" t="s">
        <v>389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26"/>
      <c r="X70" s="32" t="e">
        <f t="shared" si="9"/>
        <v>#DIV/0!</v>
      </c>
    </row>
    <row r="71" spans="1:24">
      <c r="A71" s="23" t="s">
        <v>390</v>
      </c>
      <c r="B71" s="24" t="s">
        <v>290</v>
      </c>
      <c r="C71" s="45">
        <f>+'2000'!$F71</f>
        <v>0</v>
      </c>
      <c r="D71" s="45">
        <f>+'2001'!$F71</f>
        <v>0</v>
      </c>
      <c r="E71" s="45">
        <f>+'2002'!$F71</f>
        <v>0</v>
      </c>
      <c r="F71" s="45">
        <f>+'2003'!$F71</f>
        <v>0</v>
      </c>
      <c r="G71" s="45">
        <f>+'2004'!$F71</f>
        <v>0</v>
      </c>
      <c r="H71" s="45">
        <f>+'2005'!$F71</f>
        <v>0</v>
      </c>
      <c r="I71" s="45">
        <f>+'2006'!$F71</f>
        <v>0</v>
      </c>
      <c r="J71" s="45">
        <f>+'2007'!$F71</f>
        <v>0</v>
      </c>
      <c r="K71" s="45">
        <f>+'2008'!$F71</f>
        <v>0</v>
      </c>
      <c r="L71" s="45">
        <f>+'2009'!$F71</f>
        <v>0</v>
      </c>
      <c r="M71" s="45">
        <f>+'2010'!$F71</f>
        <v>0</v>
      </c>
      <c r="N71" s="45">
        <f>+'2011'!$F71</f>
        <v>0</v>
      </c>
      <c r="O71" s="45">
        <f>+'2012'!$F71</f>
        <v>0</v>
      </c>
      <c r="P71" s="45">
        <f>+'2013'!$F71</f>
        <v>0</v>
      </c>
      <c r="Q71" s="45">
        <f>+'2014'!$F71</f>
        <v>0</v>
      </c>
      <c r="R71" s="45">
        <f>+'2015'!$F71</f>
        <v>0</v>
      </c>
      <c r="S71" s="45">
        <f>+'2016'!$F71</f>
        <v>0</v>
      </c>
      <c r="T71" s="45">
        <f>+'2017'!$F71</f>
        <v>0</v>
      </c>
      <c r="U71" s="45">
        <f>+'2018'!$F71</f>
        <v>0</v>
      </c>
      <c r="V71" s="45">
        <f>+'2019'!$F71</f>
        <v>0</v>
      </c>
      <c r="W71" s="26"/>
      <c r="X71" s="46" t="e">
        <f t="shared" si="9"/>
        <v>#DIV/0!</v>
      </c>
    </row>
    <row r="72" spans="1:24">
      <c r="A72" s="23" t="s">
        <v>391</v>
      </c>
      <c r="B72" s="24" t="s">
        <v>392</v>
      </c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26"/>
      <c r="X72" s="32" t="e">
        <f t="shared" si="9"/>
        <v>#DIV/0!</v>
      </c>
    </row>
    <row r="73" spans="1:24">
      <c r="A73" s="23" t="s">
        <v>393</v>
      </c>
      <c r="B73" s="24" t="s">
        <v>394</v>
      </c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26"/>
      <c r="X73" s="32" t="e">
        <f t="shared" si="9"/>
        <v>#DIV/0!</v>
      </c>
    </row>
    <row r="74" spans="1:24">
      <c r="A74" s="23" t="s">
        <v>395</v>
      </c>
      <c r="B74" s="24" t="s">
        <v>396</v>
      </c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26"/>
      <c r="X74" s="32" t="e">
        <f t="shared" si="9"/>
        <v>#DIV/0!</v>
      </c>
    </row>
    <row r="75" spans="1:24">
      <c r="A75" s="23" t="s">
        <v>397</v>
      </c>
      <c r="B75" s="24" t="s">
        <v>290</v>
      </c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26"/>
      <c r="X75" s="32" t="e">
        <f t="shared" si="9"/>
        <v>#DIV/0!</v>
      </c>
    </row>
    <row r="76" spans="1:24">
      <c r="A76" s="23" t="s">
        <v>398</v>
      </c>
      <c r="B76" s="24" t="s">
        <v>399</v>
      </c>
      <c r="C76" s="25">
        <f t="shared" ref="C76:U76" si="10">+SUM(C77:C81)</f>
        <v>0</v>
      </c>
      <c r="D76" s="25">
        <f t="shared" si="10"/>
        <v>0</v>
      </c>
      <c r="E76" s="25">
        <f t="shared" si="10"/>
        <v>0</v>
      </c>
      <c r="F76" s="25">
        <f t="shared" si="10"/>
        <v>0</v>
      </c>
      <c r="G76" s="25">
        <f t="shared" si="10"/>
        <v>0</v>
      </c>
      <c r="H76" s="25">
        <f t="shared" si="10"/>
        <v>0</v>
      </c>
      <c r="I76" s="25">
        <f t="shared" si="10"/>
        <v>0</v>
      </c>
      <c r="J76" s="25">
        <f t="shared" si="10"/>
        <v>0</v>
      </c>
      <c r="K76" s="25">
        <f t="shared" si="10"/>
        <v>0</v>
      </c>
      <c r="L76" s="25">
        <f t="shared" si="10"/>
        <v>0</v>
      </c>
      <c r="M76" s="25">
        <f t="shared" si="10"/>
        <v>0</v>
      </c>
      <c r="N76" s="25">
        <f t="shared" si="10"/>
        <v>0</v>
      </c>
      <c r="O76" s="25">
        <f t="shared" si="10"/>
        <v>0</v>
      </c>
      <c r="P76" s="25">
        <f t="shared" si="10"/>
        <v>0</v>
      </c>
      <c r="Q76" s="25">
        <f t="shared" si="10"/>
        <v>0</v>
      </c>
      <c r="R76" s="25">
        <f t="shared" si="10"/>
        <v>0</v>
      </c>
      <c r="S76" s="25">
        <f t="shared" si="10"/>
        <v>0</v>
      </c>
      <c r="T76" s="25">
        <f t="shared" si="10"/>
        <v>0</v>
      </c>
      <c r="U76" s="25">
        <f t="shared" si="10"/>
        <v>0</v>
      </c>
      <c r="V76" s="25">
        <f t="shared" ref="V76" si="11">+SUM(V77:V81)</f>
        <v>0</v>
      </c>
      <c r="W76" s="26"/>
      <c r="X76" s="27" t="e">
        <f t="shared" si="9"/>
        <v>#DIV/0!</v>
      </c>
    </row>
    <row r="77" spans="1:24">
      <c r="A77" s="23" t="s">
        <v>400</v>
      </c>
      <c r="B77" s="24" t="s">
        <v>401</v>
      </c>
      <c r="C77" s="45">
        <f>+'2000'!$F77</f>
        <v>0</v>
      </c>
      <c r="D77" s="45">
        <f>+'2001'!$F77</f>
        <v>0</v>
      </c>
      <c r="E77" s="45">
        <f>+'2002'!$F77</f>
        <v>0</v>
      </c>
      <c r="F77" s="45">
        <f>+'2003'!$F77</f>
        <v>0</v>
      </c>
      <c r="G77" s="45">
        <f>+'2004'!$F77</f>
        <v>0</v>
      </c>
      <c r="H77" s="45">
        <f>+'2005'!$F77</f>
        <v>0</v>
      </c>
      <c r="I77" s="45">
        <f>+'2006'!$F77</f>
        <v>0</v>
      </c>
      <c r="J77" s="45">
        <f>+'2007'!$F77</f>
        <v>0</v>
      </c>
      <c r="K77" s="45">
        <f>+'2008'!$F77</f>
        <v>0</v>
      </c>
      <c r="L77" s="45">
        <f>+'2009'!$F77</f>
        <v>0</v>
      </c>
      <c r="M77" s="45">
        <f>+'2010'!$F77</f>
        <v>0</v>
      </c>
      <c r="N77" s="45">
        <f>+'2011'!$F77</f>
        <v>0</v>
      </c>
      <c r="O77" s="45">
        <f>+'2012'!$F77</f>
        <v>0</v>
      </c>
      <c r="P77" s="45">
        <f>+'2013'!$F77</f>
        <v>0</v>
      </c>
      <c r="Q77" s="45">
        <f>+'2014'!$F77</f>
        <v>0</v>
      </c>
      <c r="R77" s="45">
        <f>+'2015'!$F77</f>
        <v>0</v>
      </c>
      <c r="S77" s="45">
        <f>+'2016'!$F77</f>
        <v>0</v>
      </c>
      <c r="T77" s="45">
        <f>+'2017'!$F77</f>
        <v>0</v>
      </c>
      <c r="U77" s="45">
        <f>+'2018'!$F77</f>
        <v>0</v>
      </c>
      <c r="V77" s="45">
        <f>+'2019'!$F77</f>
        <v>0</v>
      </c>
      <c r="W77" s="26"/>
      <c r="X77" s="46" t="e">
        <f t="shared" si="9"/>
        <v>#DIV/0!</v>
      </c>
    </row>
    <row r="78" spans="1:24">
      <c r="A78" s="23" t="s">
        <v>402</v>
      </c>
      <c r="B78" s="24" t="s">
        <v>403</v>
      </c>
      <c r="C78" s="45">
        <f>+'2000'!$F78</f>
        <v>0</v>
      </c>
      <c r="D78" s="45">
        <f>+'2001'!$F78</f>
        <v>0</v>
      </c>
      <c r="E78" s="45">
        <f>+'2002'!$F78</f>
        <v>0</v>
      </c>
      <c r="F78" s="45">
        <f>+'2003'!$F78</f>
        <v>0</v>
      </c>
      <c r="G78" s="45">
        <f>+'2004'!$F78</f>
        <v>0</v>
      </c>
      <c r="H78" s="45">
        <f>+'2005'!$F78</f>
        <v>0</v>
      </c>
      <c r="I78" s="45">
        <f>+'2006'!$F78</f>
        <v>0</v>
      </c>
      <c r="J78" s="45">
        <f>+'2007'!$F78</f>
        <v>0</v>
      </c>
      <c r="K78" s="45">
        <f>+'2008'!$F78</f>
        <v>0</v>
      </c>
      <c r="L78" s="45">
        <f>+'2009'!$F78</f>
        <v>0</v>
      </c>
      <c r="M78" s="45">
        <f>+'2010'!$F78</f>
        <v>0</v>
      </c>
      <c r="N78" s="45">
        <f>+'2011'!$F78</f>
        <v>0</v>
      </c>
      <c r="O78" s="45">
        <f>+'2012'!$F78</f>
        <v>0</v>
      </c>
      <c r="P78" s="45">
        <f>+'2013'!$F78</f>
        <v>0</v>
      </c>
      <c r="Q78" s="45">
        <f>+'2014'!$F78</f>
        <v>0</v>
      </c>
      <c r="R78" s="45">
        <f>+'2015'!$F78</f>
        <v>0</v>
      </c>
      <c r="S78" s="45">
        <f>+'2016'!$F78</f>
        <v>0</v>
      </c>
      <c r="T78" s="45">
        <f>+'2017'!$F78</f>
        <v>0</v>
      </c>
      <c r="U78" s="45">
        <f>+'2018'!$F78</f>
        <v>0</v>
      </c>
      <c r="V78" s="45">
        <f>+'2019'!$F78</f>
        <v>0</v>
      </c>
      <c r="W78" s="26"/>
      <c r="X78" s="46" t="e">
        <f t="shared" si="9"/>
        <v>#DIV/0!</v>
      </c>
    </row>
    <row r="79" spans="1:24">
      <c r="A79" s="23" t="s">
        <v>404</v>
      </c>
      <c r="B79" s="24" t="s">
        <v>405</v>
      </c>
      <c r="C79" s="45">
        <f>+'2000'!$F79</f>
        <v>0</v>
      </c>
      <c r="D79" s="45">
        <f>+'2001'!$F79</f>
        <v>0</v>
      </c>
      <c r="E79" s="45">
        <f>+'2002'!$F79</f>
        <v>0</v>
      </c>
      <c r="F79" s="45">
        <f>+'2003'!$F79</f>
        <v>0</v>
      </c>
      <c r="G79" s="45">
        <f>+'2004'!$F79</f>
        <v>0</v>
      </c>
      <c r="H79" s="45">
        <f>+'2005'!$F79</f>
        <v>0</v>
      </c>
      <c r="I79" s="45">
        <f>+'2006'!$F79</f>
        <v>0</v>
      </c>
      <c r="J79" s="45">
        <f>+'2007'!$F79</f>
        <v>0</v>
      </c>
      <c r="K79" s="45">
        <f>+'2008'!$F79</f>
        <v>0</v>
      </c>
      <c r="L79" s="45">
        <f>+'2009'!$F79</f>
        <v>0</v>
      </c>
      <c r="M79" s="45">
        <f>+'2010'!$F79</f>
        <v>0</v>
      </c>
      <c r="N79" s="45">
        <f>+'2011'!$F79</f>
        <v>0</v>
      </c>
      <c r="O79" s="45">
        <f>+'2012'!$F79</f>
        <v>0</v>
      </c>
      <c r="P79" s="45">
        <f>+'2013'!$F79</f>
        <v>0</v>
      </c>
      <c r="Q79" s="45">
        <f>+'2014'!$F79</f>
        <v>0</v>
      </c>
      <c r="R79" s="45">
        <f>+'2015'!$F79</f>
        <v>0</v>
      </c>
      <c r="S79" s="45">
        <f>+'2016'!$F79</f>
        <v>0</v>
      </c>
      <c r="T79" s="45">
        <f>+'2017'!$F79</f>
        <v>0</v>
      </c>
      <c r="U79" s="45">
        <f>+'2018'!$F79</f>
        <v>0</v>
      </c>
      <c r="V79" s="45">
        <f>+'2019'!$F79</f>
        <v>0</v>
      </c>
      <c r="W79" s="26"/>
      <c r="X79" s="46" t="e">
        <f t="shared" si="9"/>
        <v>#DIV/0!</v>
      </c>
    </row>
    <row r="80" spans="1:24">
      <c r="A80" s="23" t="s">
        <v>406</v>
      </c>
      <c r="B80" s="24" t="s">
        <v>407</v>
      </c>
      <c r="C80" s="45">
        <f>+'2000'!$F80</f>
        <v>0</v>
      </c>
      <c r="D80" s="45">
        <f>+'2001'!$F80</f>
        <v>0</v>
      </c>
      <c r="E80" s="45">
        <f>+'2002'!$F80</f>
        <v>0</v>
      </c>
      <c r="F80" s="45">
        <f>+'2003'!$F80</f>
        <v>0</v>
      </c>
      <c r="G80" s="45">
        <f>+'2004'!$F80</f>
        <v>0</v>
      </c>
      <c r="H80" s="45">
        <f>+'2005'!$F80</f>
        <v>0</v>
      </c>
      <c r="I80" s="45">
        <f>+'2006'!$F80</f>
        <v>0</v>
      </c>
      <c r="J80" s="45">
        <f>+'2007'!$F80</f>
        <v>0</v>
      </c>
      <c r="K80" s="45">
        <f>+'2008'!$F80</f>
        <v>0</v>
      </c>
      <c r="L80" s="45">
        <f>+'2009'!$F80</f>
        <v>0</v>
      </c>
      <c r="M80" s="45">
        <f>+'2010'!$F80</f>
        <v>0</v>
      </c>
      <c r="N80" s="45">
        <f>+'2011'!$F80</f>
        <v>0</v>
      </c>
      <c r="O80" s="45">
        <f>+'2012'!$F80</f>
        <v>0</v>
      </c>
      <c r="P80" s="45">
        <f>+'2013'!$F80</f>
        <v>0</v>
      </c>
      <c r="Q80" s="45">
        <f>+'2014'!$F80</f>
        <v>0</v>
      </c>
      <c r="R80" s="45">
        <f>+'2015'!$F80</f>
        <v>0</v>
      </c>
      <c r="S80" s="45">
        <f>+'2016'!$F80</f>
        <v>0</v>
      </c>
      <c r="T80" s="45">
        <f>+'2017'!$F80</f>
        <v>0</v>
      </c>
      <c r="U80" s="45">
        <f>+'2018'!$F80</f>
        <v>0</v>
      </c>
      <c r="V80" s="45">
        <f>+'2019'!$F80</f>
        <v>0</v>
      </c>
      <c r="W80" s="26"/>
      <c r="X80" s="46" t="e">
        <f t="shared" si="9"/>
        <v>#DIV/0!</v>
      </c>
    </row>
    <row r="81" spans="1:24">
      <c r="A81" s="23" t="s">
        <v>408</v>
      </c>
      <c r="B81" s="24" t="s">
        <v>290</v>
      </c>
      <c r="C81" s="45">
        <f>+'2000'!$F81</f>
        <v>0</v>
      </c>
      <c r="D81" s="45">
        <f>+'2001'!$F81</f>
        <v>0</v>
      </c>
      <c r="E81" s="45">
        <f>+'2002'!$F81</f>
        <v>0</v>
      </c>
      <c r="F81" s="45">
        <f>+'2003'!$F81</f>
        <v>0</v>
      </c>
      <c r="G81" s="45">
        <f>+'2004'!$F81</f>
        <v>0</v>
      </c>
      <c r="H81" s="45">
        <f>+'2005'!$F81</f>
        <v>0</v>
      </c>
      <c r="I81" s="45">
        <f>+'2006'!$F81</f>
        <v>0</v>
      </c>
      <c r="J81" s="45">
        <f>+'2007'!$F81</f>
        <v>0</v>
      </c>
      <c r="K81" s="45">
        <f>+'2008'!$F81</f>
        <v>0</v>
      </c>
      <c r="L81" s="45">
        <f>+'2009'!$F81</f>
        <v>0</v>
      </c>
      <c r="M81" s="45">
        <f>+'2010'!$F81</f>
        <v>0</v>
      </c>
      <c r="N81" s="45">
        <f>+'2011'!$F81</f>
        <v>0</v>
      </c>
      <c r="O81" s="45">
        <f>+'2012'!$F81</f>
        <v>0</v>
      </c>
      <c r="P81" s="45">
        <f>+'2013'!$F81</f>
        <v>0</v>
      </c>
      <c r="Q81" s="45">
        <f>+'2014'!$F81</f>
        <v>0</v>
      </c>
      <c r="R81" s="45">
        <f>+'2015'!$F81</f>
        <v>0</v>
      </c>
      <c r="S81" s="45">
        <f>+'2016'!$F81</f>
        <v>0</v>
      </c>
      <c r="T81" s="45">
        <f>+'2017'!$F81</f>
        <v>0</v>
      </c>
      <c r="U81" s="45">
        <f>+'2018'!$F81</f>
        <v>0</v>
      </c>
      <c r="V81" s="45">
        <f>+'2019'!$F81</f>
        <v>0</v>
      </c>
      <c r="W81" s="26"/>
      <c r="X81" s="46" t="e">
        <f t="shared" si="9"/>
        <v>#DIV/0!</v>
      </c>
    </row>
    <row r="82" spans="1:24">
      <c r="A82" s="23" t="s">
        <v>409</v>
      </c>
      <c r="B82" s="24" t="s">
        <v>410</v>
      </c>
      <c r="C82" s="25">
        <f t="shared" ref="C82:U82" si="12">+SUM(C83:C88)</f>
        <v>0</v>
      </c>
      <c r="D82" s="25">
        <f t="shared" si="12"/>
        <v>0</v>
      </c>
      <c r="E82" s="25">
        <f t="shared" si="12"/>
        <v>0</v>
      </c>
      <c r="F82" s="25">
        <f t="shared" si="12"/>
        <v>0</v>
      </c>
      <c r="G82" s="25">
        <f t="shared" si="12"/>
        <v>0</v>
      </c>
      <c r="H82" s="25">
        <f t="shared" si="12"/>
        <v>0</v>
      </c>
      <c r="I82" s="25">
        <f t="shared" si="12"/>
        <v>0</v>
      </c>
      <c r="J82" s="25">
        <f t="shared" si="12"/>
        <v>0</v>
      </c>
      <c r="K82" s="25">
        <f t="shared" si="12"/>
        <v>0</v>
      </c>
      <c r="L82" s="25">
        <f t="shared" si="12"/>
        <v>0</v>
      </c>
      <c r="M82" s="25">
        <f t="shared" si="12"/>
        <v>0</v>
      </c>
      <c r="N82" s="25">
        <f t="shared" si="12"/>
        <v>0</v>
      </c>
      <c r="O82" s="25">
        <f t="shared" si="12"/>
        <v>55.202102439999997</v>
      </c>
      <c r="P82" s="25">
        <f t="shared" si="12"/>
        <v>158.92562834400002</v>
      </c>
      <c r="Q82" s="25">
        <f t="shared" si="12"/>
        <v>286.20182000439996</v>
      </c>
      <c r="R82" s="25">
        <f t="shared" si="12"/>
        <v>421.75549190946003</v>
      </c>
      <c r="S82" s="25">
        <f t="shared" si="12"/>
        <v>557.58410650673216</v>
      </c>
      <c r="T82" s="25">
        <f t="shared" si="12"/>
        <v>647.44428839556588</v>
      </c>
      <c r="U82" s="25">
        <f t="shared" si="12"/>
        <v>800.77995405148079</v>
      </c>
      <c r="V82" s="25">
        <f t="shared" ref="V82" si="13">+SUM(V83:V88)</f>
        <v>913.29776859209835</v>
      </c>
      <c r="W82" s="26"/>
      <c r="X82" s="27" t="e">
        <f t="shared" si="9"/>
        <v>#DIV/0!</v>
      </c>
    </row>
    <row r="83" spans="1:24">
      <c r="A83" s="23" t="s">
        <v>411</v>
      </c>
      <c r="B83" s="24" t="s">
        <v>412</v>
      </c>
      <c r="C83" s="45">
        <f>+'2000'!$F83</f>
        <v>0</v>
      </c>
      <c r="D83" s="45">
        <f>+'2001'!$F83</f>
        <v>0</v>
      </c>
      <c r="E83" s="45">
        <f>+'2002'!$F83</f>
        <v>0</v>
      </c>
      <c r="F83" s="45">
        <f>+'2003'!$F83</f>
        <v>0</v>
      </c>
      <c r="G83" s="45">
        <f>+'2004'!$F83</f>
        <v>0</v>
      </c>
      <c r="H83" s="45">
        <f>+'2005'!$F83</f>
        <v>0</v>
      </c>
      <c r="I83" s="45">
        <f>+'2006'!$F83</f>
        <v>0</v>
      </c>
      <c r="J83" s="45">
        <f>+'2007'!$F83</f>
        <v>0</v>
      </c>
      <c r="K83" s="45">
        <f>+'2008'!$F83</f>
        <v>0</v>
      </c>
      <c r="L83" s="45">
        <f>+'2009'!$F83</f>
        <v>0</v>
      </c>
      <c r="M83" s="45">
        <f>+'2010'!$F83</f>
        <v>0</v>
      </c>
      <c r="N83" s="45">
        <f>+'2011'!$F83</f>
        <v>0</v>
      </c>
      <c r="O83" s="45">
        <f>+'2012'!$F83</f>
        <v>55.191382439999998</v>
      </c>
      <c r="P83" s="45">
        <f>+'2013'!$F83</f>
        <v>158.91533714400001</v>
      </c>
      <c r="Q83" s="45">
        <f>+'2014'!$F83</f>
        <v>286.14906045239997</v>
      </c>
      <c r="R83" s="45">
        <f>+'2015'!$F83</f>
        <v>421.70484273954003</v>
      </c>
      <c r="S83" s="45">
        <f>+'2016'!$F83</f>
        <v>557.535483303609</v>
      </c>
      <c r="T83" s="45">
        <f>+'2017'!$F83</f>
        <v>647.39761012056761</v>
      </c>
      <c r="U83" s="45">
        <f>+'2018'!$F83</f>
        <v>800.73514290748244</v>
      </c>
      <c r="V83" s="45">
        <f>+'2019'!$F83</f>
        <v>913.25298109385994</v>
      </c>
      <c r="W83" s="26"/>
      <c r="X83" s="46" t="e">
        <f t="shared" si="9"/>
        <v>#DIV/0!</v>
      </c>
    </row>
    <row r="84" spans="1:24">
      <c r="A84" s="23" t="s">
        <v>413</v>
      </c>
      <c r="B84" s="24" t="s">
        <v>414</v>
      </c>
      <c r="C84" s="45">
        <f>+'2000'!$F84</f>
        <v>0</v>
      </c>
      <c r="D84" s="45">
        <f>+'2001'!$F84</f>
        <v>0</v>
      </c>
      <c r="E84" s="45">
        <f>+'2002'!$F84</f>
        <v>0</v>
      </c>
      <c r="F84" s="45">
        <f>+'2003'!$F84</f>
        <v>0</v>
      </c>
      <c r="G84" s="45">
        <f>+'2004'!$F84</f>
        <v>0</v>
      </c>
      <c r="H84" s="45">
        <f>+'2005'!$F84</f>
        <v>0</v>
      </c>
      <c r="I84" s="45">
        <f>+'2006'!$F84</f>
        <v>0</v>
      </c>
      <c r="J84" s="45">
        <f>+'2007'!$F84</f>
        <v>0</v>
      </c>
      <c r="K84" s="45">
        <f>+'2008'!$F84</f>
        <v>0</v>
      </c>
      <c r="L84" s="45">
        <f>+'2009'!$F84</f>
        <v>0</v>
      </c>
      <c r="M84" s="45">
        <f>+'2010'!$F84</f>
        <v>0</v>
      </c>
      <c r="N84" s="45">
        <f>+'2011'!$F84</f>
        <v>0</v>
      </c>
      <c r="O84" s="45">
        <f>+'2012'!$F84</f>
        <v>0</v>
      </c>
      <c r="P84" s="45">
        <f>+'2013'!$F84</f>
        <v>0</v>
      </c>
      <c r="Q84" s="45">
        <f>+'2014'!$F84</f>
        <v>0</v>
      </c>
      <c r="R84" s="45">
        <f>+'2015'!$F84</f>
        <v>0</v>
      </c>
      <c r="S84" s="45">
        <f>+'2016'!$F84</f>
        <v>0</v>
      </c>
      <c r="T84" s="45">
        <f>+'2017'!$F84</f>
        <v>0</v>
      </c>
      <c r="U84" s="45">
        <f>+'2018'!$F84</f>
        <v>0</v>
      </c>
      <c r="V84" s="45">
        <f>+'2019'!$F84</f>
        <v>0</v>
      </c>
      <c r="W84" s="26"/>
      <c r="X84" s="46" t="e">
        <f t="shared" si="9"/>
        <v>#DIV/0!</v>
      </c>
    </row>
    <row r="85" spans="1:24">
      <c r="A85" s="23" t="s">
        <v>415</v>
      </c>
      <c r="B85" s="24" t="s">
        <v>416</v>
      </c>
      <c r="C85" s="45">
        <f>+'2000'!$F85</f>
        <v>0</v>
      </c>
      <c r="D85" s="45">
        <f>+'2001'!$F85</f>
        <v>0</v>
      </c>
      <c r="E85" s="45">
        <f>+'2002'!$F85</f>
        <v>0</v>
      </c>
      <c r="F85" s="45">
        <f>+'2003'!$F85</f>
        <v>0</v>
      </c>
      <c r="G85" s="45">
        <f>+'2004'!$F85</f>
        <v>0</v>
      </c>
      <c r="H85" s="45">
        <f>+'2005'!$F85</f>
        <v>0</v>
      </c>
      <c r="I85" s="45">
        <f>+'2006'!$F85</f>
        <v>0</v>
      </c>
      <c r="J85" s="45">
        <f>+'2007'!$F85</f>
        <v>0</v>
      </c>
      <c r="K85" s="45">
        <f>+'2008'!$F85</f>
        <v>0</v>
      </c>
      <c r="L85" s="45">
        <f>+'2009'!$F85</f>
        <v>0</v>
      </c>
      <c r="M85" s="45">
        <f>+'2010'!$F85</f>
        <v>0</v>
      </c>
      <c r="N85" s="45">
        <f>+'2011'!$F85</f>
        <v>0</v>
      </c>
      <c r="O85" s="45">
        <f>+'2012'!$F85</f>
        <v>1.072E-2</v>
      </c>
      <c r="P85" s="45">
        <f>+'2013'!$F85</f>
        <v>1.0291200000000002E-2</v>
      </c>
      <c r="Q85" s="45">
        <f>+'2014'!$F85</f>
        <v>5.2759552000000008E-2</v>
      </c>
      <c r="R85" s="45">
        <f>+'2015'!$F85</f>
        <v>5.0649169920000008E-2</v>
      </c>
      <c r="S85" s="45">
        <f>+'2016'!$F85</f>
        <v>4.8623203123200003E-2</v>
      </c>
      <c r="T85" s="45">
        <f>+'2017'!$F85</f>
        <v>4.6678274998271992E-2</v>
      </c>
      <c r="U85" s="45">
        <f>+'2018'!$F85</f>
        <v>4.4811143998341116E-2</v>
      </c>
      <c r="V85" s="45">
        <f>+'2019'!$F85</f>
        <v>4.4787498238407483E-2</v>
      </c>
      <c r="W85" s="26"/>
      <c r="X85" s="46" t="e">
        <f t="shared" si="9"/>
        <v>#DIV/0!</v>
      </c>
    </row>
    <row r="86" spans="1:24">
      <c r="A86" s="23" t="s">
        <v>417</v>
      </c>
      <c r="B86" s="24" t="s">
        <v>418</v>
      </c>
      <c r="C86" s="45">
        <f>+'2000'!$F86</f>
        <v>0</v>
      </c>
      <c r="D86" s="45">
        <f>+'2001'!$F86</f>
        <v>0</v>
      </c>
      <c r="E86" s="45">
        <f>+'2002'!$F86</f>
        <v>0</v>
      </c>
      <c r="F86" s="45">
        <f>+'2003'!$F86</f>
        <v>0</v>
      </c>
      <c r="G86" s="45">
        <f>+'2004'!$F86</f>
        <v>0</v>
      </c>
      <c r="H86" s="45">
        <f>+'2005'!$F86</f>
        <v>0</v>
      </c>
      <c r="I86" s="45">
        <f>+'2006'!$F86</f>
        <v>0</v>
      </c>
      <c r="J86" s="45">
        <f>+'2007'!$F86</f>
        <v>0</v>
      </c>
      <c r="K86" s="45">
        <f>+'2008'!$F86</f>
        <v>0</v>
      </c>
      <c r="L86" s="45">
        <f>+'2009'!$F86</f>
        <v>0</v>
      </c>
      <c r="M86" s="45">
        <f>+'2010'!$F86</f>
        <v>0</v>
      </c>
      <c r="N86" s="45">
        <f>+'2011'!$F86</f>
        <v>0</v>
      </c>
      <c r="O86" s="45">
        <f>+'2012'!$F86</f>
        <v>0</v>
      </c>
      <c r="P86" s="45">
        <f>+'2013'!$F86</f>
        <v>0</v>
      </c>
      <c r="Q86" s="45">
        <f>+'2014'!$F86</f>
        <v>0</v>
      </c>
      <c r="R86" s="45">
        <f>+'2015'!$F86</f>
        <v>0</v>
      </c>
      <c r="S86" s="45">
        <f>+'2016'!$F86</f>
        <v>0</v>
      </c>
      <c r="T86" s="45">
        <f>+'2017'!$F86</f>
        <v>0</v>
      </c>
      <c r="U86" s="45">
        <f>+'2018'!$F86</f>
        <v>0</v>
      </c>
      <c r="V86" s="45">
        <f>+'2019'!$F86</f>
        <v>0</v>
      </c>
      <c r="W86" s="26"/>
      <c r="X86" s="46" t="e">
        <f t="shared" si="9"/>
        <v>#DIV/0!</v>
      </c>
    </row>
    <row r="87" spans="1:24">
      <c r="A87" s="23" t="s">
        <v>419</v>
      </c>
      <c r="B87" s="24" t="s">
        <v>420</v>
      </c>
      <c r="C87" s="45">
        <f>+'2000'!$F87</f>
        <v>0</v>
      </c>
      <c r="D87" s="45">
        <f>+'2001'!$F87</f>
        <v>0</v>
      </c>
      <c r="E87" s="45">
        <f>+'2002'!$F87</f>
        <v>0</v>
      </c>
      <c r="F87" s="45">
        <f>+'2003'!$F87</f>
        <v>0</v>
      </c>
      <c r="G87" s="45">
        <f>+'2004'!$F87</f>
        <v>0</v>
      </c>
      <c r="H87" s="45">
        <f>+'2005'!$F87</f>
        <v>0</v>
      </c>
      <c r="I87" s="45">
        <f>+'2006'!$F87</f>
        <v>0</v>
      </c>
      <c r="J87" s="45">
        <f>+'2007'!$F87</f>
        <v>0</v>
      </c>
      <c r="K87" s="45">
        <f>+'2008'!$F87</f>
        <v>0</v>
      </c>
      <c r="L87" s="45">
        <f>+'2009'!$F87</f>
        <v>0</v>
      </c>
      <c r="M87" s="45">
        <f>+'2010'!$F87</f>
        <v>0</v>
      </c>
      <c r="N87" s="45">
        <f>+'2011'!$F87</f>
        <v>0</v>
      </c>
      <c r="O87" s="45">
        <f>+'2012'!$F87</f>
        <v>0</v>
      </c>
      <c r="P87" s="45">
        <f>+'2013'!$F87</f>
        <v>0</v>
      </c>
      <c r="Q87" s="45">
        <f>+'2014'!$F87</f>
        <v>0</v>
      </c>
      <c r="R87" s="45">
        <f>+'2015'!$F87</f>
        <v>0</v>
      </c>
      <c r="S87" s="45">
        <f>+'2016'!$F87</f>
        <v>0</v>
      </c>
      <c r="T87" s="45">
        <f>+'2017'!$F87</f>
        <v>0</v>
      </c>
      <c r="U87" s="45">
        <f>+'2018'!$F87</f>
        <v>0</v>
      </c>
      <c r="V87" s="45">
        <f>+'2019'!$F87</f>
        <v>0</v>
      </c>
      <c r="W87" s="26"/>
      <c r="X87" s="46" t="e">
        <f t="shared" si="9"/>
        <v>#DIV/0!</v>
      </c>
    </row>
    <row r="88" spans="1:24">
      <c r="A88" s="23" t="s">
        <v>421</v>
      </c>
      <c r="B88" s="24" t="s">
        <v>422</v>
      </c>
      <c r="C88" s="45">
        <f>+'2000'!$F88</f>
        <v>0</v>
      </c>
      <c r="D88" s="45">
        <f>+'2001'!$F88</f>
        <v>0</v>
      </c>
      <c r="E88" s="45">
        <f>+'2002'!$F88</f>
        <v>0</v>
      </c>
      <c r="F88" s="45">
        <f>+'2003'!$F88</f>
        <v>0</v>
      </c>
      <c r="G88" s="45">
        <f>+'2004'!$F88</f>
        <v>0</v>
      </c>
      <c r="H88" s="45">
        <f>+'2005'!$F88</f>
        <v>0</v>
      </c>
      <c r="I88" s="45">
        <f>+'2006'!$F88</f>
        <v>0</v>
      </c>
      <c r="J88" s="45">
        <f>+'2007'!$F88</f>
        <v>0</v>
      </c>
      <c r="K88" s="45">
        <f>+'2008'!$F88</f>
        <v>0</v>
      </c>
      <c r="L88" s="45">
        <f>+'2009'!$F88</f>
        <v>0</v>
      </c>
      <c r="M88" s="45">
        <f>+'2010'!$F88</f>
        <v>0</v>
      </c>
      <c r="N88" s="45">
        <f>+'2011'!$F88</f>
        <v>0</v>
      </c>
      <c r="O88" s="45">
        <f>+'2012'!$F88</f>
        <v>0</v>
      </c>
      <c r="P88" s="45">
        <f>+'2013'!$F88</f>
        <v>0</v>
      </c>
      <c r="Q88" s="45">
        <f>+'2014'!$F88</f>
        <v>0</v>
      </c>
      <c r="R88" s="45">
        <f>+'2015'!$F88</f>
        <v>0</v>
      </c>
      <c r="S88" s="45">
        <f>+'2016'!$F88</f>
        <v>0</v>
      </c>
      <c r="T88" s="45">
        <f>+'2017'!$F88</f>
        <v>0</v>
      </c>
      <c r="U88" s="45">
        <f>+'2018'!$F88</f>
        <v>0</v>
      </c>
      <c r="V88" s="45">
        <f>+'2019'!$F88</f>
        <v>0</v>
      </c>
      <c r="W88" s="26"/>
      <c r="X88" s="46" t="e">
        <f t="shared" si="9"/>
        <v>#DIV/0!</v>
      </c>
    </row>
    <row r="89" spans="1:24">
      <c r="A89" s="23" t="s">
        <v>423</v>
      </c>
      <c r="B89" s="24" t="s">
        <v>424</v>
      </c>
      <c r="C89" s="25">
        <f t="shared" ref="C89:U89" si="14">+SUM(C90:C93)</f>
        <v>0</v>
      </c>
      <c r="D89" s="25">
        <f t="shared" si="14"/>
        <v>0</v>
      </c>
      <c r="E89" s="25">
        <f t="shared" si="14"/>
        <v>0</v>
      </c>
      <c r="F89" s="25">
        <f t="shared" si="14"/>
        <v>0</v>
      </c>
      <c r="G89" s="25">
        <f t="shared" si="14"/>
        <v>0</v>
      </c>
      <c r="H89" s="25">
        <f t="shared" si="14"/>
        <v>0</v>
      </c>
      <c r="I89" s="25">
        <f t="shared" si="14"/>
        <v>0</v>
      </c>
      <c r="J89" s="25">
        <f t="shared" si="14"/>
        <v>0</v>
      </c>
      <c r="K89" s="25">
        <f t="shared" si="14"/>
        <v>0</v>
      </c>
      <c r="L89" s="25">
        <f t="shared" si="14"/>
        <v>0</v>
      </c>
      <c r="M89" s="25">
        <f t="shared" si="14"/>
        <v>0</v>
      </c>
      <c r="N89" s="25">
        <f t="shared" si="14"/>
        <v>0</v>
      </c>
      <c r="O89" s="25">
        <f t="shared" si="14"/>
        <v>0</v>
      </c>
      <c r="P89" s="25">
        <f t="shared" si="14"/>
        <v>0</v>
      </c>
      <c r="Q89" s="25">
        <f t="shared" si="14"/>
        <v>0</v>
      </c>
      <c r="R89" s="25">
        <f t="shared" si="14"/>
        <v>0</v>
      </c>
      <c r="S89" s="25">
        <f t="shared" si="14"/>
        <v>0</v>
      </c>
      <c r="T89" s="25">
        <f t="shared" si="14"/>
        <v>0</v>
      </c>
      <c r="U89" s="25">
        <f t="shared" si="14"/>
        <v>0</v>
      </c>
      <c r="V89" s="25">
        <f t="shared" ref="V89" si="15">+SUM(V90:V93)</f>
        <v>0</v>
      </c>
      <c r="W89" s="26"/>
      <c r="X89" s="27" t="e">
        <f t="shared" si="9"/>
        <v>#DIV/0!</v>
      </c>
    </row>
    <row r="90" spans="1:24">
      <c r="A90" s="23" t="s">
        <v>425</v>
      </c>
      <c r="B90" s="24" t="s">
        <v>426</v>
      </c>
      <c r="C90" s="45">
        <f>+'2000'!$F90</f>
        <v>0</v>
      </c>
      <c r="D90" s="45">
        <f>+'2001'!$F90</f>
        <v>0</v>
      </c>
      <c r="E90" s="45">
        <f>+'2002'!$F90</f>
        <v>0</v>
      </c>
      <c r="F90" s="45">
        <f>+'2003'!$F90</f>
        <v>0</v>
      </c>
      <c r="G90" s="45">
        <f>+'2004'!$F90</f>
        <v>0</v>
      </c>
      <c r="H90" s="45">
        <f>+'2005'!$F90</f>
        <v>0</v>
      </c>
      <c r="I90" s="45">
        <f>+'2006'!$F90</f>
        <v>0</v>
      </c>
      <c r="J90" s="45">
        <f>+'2007'!$F90</f>
        <v>0</v>
      </c>
      <c r="K90" s="45">
        <f>+'2008'!$F90</f>
        <v>0</v>
      </c>
      <c r="L90" s="45">
        <f>+'2009'!$F90</f>
        <v>0</v>
      </c>
      <c r="M90" s="45">
        <f>+'2010'!$F90</f>
        <v>0</v>
      </c>
      <c r="N90" s="45">
        <f>+'2011'!$F90</f>
        <v>0</v>
      </c>
      <c r="O90" s="45">
        <f>+'2012'!$F90</f>
        <v>0</v>
      </c>
      <c r="P90" s="45">
        <f>+'2013'!$F90</f>
        <v>0</v>
      </c>
      <c r="Q90" s="45">
        <f>+'2014'!$F90</f>
        <v>0</v>
      </c>
      <c r="R90" s="45">
        <f>+'2015'!$F90</f>
        <v>0</v>
      </c>
      <c r="S90" s="45">
        <f>+'2016'!$F90</f>
        <v>0</v>
      </c>
      <c r="T90" s="45">
        <f>+'2017'!$F90</f>
        <v>0</v>
      </c>
      <c r="U90" s="45">
        <f>+'2018'!$F90</f>
        <v>0</v>
      </c>
      <c r="V90" s="45">
        <f>+'2019'!$F90</f>
        <v>0</v>
      </c>
      <c r="W90" s="26"/>
      <c r="X90" s="46" t="e">
        <f t="shared" si="9"/>
        <v>#DIV/0!</v>
      </c>
    </row>
    <row r="91" spans="1:24" ht="12.95">
      <c r="A91" s="23" t="s">
        <v>427</v>
      </c>
      <c r="B91" s="24" t="s">
        <v>428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26"/>
      <c r="X91" s="32" t="e">
        <f t="shared" si="9"/>
        <v>#DIV/0!</v>
      </c>
    </row>
    <row r="92" spans="1:24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26"/>
      <c r="X92" s="32" t="e">
        <f t="shared" si="9"/>
        <v>#DIV/0!</v>
      </c>
    </row>
    <row r="93" spans="1:24">
      <c r="A93" s="23" t="s">
        <v>431</v>
      </c>
      <c r="B93" s="24" t="s">
        <v>341</v>
      </c>
      <c r="C93" s="45">
        <f>+'2000'!$F93</f>
        <v>0</v>
      </c>
      <c r="D93" s="45">
        <f>+'2001'!$F93</f>
        <v>0</v>
      </c>
      <c r="E93" s="45">
        <f>+'2002'!$F93</f>
        <v>0</v>
      </c>
      <c r="F93" s="45">
        <f>+'2003'!$F93</f>
        <v>0</v>
      </c>
      <c r="G93" s="45">
        <f>+'2004'!$F93</f>
        <v>0</v>
      </c>
      <c r="H93" s="45">
        <f>+'2005'!$F93</f>
        <v>0</v>
      </c>
      <c r="I93" s="45">
        <f>+'2006'!$F93</f>
        <v>0</v>
      </c>
      <c r="J93" s="45">
        <f>+'2007'!$F93</f>
        <v>0</v>
      </c>
      <c r="K93" s="45">
        <f>+'2008'!$F93</f>
        <v>0</v>
      </c>
      <c r="L93" s="45">
        <f>+'2009'!$F93</f>
        <v>0</v>
      </c>
      <c r="M93" s="45">
        <f>+'2010'!$F93</f>
        <v>0</v>
      </c>
      <c r="N93" s="45">
        <f>+'2011'!$F93</f>
        <v>0</v>
      </c>
      <c r="O93" s="45">
        <f>+'2012'!$F93</f>
        <v>0</v>
      </c>
      <c r="P93" s="45">
        <f>+'2013'!$F93</f>
        <v>0</v>
      </c>
      <c r="Q93" s="45">
        <f>+'2014'!$F93</f>
        <v>0</v>
      </c>
      <c r="R93" s="45">
        <f>+'2015'!$F93</f>
        <v>0</v>
      </c>
      <c r="S93" s="45">
        <f>+'2016'!$F93</f>
        <v>0</v>
      </c>
      <c r="T93" s="45">
        <f>+'2017'!$F93</f>
        <v>0</v>
      </c>
      <c r="U93" s="45">
        <f>+'2018'!$F93</f>
        <v>0</v>
      </c>
      <c r="V93" s="45">
        <f>+'2019'!$F93</f>
        <v>0</v>
      </c>
      <c r="W93" s="26"/>
      <c r="X93" s="46" t="e">
        <f t="shared" si="9"/>
        <v>#DIV/0!</v>
      </c>
    </row>
    <row r="94" spans="1:24">
      <c r="A94" s="23" t="s">
        <v>432</v>
      </c>
      <c r="B94" s="24" t="s">
        <v>290</v>
      </c>
      <c r="C94" s="45">
        <f>+'2000'!$F94</f>
        <v>0</v>
      </c>
      <c r="D94" s="45">
        <f>+'2001'!$F94</f>
        <v>0</v>
      </c>
      <c r="E94" s="45">
        <f>+'2002'!$F94</f>
        <v>0</v>
      </c>
      <c r="F94" s="45">
        <f>+'2003'!$F94</f>
        <v>0</v>
      </c>
      <c r="G94" s="45">
        <f>+'2004'!$F94</f>
        <v>0</v>
      </c>
      <c r="H94" s="45">
        <f>+'2005'!$F94</f>
        <v>0</v>
      </c>
      <c r="I94" s="45">
        <f>+'2006'!$F94</f>
        <v>0</v>
      </c>
      <c r="J94" s="45">
        <f>+'2007'!$F94</f>
        <v>0</v>
      </c>
      <c r="K94" s="45">
        <f>+'2008'!$F94</f>
        <v>0</v>
      </c>
      <c r="L94" s="45">
        <f>+'2009'!$F94</f>
        <v>0</v>
      </c>
      <c r="M94" s="45">
        <f>+'2010'!$F94</f>
        <v>0</v>
      </c>
      <c r="N94" s="45">
        <f>+'2011'!$F94</f>
        <v>0</v>
      </c>
      <c r="O94" s="45">
        <f>+'2012'!$F94</f>
        <v>0</v>
      </c>
      <c r="P94" s="45">
        <f>+'2013'!$F94</f>
        <v>0</v>
      </c>
      <c r="Q94" s="45">
        <f>+'2014'!$F94</f>
        <v>0</v>
      </c>
      <c r="R94" s="45">
        <f>+'2015'!$F94</f>
        <v>0</v>
      </c>
      <c r="S94" s="45">
        <f>+'2016'!$F94</f>
        <v>0</v>
      </c>
      <c r="T94" s="45">
        <f>+'2017'!$F94</f>
        <v>0</v>
      </c>
      <c r="U94" s="45">
        <f>+'2018'!$F94</f>
        <v>0</v>
      </c>
      <c r="V94" s="45">
        <f>+'2019'!$F94</f>
        <v>0</v>
      </c>
      <c r="W94" s="26"/>
      <c r="X94" s="46" t="e">
        <f t="shared" si="9"/>
        <v>#DIV/0!</v>
      </c>
    </row>
    <row r="95" spans="1:24" s="12" customFormat="1">
      <c r="A95" s="18" t="s">
        <v>433</v>
      </c>
      <c r="B95" s="19" t="s">
        <v>434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21"/>
      <c r="X95" s="35" t="e">
        <f t="shared" si="9"/>
        <v>#DIV/0!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9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9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9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9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9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9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9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9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9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9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9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9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9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9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9"/>
        <v>#DIV/0!</v>
      </c>
    </row>
    <row r="111" spans="1:24">
      <c r="A111" s="23" t="s">
        <v>465</v>
      </c>
      <c r="B111" s="24" t="s">
        <v>466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26"/>
      <c r="X111" s="32" t="e">
        <f t="shared" si="9"/>
        <v>#DIV/0!</v>
      </c>
    </row>
    <row r="112" spans="1:24">
      <c r="A112" s="23" t="s">
        <v>467</v>
      </c>
      <c r="B112" s="24" t="s">
        <v>438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26"/>
      <c r="X112" s="32" t="e">
        <f t="shared" si="9"/>
        <v>#DIV/0!</v>
      </c>
    </row>
    <row r="113" spans="1:24">
      <c r="A113" s="23" t="s">
        <v>468</v>
      </c>
      <c r="B113" s="24" t="s">
        <v>440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26"/>
      <c r="X113" s="32" t="e">
        <f t="shared" si="9"/>
        <v>#DIV/0!</v>
      </c>
    </row>
    <row r="114" spans="1:24">
      <c r="A114" s="23" t="s">
        <v>469</v>
      </c>
      <c r="B114" s="24" t="s">
        <v>442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26"/>
      <c r="X114" s="32" t="e">
        <f t="shared" si="9"/>
        <v>#DIV/0!</v>
      </c>
    </row>
    <row r="115" spans="1:24">
      <c r="A115" s="23" t="s">
        <v>470</v>
      </c>
      <c r="B115" s="24" t="s">
        <v>444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26"/>
      <c r="X115" s="32" t="e">
        <f t="shared" si="9"/>
        <v>#DIV/0!</v>
      </c>
    </row>
    <row r="116" spans="1:24">
      <c r="A116" s="23" t="s">
        <v>471</v>
      </c>
      <c r="B116" s="24" t="s">
        <v>446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26"/>
      <c r="X116" s="32" t="e">
        <f t="shared" si="9"/>
        <v>#DIV/0!</v>
      </c>
    </row>
    <row r="117" spans="1:24">
      <c r="A117" s="23" t="s">
        <v>472</v>
      </c>
      <c r="B117" s="24" t="s">
        <v>448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26"/>
      <c r="X117" s="32" t="e">
        <f t="shared" si="9"/>
        <v>#DIV/0!</v>
      </c>
    </row>
    <row r="118" spans="1:24">
      <c r="A118" s="23" t="s">
        <v>473</v>
      </c>
      <c r="B118" s="24" t="s">
        <v>450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26"/>
      <c r="X118" s="32" t="e">
        <f t="shared" si="9"/>
        <v>#DIV/0!</v>
      </c>
    </row>
    <row r="119" spans="1:24">
      <c r="A119" s="23" t="s">
        <v>474</v>
      </c>
      <c r="B119" s="24" t="s">
        <v>452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26"/>
      <c r="X119" s="32" t="e">
        <f t="shared" si="9"/>
        <v>#DIV/0!</v>
      </c>
    </row>
    <row r="120" spans="1:24">
      <c r="A120" s="23" t="s">
        <v>475</v>
      </c>
      <c r="B120" s="24" t="s">
        <v>454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26"/>
      <c r="X120" s="32" t="e">
        <f t="shared" si="9"/>
        <v>#DIV/0!</v>
      </c>
    </row>
    <row r="121" spans="1:24">
      <c r="A121" s="23" t="s">
        <v>476</v>
      </c>
      <c r="B121" s="24" t="s">
        <v>456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26"/>
      <c r="X121" s="32" t="e">
        <f t="shared" si="9"/>
        <v>#DIV/0!</v>
      </c>
    </row>
    <row r="122" spans="1:24">
      <c r="A122" s="23" t="s">
        <v>477</v>
      </c>
      <c r="B122" s="24" t="s">
        <v>458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26"/>
      <c r="X122" s="32" t="e">
        <f t="shared" si="9"/>
        <v>#DIV/0!</v>
      </c>
    </row>
    <row r="123" spans="1:24">
      <c r="A123" s="23" t="s">
        <v>478</v>
      </c>
      <c r="B123" s="24" t="s">
        <v>460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26"/>
      <c r="X123" s="32" t="e">
        <f t="shared" si="9"/>
        <v>#DIV/0!</v>
      </c>
    </row>
    <row r="124" spans="1:24">
      <c r="A124" s="23" t="s">
        <v>479</v>
      </c>
      <c r="B124" s="24" t="s">
        <v>462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26"/>
      <c r="X124" s="32" t="e">
        <f t="shared" si="9"/>
        <v>#DIV/0!</v>
      </c>
    </row>
    <row r="125" spans="1:24">
      <c r="A125" s="23" t="s">
        <v>480</v>
      </c>
      <c r="B125" s="24" t="s">
        <v>464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26"/>
      <c r="X125" s="32" t="e">
        <f t="shared" si="9"/>
        <v>#DIV/0!</v>
      </c>
    </row>
    <row r="126" spans="1:24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26"/>
      <c r="X126" s="32" t="e">
        <f t="shared" si="9"/>
        <v>#DIV/0!</v>
      </c>
    </row>
    <row r="127" spans="1:24">
      <c r="A127" s="23" t="s">
        <v>483</v>
      </c>
      <c r="B127" s="24" t="s">
        <v>484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26"/>
      <c r="X127" s="32" t="e">
        <f t="shared" si="9"/>
        <v>#DIV/0!</v>
      </c>
    </row>
    <row r="128" spans="1:24">
      <c r="A128" s="23" t="s">
        <v>485</v>
      </c>
      <c r="B128" s="24" t="s">
        <v>486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26"/>
      <c r="X128" s="32" t="e">
        <f t="shared" si="9"/>
        <v>#DIV/0!</v>
      </c>
    </row>
    <row r="129" spans="1:24">
      <c r="A129" s="23" t="s">
        <v>487</v>
      </c>
      <c r="B129" s="24" t="s">
        <v>488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26"/>
      <c r="X129" s="32" t="e">
        <f t="shared" si="9"/>
        <v>#DIV/0!</v>
      </c>
    </row>
    <row r="130" spans="1:24">
      <c r="A130" s="23" t="s">
        <v>489</v>
      </c>
      <c r="B130" s="24" t="s">
        <v>490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26"/>
      <c r="X130" s="32" t="e">
        <f t="shared" si="9"/>
        <v>#DIV/0!</v>
      </c>
    </row>
    <row r="131" spans="1:24">
      <c r="A131" s="23" t="s">
        <v>491</v>
      </c>
      <c r="B131" s="24" t="s">
        <v>290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26"/>
      <c r="X131" s="32" t="e">
        <f t="shared" si="9"/>
        <v>#DIV/0!</v>
      </c>
    </row>
    <row r="132" spans="1:24">
      <c r="A132" s="23" t="s">
        <v>492</v>
      </c>
      <c r="B132" s="24" t="s">
        <v>493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26"/>
      <c r="X132" s="32" t="e">
        <f t="shared" ref="X132:X195" si="16">+(V132/C132)-1</f>
        <v>#DIV/0!</v>
      </c>
    </row>
    <row r="133" spans="1:24">
      <c r="A133" s="23" t="s">
        <v>494</v>
      </c>
      <c r="B133" s="24" t="s">
        <v>495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26"/>
      <c r="X133" s="32" t="e">
        <f t="shared" si="16"/>
        <v>#DIV/0!</v>
      </c>
    </row>
    <row r="134" spans="1:24">
      <c r="A134" s="23" t="s">
        <v>496</v>
      </c>
      <c r="B134" s="24" t="s">
        <v>497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26"/>
      <c r="X134" s="32" t="e">
        <f t="shared" si="16"/>
        <v>#DIV/0!</v>
      </c>
    </row>
    <row r="135" spans="1:24">
      <c r="A135" s="23" t="s">
        <v>498</v>
      </c>
      <c r="B135" s="24" t="s">
        <v>499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26"/>
      <c r="X135" s="32" t="e">
        <f t="shared" si="16"/>
        <v>#DIV/0!</v>
      </c>
    </row>
    <row r="136" spans="1:24">
      <c r="A136" s="23" t="s">
        <v>500</v>
      </c>
      <c r="B136" s="24" t="s">
        <v>501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26"/>
      <c r="X136" s="32" t="e">
        <f t="shared" si="16"/>
        <v>#DIV/0!</v>
      </c>
    </row>
    <row r="137" spans="1:24">
      <c r="A137" s="23" t="s">
        <v>502</v>
      </c>
      <c r="B137" s="24" t="s">
        <v>503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26"/>
      <c r="X137" s="32" t="e">
        <f t="shared" si="16"/>
        <v>#DIV/0!</v>
      </c>
    </row>
    <row r="138" spans="1:24">
      <c r="A138" s="23" t="s">
        <v>504</v>
      </c>
      <c r="B138" s="24" t="s">
        <v>505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26"/>
      <c r="X138" s="32" t="e">
        <f t="shared" si="16"/>
        <v>#DIV/0!</v>
      </c>
    </row>
    <row r="139" spans="1:24">
      <c r="A139" s="23" t="s">
        <v>506</v>
      </c>
      <c r="B139" s="24" t="s">
        <v>507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26"/>
      <c r="X139" s="32" t="e">
        <f t="shared" si="16"/>
        <v>#DIV/0!</v>
      </c>
    </row>
    <row r="140" spans="1:24">
      <c r="A140" s="23" t="s">
        <v>508</v>
      </c>
      <c r="B140" s="24" t="s">
        <v>290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26"/>
      <c r="X140" s="32" t="e">
        <f t="shared" si="16"/>
        <v>#DIV/0!</v>
      </c>
    </row>
    <row r="141" spans="1:24">
      <c r="A141" s="23" t="s">
        <v>509</v>
      </c>
      <c r="B141" s="24" t="s">
        <v>510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26"/>
      <c r="X141" s="32" t="e">
        <f t="shared" si="16"/>
        <v>#DIV/0!</v>
      </c>
    </row>
    <row r="142" spans="1:24">
      <c r="A142" s="23" t="s">
        <v>511</v>
      </c>
      <c r="B142" s="24" t="s">
        <v>512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26"/>
      <c r="X142" s="32" t="e">
        <f t="shared" si="16"/>
        <v>#DIV/0!</v>
      </c>
    </row>
    <row r="143" spans="1:24">
      <c r="A143" s="23" t="s">
        <v>513</v>
      </c>
      <c r="B143" s="24" t="s">
        <v>514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26"/>
      <c r="X143" s="32" t="e">
        <f t="shared" si="16"/>
        <v>#DIV/0!</v>
      </c>
    </row>
    <row r="144" spans="1:24">
      <c r="A144" s="23" t="s">
        <v>515</v>
      </c>
      <c r="B144" s="24" t="s">
        <v>516</v>
      </c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26"/>
      <c r="X144" s="32" t="e">
        <f t="shared" si="16"/>
        <v>#DIV/0!</v>
      </c>
    </row>
    <row r="145" spans="1:24">
      <c r="A145" s="23" t="s">
        <v>517</v>
      </c>
      <c r="B145" s="24" t="s">
        <v>518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26"/>
      <c r="X145" s="32" t="e">
        <f t="shared" si="16"/>
        <v>#DIV/0!</v>
      </c>
    </row>
    <row r="146" spans="1:24">
      <c r="A146" s="23" t="s">
        <v>519</v>
      </c>
      <c r="B146" s="24" t="s">
        <v>520</v>
      </c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26"/>
      <c r="X146" s="32" t="e">
        <f t="shared" si="16"/>
        <v>#DIV/0!</v>
      </c>
    </row>
    <row r="147" spans="1:24">
      <c r="A147" s="23" t="s">
        <v>521</v>
      </c>
      <c r="B147" s="24" t="s">
        <v>522</v>
      </c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26"/>
      <c r="X147" s="32" t="e">
        <f t="shared" si="16"/>
        <v>#DIV/0!</v>
      </c>
    </row>
    <row r="148" spans="1:24">
      <c r="A148" s="23" t="s">
        <v>523</v>
      </c>
      <c r="B148" s="24" t="s">
        <v>524</v>
      </c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26"/>
      <c r="X148" s="32" t="e">
        <f t="shared" si="16"/>
        <v>#DIV/0!</v>
      </c>
    </row>
    <row r="149" spans="1:24">
      <c r="A149" s="23" t="s">
        <v>525</v>
      </c>
      <c r="B149" s="24" t="s">
        <v>526</v>
      </c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26"/>
      <c r="X149" s="32" t="e">
        <f t="shared" si="16"/>
        <v>#DIV/0!</v>
      </c>
    </row>
    <row r="150" spans="1:24">
      <c r="A150" s="23" t="s">
        <v>527</v>
      </c>
      <c r="B150" s="24" t="s">
        <v>290</v>
      </c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26"/>
      <c r="X150" s="32" t="e">
        <f t="shared" si="16"/>
        <v>#DIV/0!</v>
      </c>
    </row>
    <row r="151" spans="1:24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26"/>
      <c r="X151" s="32" t="e">
        <f t="shared" si="16"/>
        <v>#DIV/0!</v>
      </c>
    </row>
    <row r="152" spans="1:24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26"/>
      <c r="X152" s="32" t="e">
        <f t="shared" si="16"/>
        <v>#DIV/0!</v>
      </c>
    </row>
    <row r="153" spans="1:24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26"/>
      <c r="X153" s="32" t="e">
        <f t="shared" si="16"/>
        <v>#DIV/0!</v>
      </c>
    </row>
    <row r="154" spans="1:24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26"/>
      <c r="X154" s="32" t="e">
        <f t="shared" si="16"/>
        <v>#DIV/0!</v>
      </c>
    </row>
    <row r="155" spans="1:24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26"/>
      <c r="X155" s="32" t="e">
        <f t="shared" si="16"/>
        <v>#DIV/0!</v>
      </c>
    </row>
    <row r="156" spans="1:24">
      <c r="A156" s="23" t="s">
        <v>538</v>
      </c>
      <c r="B156" s="24" t="s">
        <v>290</v>
      </c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26"/>
      <c r="X156" s="32" t="e">
        <f t="shared" si="16"/>
        <v>#DIV/0!</v>
      </c>
    </row>
    <row r="157" spans="1:24" s="12" customFormat="1">
      <c r="A157" s="18" t="s">
        <v>539</v>
      </c>
      <c r="B157" s="19" t="s">
        <v>540</v>
      </c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21"/>
      <c r="X157" s="35" t="e">
        <f t="shared" si="16"/>
        <v>#DIV/0!</v>
      </c>
    </row>
    <row r="158" spans="1:24">
      <c r="A158" s="23" t="s">
        <v>541</v>
      </c>
      <c r="B158" s="24" t="s">
        <v>542</v>
      </c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26"/>
      <c r="X158" s="32" t="e">
        <f t="shared" si="16"/>
        <v>#DIV/0!</v>
      </c>
    </row>
    <row r="159" spans="1:24">
      <c r="A159" s="23" t="s">
        <v>543</v>
      </c>
      <c r="B159" s="24" t="s">
        <v>544</v>
      </c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26"/>
      <c r="X159" s="32" t="e">
        <f t="shared" si="16"/>
        <v>#DIV/0!</v>
      </c>
    </row>
    <row r="160" spans="1:24">
      <c r="A160" s="23" t="s">
        <v>545</v>
      </c>
      <c r="B160" s="24" t="s">
        <v>546</v>
      </c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26"/>
      <c r="X160" s="32" t="e">
        <f t="shared" si="16"/>
        <v>#DIV/0!</v>
      </c>
    </row>
    <row r="161" spans="1:24">
      <c r="A161" s="23" t="s">
        <v>547</v>
      </c>
      <c r="B161" s="24" t="s">
        <v>548</v>
      </c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26"/>
      <c r="X161" s="32" t="e">
        <f t="shared" si="16"/>
        <v>#DIV/0!</v>
      </c>
    </row>
    <row r="162" spans="1:24">
      <c r="A162" s="23" t="s">
        <v>549</v>
      </c>
      <c r="B162" s="24" t="s">
        <v>550</v>
      </c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26"/>
      <c r="X162" s="32" t="e">
        <f t="shared" si="16"/>
        <v>#DIV/0!</v>
      </c>
    </row>
    <row r="163" spans="1:24">
      <c r="A163" s="23" t="s">
        <v>551</v>
      </c>
      <c r="B163" s="24" t="s">
        <v>552</v>
      </c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26"/>
      <c r="X163" s="32" t="e">
        <f t="shared" si="16"/>
        <v>#DIV/0!</v>
      </c>
    </row>
    <row r="164" spans="1:24">
      <c r="A164" s="23" t="s">
        <v>553</v>
      </c>
      <c r="B164" s="24" t="s">
        <v>554</v>
      </c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26"/>
      <c r="X164" s="32" t="e">
        <f t="shared" si="16"/>
        <v>#DIV/0!</v>
      </c>
    </row>
    <row r="165" spans="1:24">
      <c r="A165" s="23" t="s">
        <v>555</v>
      </c>
      <c r="B165" s="24" t="s">
        <v>556</v>
      </c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26"/>
      <c r="X165" s="32" t="e">
        <f t="shared" si="16"/>
        <v>#DIV/0!</v>
      </c>
    </row>
    <row r="166" spans="1:24">
      <c r="A166" s="23" t="s">
        <v>557</v>
      </c>
      <c r="B166" s="24" t="s">
        <v>558</v>
      </c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26"/>
      <c r="X166" s="32" t="e">
        <f t="shared" si="16"/>
        <v>#DIV/0!</v>
      </c>
    </row>
    <row r="167" spans="1:24">
      <c r="A167" s="23" t="s">
        <v>559</v>
      </c>
      <c r="B167" s="24" t="s">
        <v>560</v>
      </c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26"/>
      <c r="X167" s="32" t="e">
        <f t="shared" si="16"/>
        <v>#DIV/0!</v>
      </c>
    </row>
    <row r="168" spans="1:24">
      <c r="A168" s="23" t="s">
        <v>561</v>
      </c>
      <c r="B168" s="24" t="s">
        <v>562</v>
      </c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26"/>
      <c r="X168" s="32" t="e">
        <f t="shared" si="16"/>
        <v>#DIV/0!</v>
      </c>
    </row>
    <row r="169" spans="1:24">
      <c r="A169" s="23" t="s">
        <v>563</v>
      </c>
      <c r="B169" s="24" t="s">
        <v>564</v>
      </c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26"/>
      <c r="X169" s="32" t="e">
        <f t="shared" si="16"/>
        <v>#DIV/0!</v>
      </c>
    </row>
    <row r="170" spans="1:24">
      <c r="A170" s="23" t="s">
        <v>565</v>
      </c>
      <c r="B170" s="24" t="s">
        <v>566</v>
      </c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26"/>
      <c r="X170" s="32" t="e">
        <f t="shared" si="16"/>
        <v>#DIV/0!</v>
      </c>
    </row>
    <row r="171" spans="1:24">
      <c r="A171" s="23" t="s">
        <v>567</v>
      </c>
      <c r="B171" s="24" t="s">
        <v>568</v>
      </c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26"/>
      <c r="X171" s="32" t="e">
        <f t="shared" si="16"/>
        <v>#DIV/0!</v>
      </c>
    </row>
    <row r="172" spans="1:24">
      <c r="A172" s="23" t="s">
        <v>569</v>
      </c>
      <c r="B172" s="24" t="s">
        <v>570</v>
      </c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26"/>
      <c r="X172" s="32" t="e">
        <f t="shared" si="16"/>
        <v>#DIV/0!</v>
      </c>
    </row>
    <row r="173" spans="1:24">
      <c r="A173" s="23" t="s">
        <v>571</v>
      </c>
      <c r="B173" s="24" t="s">
        <v>572</v>
      </c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26"/>
      <c r="X173" s="32" t="e">
        <f t="shared" si="16"/>
        <v>#DIV/0!</v>
      </c>
    </row>
    <row r="174" spans="1:24">
      <c r="A174" s="23" t="s">
        <v>573</v>
      </c>
      <c r="B174" s="24" t="s">
        <v>574</v>
      </c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26"/>
      <c r="X174" s="32" t="e">
        <f t="shared" si="16"/>
        <v>#DIV/0!</v>
      </c>
    </row>
    <row r="175" spans="1:24">
      <c r="A175" s="23" t="s">
        <v>575</v>
      </c>
      <c r="B175" s="24" t="s">
        <v>576</v>
      </c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26"/>
      <c r="X175" s="32" t="e">
        <f t="shared" si="16"/>
        <v>#DIV/0!</v>
      </c>
    </row>
    <row r="176" spans="1:24">
      <c r="A176" s="23" t="s">
        <v>577</v>
      </c>
      <c r="B176" s="24" t="s">
        <v>578</v>
      </c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26"/>
      <c r="X176" s="32" t="e">
        <f t="shared" si="16"/>
        <v>#DIV/0!</v>
      </c>
    </row>
    <row r="177" spans="1:24">
      <c r="A177" s="23" t="s">
        <v>579</v>
      </c>
      <c r="B177" s="24" t="s">
        <v>580</v>
      </c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26"/>
      <c r="X177" s="32" t="e">
        <f t="shared" si="16"/>
        <v>#DIV/0!</v>
      </c>
    </row>
    <row r="178" spans="1:24">
      <c r="A178" s="23" t="s">
        <v>581</v>
      </c>
      <c r="B178" s="24" t="s">
        <v>582</v>
      </c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26"/>
      <c r="X178" s="32" t="e">
        <f t="shared" si="16"/>
        <v>#DIV/0!</v>
      </c>
    </row>
    <row r="179" spans="1:24">
      <c r="A179" s="23" t="s">
        <v>583</v>
      </c>
      <c r="B179" s="24" t="s">
        <v>584</v>
      </c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26"/>
      <c r="X179" s="32" t="e">
        <f t="shared" si="16"/>
        <v>#DIV/0!</v>
      </c>
    </row>
    <row r="180" spans="1:24">
      <c r="A180" s="23" t="s">
        <v>585</v>
      </c>
      <c r="B180" s="24" t="s">
        <v>586</v>
      </c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26"/>
      <c r="X180" s="32" t="e">
        <f t="shared" si="16"/>
        <v>#DIV/0!</v>
      </c>
    </row>
    <row r="181" spans="1:24">
      <c r="A181" s="23" t="s">
        <v>587</v>
      </c>
      <c r="B181" s="24" t="s">
        <v>588</v>
      </c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26"/>
      <c r="X181" s="32" t="e">
        <f t="shared" si="16"/>
        <v>#DIV/0!</v>
      </c>
    </row>
    <row r="182" spans="1:24">
      <c r="A182" s="23" t="s">
        <v>589</v>
      </c>
      <c r="B182" s="24" t="s">
        <v>590</v>
      </c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26"/>
      <c r="X182" s="32" t="e">
        <f t="shared" si="16"/>
        <v>#DIV/0!</v>
      </c>
    </row>
    <row r="183" spans="1:24">
      <c r="A183" s="23" t="s">
        <v>591</v>
      </c>
      <c r="B183" s="24" t="s">
        <v>592</v>
      </c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26"/>
      <c r="X183" s="32" t="e">
        <f t="shared" si="16"/>
        <v>#DIV/0!</v>
      </c>
    </row>
    <row r="184" spans="1:24">
      <c r="A184" s="23" t="s">
        <v>593</v>
      </c>
      <c r="B184" s="24" t="s">
        <v>594</v>
      </c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26"/>
      <c r="X184" s="32" t="e">
        <f t="shared" si="16"/>
        <v>#DIV/0!</v>
      </c>
    </row>
    <row r="185" spans="1:24">
      <c r="A185" s="23" t="s">
        <v>595</v>
      </c>
      <c r="B185" s="24" t="s">
        <v>596</v>
      </c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26"/>
      <c r="X185" s="32" t="e">
        <f t="shared" si="16"/>
        <v>#DIV/0!</v>
      </c>
    </row>
    <row r="186" spans="1:24">
      <c r="A186" s="23" t="s">
        <v>597</v>
      </c>
      <c r="B186" s="24" t="s">
        <v>598</v>
      </c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26"/>
      <c r="X186" s="32" t="e">
        <f t="shared" si="16"/>
        <v>#DIV/0!</v>
      </c>
    </row>
    <row r="187" spans="1:24">
      <c r="A187" s="23" t="s">
        <v>599</v>
      </c>
      <c r="B187" s="24" t="s">
        <v>600</v>
      </c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26"/>
      <c r="X187" s="32" t="e">
        <f t="shared" si="16"/>
        <v>#DIV/0!</v>
      </c>
    </row>
    <row r="188" spans="1:24">
      <c r="A188" s="23" t="s">
        <v>601</v>
      </c>
      <c r="B188" s="24" t="s">
        <v>602</v>
      </c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26"/>
      <c r="X188" s="32" t="e">
        <f t="shared" si="16"/>
        <v>#DIV/0!</v>
      </c>
    </row>
    <row r="189" spans="1:24">
      <c r="A189" s="23" t="s">
        <v>603</v>
      </c>
      <c r="B189" s="24" t="s">
        <v>604</v>
      </c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26"/>
      <c r="X189" s="32" t="e">
        <f t="shared" si="16"/>
        <v>#DIV/0!</v>
      </c>
    </row>
    <row r="190" spans="1:24">
      <c r="A190" s="23" t="s">
        <v>605</v>
      </c>
      <c r="B190" s="24" t="s">
        <v>606</v>
      </c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26"/>
      <c r="X190" s="32" t="e">
        <f t="shared" si="16"/>
        <v>#DIV/0!</v>
      </c>
    </row>
    <row r="191" spans="1:24">
      <c r="A191" s="23" t="s">
        <v>607</v>
      </c>
      <c r="B191" s="24" t="s">
        <v>608</v>
      </c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26"/>
      <c r="X191" s="32" t="e">
        <f t="shared" si="16"/>
        <v>#DIV/0!</v>
      </c>
    </row>
    <row r="192" spans="1:24">
      <c r="A192" s="23" t="s">
        <v>609</v>
      </c>
      <c r="B192" s="24" t="s">
        <v>610</v>
      </c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26"/>
      <c r="X192" s="32" t="e">
        <f t="shared" si="16"/>
        <v>#DIV/0!</v>
      </c>
    </row>
    <row r="193" spans="1:24">
      <c r="A193" s="23" t="s">
        <v>611</v>
      </c>
      <c r="B193" s="24" t="s">
        <v>612</v>
      </c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26"/>
      <c r="X193" s="32" t="e">
        <f t="shared" si="16"/>
        <v>#DIV/0!</v>
      </c>
    </row>
    <row r="194" spans="1:24">
      <c r="A194" s="23" t="s">
        <v>613</v>
      </c>
      <c r="B194" s="24" t="s">
        <v>614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26"/>
      <c r="X194" s="32" t="e">
        <f t="shared" si="16"/>
        <v>#DIV/0!</v>
      </c>
    </row>
    <row r="195" spans="1:24">
      <c r="A195" s="23" t="s">
        <v>615</v>
      </c>
      <c r="B195" s="24" t="s">
        <v>616</v>
      </c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26"/>
      <c r="X195" s="32" t="e">
        <f t="shared" si="16"/>
        <v>#DIV/0!</v>
      </c>
    </row>
    <row r="196" spans="1:24">
      <c r="A196" s="23" t="s">
        <v>617</v>
      </c>
      <c r="B196" s="24" t="s">
        <v>618</v>
      </c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26"/>
      <c r="X196" s="32" t="e">
        <f t="shared" ref="X196:X236" si="17">+(V196/C196)-1</f>
        <v>#DIV/0!</v>
      </c>
    </row>
    <row r="197" spans="1:24">
      <c r="A197" s="23" t="s">
        <v>619</v>
      </c>
      <c r="B197" s="24" t="s">
        <v>620</v>
      </c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26"/>
      <c r="X197" s="32" t="e">
        <f t="shared" si="17"/>
        <v>#DIV/0!</v>
      </c>
    </row>
    <row r="198" spans="1:24">
      <c r="A198" s="23" t="s">
        <v>621</v>
      </c>
      <c r="B198" s="24" t="s">
        <v>622</v>
      </c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26"/>
      <c r="X198" s="32" t="e">
        <f t="shared" si="17"/>
        <v>#DIV/0!</v>
      </c>
    </row>
    <row r="199" spans="1:24">
      <c r="A199" s="23" t="s">
        <v>623</v>
      </c>
      <c r="B199" s="24" t="s">
        <v>624</v>
      </c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26"/>
      <c r="X199" s="32" t="e">
        <f t="shared" si="17"/>
        <v>#DIV/0!</v>
      </c>
    </row>
    <row r="200" spans="1:24">
      <c r="A200" s="23" t="s">
        <v>625</v>
      </c>
      <c r="B200" s="24" t="s">
        <v>626</v>
      </c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26"/>
      <c r="X200" s="32" t="e">
        <f t="shared" si="17"/>
        <v>#DIV/0!</v>
      </c>
    </row>
    <row r="201" spans="1:24">
      <c r="A201" s="23" t="s">
        <v>627</v>
      </c>
      <c r="B201" s="24" t="s">
        <v>628</v>
      </c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26"/>
      <c r="X201" s="32" t="e">
        <f t="shared" si="17"/>
        <v>#DIV/0!</v>
      </c>
    </row>
    <row r="202" spans="1:24">
      <c r="A202" s="23" t="s">
        <v>629</v>
      </c>
      <c r="B202" s="24" t="s">
        <v>630</v>
      </c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26"/>
      <c r="X202" s="32" t="e">
        <f t="shared" si="17"/>
        <v>#DIV/0!</v>
      </c>
    </row>
    <row r="203" spans="1:24">
      <c r="A203" s="23" t="s">
        <v>631</v>
      </c>
      <c r="B203" s="24" t="s">
        <v>632</v>
      </c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26"/>
      <c r="X203" s="32" t="e">
        <f t="shared" si="17"/>
        <v>#DIV/0!</v>
      </c>
    </row>
    <row r="204" spans="1:24">
      <c r="A204" s="23" t="s">
        <v>633</v>
      </c>
      <c r="B204" s="24" t="s">
        <v>634</v>
      </c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26"/>
      <c r="X204" s="32" t="e">
        <f t="shared" si="17"/>
        <v>#DIV/0!</v>
      </c>
    </row>
    <row r="205" spans="1:24">
      <c r="A205" s="23" t="s">
        <v>635</v>
      </c>
      <c r="B205" s="24" t="s">
        <v>636</v>
      </c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26"/>
      <c r="X205" s="32" t="e">
        <f t="shared" si="17"/>
        <v>#DIV/0!</v>
      </c>
    </row>
    <row r="206" spans="1:24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26"/>
      <c r="X206" s="32" t="e">
        <f t="shared" si="17"/>
        <v>#DIV/0!</v>
      </c>
    </row>
    <row r="207" spans="1:24">
      <c r="A207" s="23" t="s">
        <v>639</v>
      </c>
      <c r="B207" s="24" t="s">
        <v>290</v>
      </c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26"/>
      <c r="X207" s="32" t="e">
        <f t="shared" si="17"/>
        <v>#DIV/0!</v>
      </c>
    </row>
    <row r="208" spans="1:24" s="12" customFormat="1">
      <c r="A208" s="18" t="s">
        <v>640</v>
      </c>
      <c r="B208" s="19" t="s">
        <v>641</v>
      </c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21"/>
      <c r="X208" s="35" t="e">
        <f t="shared" si="17"/>
        <v>#DIV/0!</v>
      </c>
    </row>
    <row r="209" spans="1:24">
      <c r="A209" s="23" t="s">
        <v>642</v>
      </c>
      <c r="B209" s="24" t="s">
        <v>643</v>
      </c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26"/>
      <c r="X209" s="32" t="e">
        <f t="shared" si="17"/>
        <v>#DIV/0!</v>
      </c>
    </row>
    <row r="210" spans="1:24">
      <c r="A210" s="23" t="s">
        <v>644</v>
      </c>
      <c r="B210" s="24" t="s">
        <v>645</v>
      </c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26"/>
      <c r="X210" s="32" t="e">
        <f t="shared" si="17"/>
        <v>#DIV/0!</v>
      </c>
    </row>
    <row r="211" spans="1:24">
      <c r="A211" s="23" t="s">
        <v>646</v>
      </c>
      <c r="B211" s="24" t="s">
        <v>647</v>
      </c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26"/>
      <c r="X211" s="32" t="e">
        <f t="shared" si="17"/>
        <v>#DIV/0!</v>
      </c>
    </row>
    <row r="212" spans="1:24">
      <c r="A212" s="23" t="s">
        <v>648</v>
      </c>
      <c r="B212" s="24" t="s">
        <v>649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26"/>
      <c r="X212" s="32" t="e">
        <f t="shared" si="17"/>
        <v>#DIV/0!</v>
      </c>
    </row>
    <row r="213" spans="1:24">
      <c r="A213" s="23" t="s">
        <v>650</v>
      </c>
      <c r="B213" s="24" t="s">
        <v>651</v>
      </c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26"/>
      <c r="X213" s="32" t="e">
        <f t="shared" si="17"/>
        <v>#DIV/0!</v>
      </c>
    </row>
    <row r="214" spans="1:24">
      <c r="A214" s="23" t="s">
        <v>652</v>
      </c>
      <c r="B214" s="24" t="s">
        <v>653</v>
      </c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26"/>
      <c r="X214" s="32" t="e">
        <f t="shared" si="17"/>
        <v>#DIV/0!</v>
      </c>
    </row>
    <row r="215" spans="1:24">
      <c r="A215" s="23" t="s">
        <v>654</v>
      </c>
      <c r="B215" s="24" t="s">
        <v>655</v>
      </c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26"/>
      <c r="X215" s="32" t="e">
        <f t="shared" si="17"/>
        <v>#DIV/0!</v>
      </c>
    </row>
    <row r="216" spans="1:24">
      <c r="A216" s="23" t="s">
        <v>656</v>
      </c>
      <c r="B216" s="24" t="s">
        <v>657</v>
      </c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26"/>
      <c r="X216" s="32" t="e">
        <f t="shared" si="17"/>
        <v>#DIV/0!</v>
      </c>
    </row>
    <row r="217" spans="1:24">
      <c r="A217" s="23" t="s">
        <v>658</v>
      </c>
      <c r="B217" s="24" t="s">
        <v>659</v>
      </c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26"/>
      <c r="X217" s="32" t="e">
        <f t="shared" si="17"/>
        <v>#DIV/0!</v>
      </c>
    </row>
    <row r="218" spans="1:24">
      <c r="A218" s="23" t="s">
        <v>660</v>
      </c>
      <c r="B218" s="24" t="s">
        <v>661</v>
      </c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26"/>
      <c r="X218" s="32" t="e">
        <f t="shared" si="17"/>
        <v>#DIV/0!</v>
      </c>
    </row>
    <row r="219" spans="1:24">
      <c r="A219" s="23" t="s">
        <v>662</v>
      </c>
      <c r="B219" s="24" t="s">
        <v>663</v>
      </c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26"/>
      <c r="X219" s="32" t="e">
        <f t="shared" si="17"/>
        <v>#DIV/0!</v>
      </c>
    </row>
    <row r="220" spans="1:24">
      <c r="A220" s="23" t="s">
        <v>664</v>
      </c>
      <c r="B220" s="24" t="s">
        <v>665</v>
      </c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26"/>
      <c r="X220" s="32" t="e">
        <f t="shared" si="17"/>
        <v>#DIV/0!</v>
      </c>
    </row>
    <row r="221" spans="1:24">
      <c r="A221" s="23" t="s">
        <v>666</v>
      </c>
      <c r="B221" s="24" t="s">
        <v>667</v>
      </c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26"/>
      <c r="X221" s="32" t="e">
        <f t="shared" si="17"/>
        <v>#DIV/0!</v>
      </c>
    </row>
    <row r="222" spans="1:24">
      <c r="A222" s="23" t="s">
        <v>668</v>
      </c>
      <c r="B222" s="24" t="s">
        <v>290</v>
      </c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26"/>
      <c r="X222" s="32" t="e">
        <f t="shared" si="17"/>
        <v>#DIV/0!</v>
      </c>
    </row>
    <row r="223" spans="1:24">
      <c r="A223" s="23" t="s">
        <v>669</v>
      </c>
      <c r="B223" s="24" t="s">
        <v>290</v>
      </c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26"/>
      <c r="X223" s="32" t="e">
        <f t="shared" si="17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7"/>
        <v>#DIV/0!</v>
      </c>
    </row>
    <row r="225" spans="1:26" s="12" customFormat="1">
      <c r="A225" s="18"/>
      <c r="B225" s="40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21"/>
      <c r="X225" s="42" t="e">
        <f t="shared" si="17"/>
        <v>#DIV/0!</v>
      </c>
    </row>
    <row r="226" spans="1:26">
      <c r="A226" s="23"/>
      <c r="B226" s="24" t="s">
        <v>672</v>
      </c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26"/>
      <c r="X226" s="32" t="e">
        <f t="shared" si="17"/>
        <v>#DIV/0!</v>
      </c>
    </row>
    <row r="227" spans="1:26">
      <c r="A227" s="23"/>
      <c r="B227" s="43" t="s">
        <v>673</v>
      </c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26"/>
      <c r="X227" s="32" t="e">
        <f t="shared" si="17"/>
        <v>#DIV/0!</v>
      </c>
    </row>
    <row r="228" spans="1:26">
      <c r="A228" s="23"/>
      <c r="B228" s="43" t="s">
        <v>674</v>
      </c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26"/>
      <c r="X228" s="32" t="e">
        <f t="shared" si="17"/>
        <v>#DIV/0!</v>
      </c>
    </row>
    <row r="229" spans="1:26">
      <c r="A229" s="23"/>
      <c r="B229" s="24" t="s">
        <v>675</v>
      </c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26"/>
      <c r="X229" s="32" t="e">
        <f t="shared" si="17"/>
        <v>#DIV/0!</v>
      </c>
    </row>
    <row r="230" spans="1:26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26"/>
      <c r="X230" s="32" t="e">
        <f t="shared" si="17"/>
        <v>#DIV/0!</v>
      </c>
    </row>
    <row r="231" spans="1:26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26"/>
      <c r="X231" s="32" t="e">
        <f t="shared" si="17"/>
        <v>#DIV/0!</v>
      </c>
    </row>
    <row r="232" spans="1:26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26"/>
      <c r="X232" s="32" t="e">
        <f t="shared" si="17"/>
        <v>#DIV/0!</v>
      </c>
    </row>
    <row r="233" spans="1:26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26"/>
      <c r="X233" s="32" t="e">
        <f t="shared" si="17"/>
        <v>#DIV/0!</v>
      </c>
    </row>
    <row r="234" spans="1:26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26"/>
      <c r="X234" s="32" t="e">
        <f t="shared" si="17"/>
        <v>#DIV/0!</v>
      </c>
    </row>
    <row r="235" spans="1:26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26"/>
      <c r="X235" s="32" t="e">
        <f t="shared" si="17"/>
        <v>#DIV/0!</v>
      </c>
    </row>
    <row r="236" spans="1:26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26"/>
      <c r="X236" s="32" t="e">
        <f t="shared" si="17"/>
        <v>#DIV/0!</v>
      </c>
    </row>
    <row r="239" spans="1:26" s="12" customFormat="1">
      <c r="A239" s="10" t="s">
        <v>695</v>
      </c>
      <c r="B239" s="10"/>
      <c r="C239" s="44">
        <f t="shared" ref="C239:U239" si="18">+C4-C241</f>
        <v>0</v>
      </c>
      <c r="D239" s="44">
        <f t="shared" si="18"/>
        <v>0</v>
      </c>
      <c r="E239" s="44">
        <f t="shared" si="18"/>
        <v>0</v>
      </c>
      <c r="F239" s="44">
        <f t="shared" si="18"/>
        <v>0</v>
      </c>
      <c r="G239" s="44">
        <f t="shared" si="18"/>
        <v>0</v>
      </c>
      <c r="H239" s="44">
        <f t="shared" si="18"/>
        <v>0</v>
      </c>
      <c r="I239" s="44">
        <f t="shared" si="18"/>
        <v>0</v>
      </c>
      <c r="J239" s="44">
        <f t="shared" si="18"/>
        <v>0</v>
      </c>
      <c r="K239" s="44">
        <f t="shared" si="18"/>
        <v>0</v>
      </c>
      <c r="L239" s="44">
        <f t="shared" si="18"/>
        <v>0</v>
      </c>
      <c r="M239" s="44">
        <f t="shared" si="18"/>
        <v>0</v>
      </c>
      <c r="N239" s="44">
        <f t="shared" si="18"/>
        <v>0</v>
      </c>
      <c r="O239" s="44">
        <f t="shared" si="18"/>
        <v>0</v>
      </c>
      <c r="P239" s="44">
        <f t="shared" si="18"/>
        <v>0</v>
      </c>
      <c r="Q239" s="44">
        <f t="shared" si="18"/>
        <v>0</v>
      </c>
      <c r="R239" s="44">
        <f t="shared" si="18"/>
        <v>0</v>
      </c>
      <c r="S239" s="44">
        <f t="shared" si="18"/>
        <v>0</v>
      </c>
      <c r="T239" s="44">
        <f t="shared" si="18"/>
        <v>0</v>
      </c>
      <c r="U239" s="44">
        <f t="shared" si="18"/>
        <v>0</v>
      </c>
      <c r="V239" s="44">
        <f t="shared" ref="V239" si="19">+V4-V241</f>
        <v>0</v>
      </c>
      <c r="X239" s="54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20">+C242+C253+C262+C273+C282</f>
        <v>0</v>
      </c>
      <c r="D241" s="20">
        <f t="shared" si="20"/>
        <v>0</v>
      </c>
      <c r="E241" s="20">
        <f t="shared" si="20"/>
        <v>0</v>
      </c>
      <c r="F241" s="20">
        <f t="shared" si="20"/>
        <v>0</v>
      </c>
      <c r="G241" s="20">
        <f t="shared" si="20"/>
        <v>0</v>
      </c>
      <c r="H241" s="20">
        <f t="shared" si="20"/>
        <v>0</v>
      </c>
      <c r="I241" s="20">
        <f t="shared" si="20"/>
        <v>0</v>
      </c>
      <c r="J241" s="20">
        <f t="shared" si="20"/>
        <v>0</v>
      </c>
      <c r="K241" s="20">
        <f t="shared" si="20"/>
        <v>0</v>
      </c>
      <c r="L241" s="20">
        <f t="shared" si="20"/>
        <v>0</v>
      </c>
      <c r="M241" s="20">
        <f t="shared" si="20"/>
        <v>0</v>
      </c>
      <c r="N241" s="20">
        <f t="shared" si="20"/>
        <v>0</v>
      </c>
      <c r="O241" s="20">
        <f t="shared" si="20"/>
        <v>55.202102439999997</v>
      </c>
      <c r="P241" s="20">
        <f t="shared" si="20"/>
        <v>158.92562834400002</v>
      </c>
      <c r="Q241" s="20">
        <f t="shared" si="20"/>
        <v>286.20182000439996</v>
      </c>
      <c r="R241" s="20">
        <f t="shared" si="20"/>
        <v>421.75549190946003</v>
      </c>
      <c r="S241" s="20">
        <f t="shared" si="20"/>
        <v>557.58410650673216</v>
      </c>
      <c r="T241" s="20">
        <f t="shared" si="20"/>
        <v>647.44428839556588</v>
      </c>
      <c r="U241" s="20">
        <f t="shared" si="20"/>
        <v>800.77995405148079</v>
      </c>
      <c r="V241" s="20">
        <f t="shared" ref="V241" si="21">+V242+V253+V262+V273+V282</f>
        <v>913.29776859209835</v>
      </c>
      <c r="W241" s="21"/>
      <c r="X241" s="22" t="e">
        <f t="shared" ref="X241:X272" si="22">+(V241/C241)-1</f>
        <v>#DIV/0!</v>
      </c>
    </row>
    <row r="242" spans="1:24" s="12" customFormat="1">
      <c r="A242" s="18" t="s">
        <v>263</v>
      </c>
      <c r="B242" s="19" t="s">
        <v>264</v>
      </c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21"/>
      <c r="X242" s="35" t="e">
        <f t="shared" si="22"/>
        <v>#DIV/0!</v>
      </c>
    </row>
    <row r="243" spans="1:24">
      <c r="A243" s="23" t="s">
        <v>265</v>
      </c>
      <c r="B243" s="24" t="s">
        <v>266</v>
      </c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26"/>
      <c r="X243" s="32" t="e">
        <f t="shared" si="22"/>
        <v>#DIV/0!</v>
      </c>
    </row>
    <row r="244" spans="1:24">
      <c r="A244" s="23" t="s">
        <v>267</v>
      </c>
      <c r="B244" s="24" t="s">
        <v>268</v>
      </c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26"/>
      <c r="X244" s="32" t="e">
        <f t="shared" si="22"/>
        <v>#DIV/0!</v>
      </c>
    </row>
    <row r="245" spans="1:24">
      <c r="A245" s="23" t="s">
        <v>275</v>
      </c>
      <c r="B245" s="24" t="s">
        <v>276</v>
      </c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26"/>
      <c r="X245" s="32" t="e">
        <f t="shared" si="22"/>
        <v>#DIV/0!</v>
      </c>
    </row>
    <row r="246" spans="1:24">
      <c r="A246" s="23" t="s">
        <v>291</v>
      </c>
      <c r="B246" s="24" t="s">
        <v>292</v>
      </c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26"/>
      <c r="X246" s="32" t="e">
        <f t="shared" si="22"/>
        <v>#DIV/0!</v>
      </c>
    </row>
    <row r="247" spans="1:24">
      <c r="A247" s="23" t="s">
        <v>303</v>
      </c>
      <c r="B247" s="24" t="s">
        <v>304</v>
      </c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26"/>
      <c r="X247" s="32" t="e">
        <f t="shared" si="22"/>
        <v>#DIV/0!</v>
      </c>
    </row>
    <row r="248" spans="1:24">
      <c r="A248" s="23" t="s">
        <v>311</v>
      </c>
      <c r="B248" s="24" t="s">
        <v>290</v>
      </c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26"/>
      <c r="X248" s="32" t="e">
        <f t="shared" si="22"/>
        <v>#DIV/0!</v>
      </c>
    </row>
    <row r="249" spans="1:24">
      <c r="A249" s="23" t="s">
        <v>316</v>
      </c>
      <c r="B249" s="24" t="s">
        <v>317</v>
      </c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26"/>
      <c r="X249" s="32" t="e">
        <f t="shared" si="22"/>
        <v>#DIV/0!</v>
      </c>
    </row>
    <row r="250" spans="1:24">
      <c r="A250" s="23" t="s">
        <v>318</v>
      </c>
      <c r="B250" s="24" t="s">
        <v>319</v>
      </c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26"/>
      <c r="X250" s="32" t="e">
        <f t="shared" si="22"/>
        <v>#DIV/0!</v>
      </c>
    </row>
    <row r="251" spans="1:24">
      <c r="A251" s="23" t="s">
        <v>325</v>
      </c>
      <c r="B251" s="33" t="s">
        <v>326</v>
      </c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26"/>
      <c r="X251" s="32" t="e">
        <f t="shared" si="22"/>
        <v>#DIV/0!</v>
      </c>
    </row>
    <row r="252" spans="1:24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26"/>
      <c r="X252" s="32" t="e">
        <f t="shared" si="22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23">+SUM(C254:C261)</f>
        <v>0</v>
      </c>
      <c r="D253" s="20">
        <f t="shared" si="23"/>
        <v>0</v>
      </c>
      <c r="E253" s="20">
        <f t="shared" si="23"/>
        <v>0</v>
      </c>
      <c r="F253" s="20">
        <f t="shared" si="23"/>
        <v>0</v>
      </c>
      <c r="G253" s="20">
        <f t="shared" si="23"/>
        <v>0</v>
      </c>
      <c r="H253" s="20">
        <f t="shared" si="23"/>
        <v>0</v>
      </c>
      <c r="I253" s="20">
        <f t="shared" si="23"/>
        <v>0</v>
      </c>
      <c r="J253" s="20">
        <f t="shared" si="23"/>
        <v>0</v>
      </c>
      <c r="K253" s="20">
        <f t="shared" si="23"/>
        <v>0</v>
      </c>
      <c r="L253" s="20">
        <f t="shared" si="23"/>
        <v>0</v>
      </c>
      <c r="M253" s="20">
        <f t="shared" si="23"/>
        <v>0</v>
      </c>
      <c r="N253" s="20">
        <f t="shared" si="23"/>
        <v>0</v>
      </c>
      <c r="O253" s="20">
        <f t="shared" si="23"/>
        <v>55.202102439999997</v>
      </c>
      <c r="P253" s="20">
        <f t="shared" si="23"/>
        <v>158.92562834400002</v>
      </c>
      <c r="Q253" s="20">
        <f t="shared" si="23"/>
        <v>286.20182000439996</v>
      </c>
      <c r="R253" s="20">
        <f t="shared" si="23"/>
        <v>421.75549190946003</v>
      </c>
      <c r="S253" s="20">
        <f t="shared" si="23"/>
        <v>557.58410650673216</v>
      </c>
      <c r="T253" s="20">
        <f t="shared" si="23"/>
        <v>647.44428839556588</v>
      </c>
      <c r="U253" s="20">
        <f t="shared" si="23"/>
        <v>800.77995405148079</v>
      </c>
      <c r="V253" s="20">
        <f t="shared" ref="V253" si="24">+SUM(V254:V261)</f>
        <v>913.29776859209835</v>
      </c>
      <c r="W253" s="21"/>
      <c r="X253" s="22" t="e">
        <f t="shared" si="22"/>
        <v>#DIV/0!</v>
      </c>
    </row>
    <row r="254" spans="1:24">
      <c r="A254" s="23" t="s">
        <v>344</v>
      </c>
      <c r="B254" s="24" t="s">
        <v>345</v>
      </c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26"/>
      <c r="X254" s="32" t="e">
        <f t="shared" si="22"/>
        <v>#DIV/0!</v>
      </c>
    </row>
    <row r="255" spans="1:24">
      <c r="A255" s="23" t="s">
        <v>355</v>
      </c>
      <c r="B255" s="24" t="s">
        <v>356</v>
      </c>
      <c r="C255" s="45">
        <f>+'2000'!$F255</f>
        <v>0</v>
      </c>
      <c r="D255" s="45">
        <f>+'2001'!$F255</f>
        <v>0</v>
      </c>
      <c r="E255" s="45">
        <f>+'2002'!$F255</f>
        <v>0</v>
      </c>
      <c r="F255" s="45">
        <f>+'2003'!$F255</f>
        <v>0</v>
      </c>
      <c r="G255" s="45">
        <f>+'2004'!$F255</f>
        <v>0</v>
      </c>
      <c r="H255" s="45">
        <f>+'2005'!$F255</f>
        <v>0</v>
      </c>
      <c r="I255" s="45">
        <f>+'2006'!$F255</f>
        <v>0</v>
      </c>
      <c r="J255" s="45">
        <f>+'2007'!$F255</f>
        <v>0</v>
      </c>
      <c r="K255" s="45">
        <f>+'2008'!$F255</f>
        <v>0</v>
      </c>
      <c r="L255" s="45">
        <f>+'2009'!$F255</f>
        <v>0</v>
      </c>
      <c r="M255" s="45">
        <f>+'2010'!$F255</f>
        <v>0</v>
      </c>
      <c r="N255" s="45">
        <f>+'2011'!$F255</f>
        <v>0</v>
      </c>
      <c r="O255" s="45">
        <f>+'2012'!$F255</f>
        <v>0</v>
      </c>
      <c r="P255" s="45">
        <f>+'2013'!$F255</f>
        <v>0</v>
      </c>
      <c r="Q255" s="45">
        <f>+'2014'!$F255</f>
        <v>0</v>
      </c>
      <c r="R255" s="45">
        <f>+'2015'!$F255</f>
        <v>0</v>
      </c>
      <c r="S255" s="45">
        <f>+'2016'!$F255</f>
        <v>0</v>
      </c>
      <c r="T255" s="45">
        <f>+'2017'!$F255</f>
        <v>0</v>
      </c>
      <c r="U255" s="45">
        <f>+'2018'!$F255</f>
        <v>0</v>
      </c>
      <c r="V255" s="45">
        <f>+'2019'!$F255</f>
        <v>0</v>
      </c>
      <c r="W255" s="26"/>
      <c r="X255" s="46" t="e">
        <f t="shared" si="22"/>
        <v>#DIV/0!</v>
      </c>
    </row>
    <row r="256" spans="1:24">
      <c r="A256" s="23" t="s">
        <v>376</v>
      </c>
      <c r="B256" s="24" t="s">
        <v>377</v>
      </c>
      <c r="C256" s="45">
        <f>+'2000'!$F256</f>
        <v>0</v>
      </c>
      <c r="D256" s="45">
        <f>+'2001'!$F256</f>
        <v>0</v>
      </c>
      <c r="E256" s="45">
        <f>+'2002'!$F256</f>
        <v>0</v>
      </c>
      <c r="F256" s="45">
        <f>+'2003'!$F256</f>
        <v>0</v>
      </c>
      <c r="G256" s="45">
        <f>+'2004'!$F256</f>
        <v>0</v>
      </c>
      <c r="H256" s="45">
        <f>+'2005'!$F256</f>
        <v>0</v>
      </c>
      <c r="I256" s="45">
        <f>+'2006'!$F256</f>
        <v>0</v>
      </c>
      <c r="J256" s="45">
        <f>+'2007'!$F256</f>
        <v>0</v>
      </c>
      <c r="K256" s="45">
        <f>+'2008'!$F256</f>
        <v>0</v>
      </c>
      <c r="L256" s="45">
        <f>+'2009'!$F256</f>
        <v>0</v>
      </c>
      <c r="M256" s="45">
        <f>+'2010'!$F256</f>
        <v>0</v>
      </c>
      <c r="N256" s="45">
        <f>+'2011'!$F256</f>
        <v>0</v>
      </c>
      <c r="O256" s="45">
        <f>+'2012'!$F256</f>
        <v>0</v>
      </c>
      <c r="P256" s="45">
        <f>+'2013'!$F256</f>
        <v>0</v>
      </c>
      <c r="Q256" s="45">
        <f>+'2014'!$F256</f>
        <v>0</v>
      </c>
      <c r="R256" s="45">
        <f>+'2015'!$F256</f>
        <v>0</v>
      </c>
      <c r="S256" s="45">
        <f>+'2016'!$F256</f>
        <v>0</v>
      </c>
      <c r="T256" s="45">
        <f>+'2017'!$F256</f>
        <v>0</v>
      </c>
      <c r="U256" s="45">
        <f>+'2018'!$F256</f>
        <v>0</v>
      </c>
      <c r="V256" s="45">
        <f>+'2019'!$F256</f>
        <v>0</v>
      </c>
      <c r="W256" s="26"/>
      <c r="X256" s="46" t="e">
        <f t="shared" si="22"/>
        <v>#DIV/0!</v>
      </c>
    </row>
    <row r="257" spans="1:24">
      <c r="A257" s="23" t="s">
        <v>391</v>
      </c>
      <c r="B257" s="24" t="s">
        <v>392</v>
      </c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26"/>
      <c r="X257" s="32" t="e">
        <f t="shared" si="22"/>
        <v>#DIV/0!</v>
      </c>
    </row>
    <row r="258" spans="1:24">
      <c r="A258" s="23" t="s">
        <v>398</v>
      </c>
      <c r="B258" s="24" t="s">
        <v>399</v>
      </c>
      <c r="C258" s="45">
        <f>+'2000'!$F258</f>
        <v>0</v>
      </c>
      <c r="D258" s="45">
        <f>+'2001'!$F258</f>
        <v>0</v>
      </c>
      <c r="E258" s="45">
        <f>+'2002'!$F258</f>
        <v>0</v>
      </c>
      <c r="F258" s="45">
        <f>+'2003'!$F258</f>
        <v>0</v>
      </c>
      <c r="G258" s="45">
        <f>+'2004'!$F258</f>
        <v>0</v>
      </c>
      <c r="H258" s="45">
        <f>+'2005'!$F258</f>
        <v>0</v>
      </c>
      <c r="I258" s="45">
        <f>+'2006'!$F258</f>
        <v>0</v>
      </c>
      <c r="J258" s="45">
        <f>+'2007'!$F258</f>
        <v>0</v>
      </c>
      <c r="K258" s="45">
        <f>+'2008'!$F258</f>
        <v>0</v>
      </c>
      <c r="L258" s="45">
        <f>+'2009'!$F258</f>
        <v>0</v>
      </c>
      <c r="M258" s="45">
        <f>+'2010'!$F258</f>
        <v>0</v>
      </c>
      <c r="N258" s="45">
        <f>+'2011'!$F258</f>
        <v>0</v>
      </c>
      <c r="O258" s="45">
        <f>+'2012'!$F258</f>
        <v>0</v>
      </c>
      <c r="P258" s="45">
        <f>+'2013'!$F258</f>
        <v>0</v>
      </c>
      <c r="Q258" s="45">
        <f>+'2014'!$F258</f>
        <v>0</v>
      </c>
      <c r="R258" s="45">
        <f>+'2015'!$F258</f>
        <v>0</v>
      </c>
      <c r="S258" s="45">
        <f>+'2016'!$F258</f>
        <v>0</v>
      </c>
      <c r="T258" s="45">
        <f>+'2017'!$F258</f>
        <v>0</v>
      </c>
      <c r="U258" s="45">
        <f>+'2018'!$F258</f>
        <v>0</v>
      </c>
      <c r="V258" s="45">
        <f>+'2019'!$F258</f>
        <v>0</v>
      </c>
      <c r="W258" s="26"/>
      <c r="X258" s="46" t="e">
        <f t="shared" si="22"/>
        <v>#DIV/0!</v>
      </c>
    </row>
    <row r="259" spans="1:24">
      <c r="A259" s="23" t="s">
        <v>409</v>
      </c>
      <c r="B259" s="24" t="s">
        <v>410</v>
      </c>
      <c r="C259" s="45">
        <f>+'2000'!$F259</f>
        <v>0</v>
      </c>
      <c r="D259" s="45">
        <f>+'2001'!$F259</f>
        <v>0</v>
      </c>
      <c r="E259" s="45">
        <f>+'2002'!$F259</f>
        <v>0</v>
      </c>
      <c r="F259" s="45">
        <f>+'2003'!$F259</f>
        <v>0</v>
      </c>
      <c r="G259" s="45">
        <f>+'2004'!$F259</f>
        <v>0</v>
      </c>
      <c r="H259" s="45">
        <f>+'2005'!$F259</f>
        <v>0</v>
      </c>
      <c r="I259" s="45">
        <f>+'2006'!$F259</f>
        <v>0</v>
      </c>
      <c r="J259" s="45">
        <f>+'2007'!$F259</f>
        <v>0</v>
      </c>
      <c r="K259" s="45">
        <f>+'2008'!$F259</f>
        <v>0</v>
      </c>
      <c r="L259" s="45">
        <f>+'2009'!$F259</f>
        <v>0</v>
      </c>
      <c r="M259" s="45">
        <f>+'2010'!$F259</f>
        <v>0</v>
      </c>
      <c r="N259" s="45">
        <f>+'2011'!$F259</f>
        <v>0</v>
      </c>
      <c r="O259" s="45">
        <f>+'2012'!$F259</f>
        <v>55.202102439999997</v>
      </c>
      <c r="P259" s="45">
        <f>+'2013'!$F259</f>
        <v>158.92562834400002</v>
      </c>
      <c r="Q259" s="45">
        <f>+'2014'!$F259</f>
        <v>286.20182000439996</v>
      </c>
      <c r="R259" s="45">
        <f>+'2015'!$F259</f>
        <v>421.75549190946003</v>
      </c>
      <c r="S259" s="45">
        <f>+'2016'!$F259</f>
        <v>557.58410650673216</v>
      </c>
      <c r="T259" s="45">
        <f>+'2017'!$F259</f>
        <v>647.44428839556588</v>
      </c>
      <c r="U259" s="45">
        <f>+'2018'!$F259</f>
        <v>800.77995405148079</v>
      </c>
      <c r="V259" s="45">
        <f>+'2019'!$F259</f>
        <v>913.29776859209835</v>
      </c>
      <c r="W259" s="26"/>
      <c r="X259" s="46" t="e">
        <f t="shared" si="22"/>
        <v>#DIV/0!</v>
      </c>
    </row>
    <row r="260" spans="1:24">
      <c r="A260" s="23" t="s">
        <v>423</v>
      </c>
      <c r="B260" s="24" t="s">
        <v>424</v>
      </c>
      <c r="C260" s="45">
        <f>+'2000'!$F260</f>
        <v>0</v>
      </c>
      <c r="D260" s="45">
        <f>+'2001'!$F260</f>
        <v>0</v>
      </c>
      <c r="E260" s="45">
        <f>+'2002'!$F260</f>
        <v>0</v>
      </c>
      <c r="F260" s="45">
        <f>+'2003'!$F260</f>
        <v>0</v>
      </c>
      <c r="G260" s="45">
        <f>+'2004'!$F260</f>
        <v>0</v>
      </c>
      <c r="H260" s="45">
        <f>+'2005'!$F260</f>
        <v>0</v>
      </c>
      <c r="I260" s="45">
        <f>+'2006'!$F260</f>
        <v>0</v>
      </c>
      <c r="J260" s="45">
        <f>+'2007'!$F260</f>
        <v>0</v>
      </c>
      <c r="K260" s="45">
        <f>+'2008'!$F260</f>
        <v>0</v>
      </c>
      <c r="L260" s="45">
        <f>+'2009'!$F260</f>
        <v>0</v>
      </c>
      <c r="M260" s="45">
        <f>+'2010'!$F260</f>
        <v>0</v>
      </c>
      <c r="N260" s="45">
        <f>+'2011'!$F260</f>
        <v>0</v>
      </c>
      <c r="O260" s="45">
        <f>+'2012'!$F260</f>
        <v>0</v>
      </c>
      <c r="P260" s="45">
        <f>+'2013'!$F260</f>
        <v>0</v>
      </c>
      <c r="Q260" s="45">
        <f>+'2014'!$F260</f>
        <v>0</v>
      </c>
      <c r="R260" s="45">
        <f>+'2015'!$F260</f>
        <v>0</v>
      </c>
      <c r="S260" s="45">
        <f>+'2016'!$F260</f>
        <v>0</v>
      </c>
      <c r="T260" s="45">
        <f>+'2017'!$F260</f>
        <v>0</v>
      </c>
      <c r="U260" s="45">
        <f>+'2018'!$F260</f>
        <v>0</v>
      </c>
      <c r="V260" s="45">
        <f>+'2019'!$F260</f>
        <v>0</v>
      </c>
      <c r="W260" s="26"/>
      <c r="X260" s="46" t="e">
        <f t="shared" si="22"/>
        <v>#DIV/0!</v>
      </c>
    </row>
    <row r="261" spans="1:24">
      <c r="A261" s="23" t="s">
        <v>432</v>
      </c>
      <c r="B261" s="24" t="s">
        <v>290</v>
      </c>
      <c r="C261" s="45">
        <f>+'2000'!$F261</f>
        <v>0</v>
      </c>
      <c r="D261" s="45">
        <f>+'2001'!$F261</f>
        <v>0</v>
      </c>
      <c r="E261" s="45">
        <f>+'2002'!$F261</f>
        <v>0</v>
      </c>
      <c r="F261" s="45">
        <f>+'2003'!$F261</f>
        <v>0</v>
      </c>
      <c r="G261" s="45">
        <f>+'2004'!$F261</f>
        <v>0</v>
      </c>
      <c r="H261" s="45">
        <f>+'2005'!$F261</f>
        <v>0</v>
      </c>
      <c r="I261" s="45">
        <f>+'2006'!$F261</f>
        <v>0</v>
      </c>
      <c r="J261" s="45">
        <f>+'2007'!$F261</f>
        <v>0</v>
      </c>
      <c r="K261" s="45">
        <f>+'2008'!$F261</f>
        <v>0</v>
      </c>
      <c r="L261" s="45">
        <f>+'2009'!$F261</f>
        <v>0</v>
      </c>
      <c r="M261" s="45">
        <f>+'2010'!$F261</f>
        <v>0</v>
      </c>
      <c r="N261" s="45">
        <f>+'2011'!$F261</f>
        <v>0</v>
      </c>
      <c r="O261" s="45">
        <f>+'2012'!$F261</f>
        <v>0</v>
      </c>
      <c r="P261" s="45">
        <f>+'2013'!$F261</f>
        <v>0</v>
      </c>
      <c r="Q261" s="45">
        <f>+'2014'!$F261</f>
        <v>0</v>
      </c>
      <c r="R261" s="45">
        <f>+'2015'!$F261</f>
        <v>0</v>
      </c>
      <c r="S261" s="45">
        <f>+'2016'!$F261</f>
        <v>0</v>
      </c>
      <c r="T261" s="45">
        <f>+'2017'!$F261</f>
        <v>0</v>
      </c>
      <c r="U261" s="45">
        <f>+'2018'!$F261</f>
        <v>0</v>
      </c>
      <c r="V261" s="45">
        <f>+'2019'!$F261</f>
        <v>0</v>
      </c>
      <c r="W261" s="26"/>
      <c r="X261" s="46" t="e">
        <f t="shared" si="22"/>
        <v>#DIV/0!</v>
      </c>
    </row>
    <row r="262" spans="1:24" s="12" customFormat="1">
      <c r="A262" s="18" t="s">
        <v>433</v>
      </c>
      <c r="B262" s="19" t="s">
        <v>434</v>
      </c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21"/>
      <c r="X262" s="35" t="e">
        <f t="shared" si="22"/>
        <v>#DIV/0!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22"/>
        <v>#DIV/0!</v>
      </c>
    </row>
    <row r="264" spans="1:24">
      <c r="A264" s="23" t="s">
        <v>465</v>
      </c>
      <c r="B264" s="24" t="s">
        <v>466</v>
      </c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26"/>
      <c r="X264" s="32" t="e">
        <f t="shared" si="22"/>
        <v>#DIV/0!</v>
      </c>
    </row>
    <row r="265" spans="1:24">
      <c r="A265" s="23" t="s">
        <v>483</v>
      </c>
      <c r="B265" s="24" t="s">
        <v>484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26"/>
      <c r="X265" s="32" t="e">
        <f t="shared" si="22"/>
        <v>#DIV/0!</v>
      </c>
    </row>
    <row r="266" spans="1:24">
      <c r="A266" s="23" t="s">
        <v>492</v>
      </c>
      <c r="B266" s="24" t="s">
        <v>493</v>
      </c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26"/>
      <c r="X266" s="32" t="e">
        <f t="shared" si="22"/>
        <v>#DIV/0!</v>
      </c>
    </row>
    <row r="267" spans="1:24">
      <c r="A267" s="23" t="s">
        <v>515</v>
      </c>
      <c r="B267" s="24" t="s">
        <v>516</v>
      </c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26"/>
      <c r="X267" s="32" t="e">
        <f t="shared" si="22"/>
        <v>#DIV/0!</v>
      </c>
    </row>
    <row r="268" spans="1:24">
      <c r="A268" s="23" t="s">
        <v>517</v>
      </c>
      <c r="B268" s="24" t="s">
        <v>518</v>
      </c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26"/>
      <c r="X268" s="32" t="e">
        <f t="shared" si="22"/>
        <v>#DIV/0!</v>
      </c>
    </row>
    <row r="269" spans="1:24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26"/>
      <c r="X269" s="32" t="e">
        <f t="shared" si="22"/>
        <v>#DIV/0!</v>
      </c>
    </row>
    <row r="270" spans="1:24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26"/>
      <c r="X270" s="32" t="e">
        <f t="shared" si="22"/>
        <v>#DIV/0!</v>
      </c>
    </row>
    <row r="271" spans="1:24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26"/>
      <c r="X271" s="32" t="e">
        <f t="shared" si="22"/>
        <v>#DIV/0!</v>
      </c>
    </row>
    <row r="272" spans="1:24">
      <c r="A272" s="23" t="s">
        <v>538</v>
      </c>
      <c r="B272" s="24" t="s">
        <v>290</v>
      </c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26"/>
      <c r="X272" s="32" t="e">
        <f t="shared" si="22"/>
        <v>#DIV/0!</v>
      </c>
    </row>
    <row r="273" spans="1:24" s="12" customFormat="1">
      <c r="A273" s="18" t="s">
        <v>539</v>
      </c>
      <c r="B273" s="19" t="s">
        <v>540</v>
      </c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21"/>
      <c r="X273" s="35" t="e">
        <f t="shared" ref="X273:X298" si="25">+(V273/C273)-1</f>
        <v>#DIV/0!</v>
      </c>
    </row>
    <row r="274" spans="1:24">
      <c r="A274" s="23" t="s">
        <v>541</v>
      </c>
      <c r="B274" s="24" t="s">
        <v>542</v>
      </c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26"/>
      <c r="X274" s="32" t="e">
        <f t="shared" si="25"/>
        <v>#DIV/0!</v>
      </c>
    </row>
    <row r="275" spans="1:24">
      <c r="A275" s="23" t="s">
        <v>557</v>
      </c>
      <c r="B275" s="24" t="s">
        <v>558</v>
      </c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26"/>
      <c r="X275" s="32" t="e">
        <f t="shared" si="25"/>
        <v>#DIV/0!</v>
      </c>
    </row>
    <row r="276" spans="1:24">
      <c r="A276" s="23" t="s">
        <v>573</v>
      </c>
      <c r="B276" s="24" t="s">
        <v>574</v>
      </c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26"/>
      <c r="X276" s="32" t="e">
        <f t="shared" si="25"/>
        <v>#DIV/0!</v>
      </c>
    </row>
    <row r="277" spans="1:24">
      <c r="A277" s="23" t="s">
        <v>589</v>
      </c>
      <c r="B277" s="24" t="s">
        <v>590</v>
      </c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26"/>
      <c r="X277" s="32" t="e">
        <f t="shared" si="25"/>
        <v>#DIV/0!</v>
      </c>
    </row>
    <row r="278" spans="1:24">
      <c r="A278" s="23" t="s">
        <v>605</v>
      </c>
      <c r="B278" s="24" t="s">
        <v>606</v>
      </c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26"/>
      <c r="X278" s="32" t="e">
        <f t="shared" si="25"/>
        <v>#DIV/0!</v>
      </c>
    </row>
    <row r="279" spans="1:24">
      <c r="A279" s="23" t="s">
        <v>621</v>
      </c>
      <c r="B279" s="24" t="s">
        <v>622</v>
      </c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26"/>
      <c r="X279" s="32" t="e">
        <f t="shared" si="25"/>
        <v>#DIV/0!</v>
      </c>
    </row>
    <row r="280" spans="1:24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26"/>
      <c r="X280" s="32" t="e">
        <f t="shared" si="25"/>
        <v>#DIV/0!</v>
      </c>
    </row>
    <row r="281" spans="1:24">
      <c r="A281" s="23" t="s">
        <v>639</v>
      </c>
      <c r="B281" s="24" t="s">
        <v>290</v>
      </c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26"/>
      <c r="X281" s="32" t="e">
        <f t="shared" si="25"/>
        <v>#DIV/0!</v>
      </c>
    </row>
    <row r="282" spans="1:24" s="12" customFormat="1">
      <c r="A282" s="18" t="s">
        <v>640</v>
      </c>
      <c r="B282" s="19" t="s">
        <v>641</v>
      </c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21"/>
      <c r="X282" s="35" t="e">
        <f t="shared" si="25"/>
        <v>#DIV/0!</v>
      </c>
    </row>
    <row r="283" spans="1:24">
      <c r="A283" s="23" t="s">
        <v>642</v>
      </c>
      <c r="B283" s="24" t="s">
        <v>643</v>
      </c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26"/>
      <c r="X283" s="32" t="e">
        <f t="shared" si="25"/>
        <v>#DIV/0!</v>
      </c>
    </row>
    <row r="284" spans="1:24">
      <c r="A284" s="23" t="s">
        <v>650</v>
      </c>
      <c r="B284" s="24" t="s">
        <v>651</v>
      </c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26"/>
      <c r="X284" s="32" t="e">
        <f t="shared" si="25"/>
        <v>#DIV/0!</v>
      </c>
    </row>
    <row r="285" spans="1:24">
      <c r="A285" s="23" t="s">
        <v>656</v>
      </c>
      <c r="B285" s="24" t="s">
        <v>657</v>
      </c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26"/>
      <c r="X285" s="32" t="e">
        <f t="shared" si="25"/>
        <v>#DIV/0!</v>
      </c>
    </row>
    <row r="286" spans="1:24">
      <c r="A286" s="23" t="s">
        <v>662</v>
      </c>
      <c r="B286" s="24" t="s">
        <v>663</v>
      </c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26"/>
      <c r="X286" s="32" t="e">
        <f t="shared" si="25"/>
        <v>#DIV/0!</v>
      </c>
    </row>
    <row r="287" spans="1:24">
      <c r="A287" s="23" t="s">
        <v>669</v>
      </c>
      <c r="B287" s="24" t="s">
        <v>290</v>
      </c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26"/>
      <c r="X287" s="32" t="e">
        <f t="shared" si="25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25"/>
        <v>#DIV/0!</v>
      </c>
    </row>
    <row r="289" spans="1:26" s="12" customFormat="1">
      <c r="A289" s="18"/>
      <c r="B289" s="40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21"/>
      <c r="X289" s="42" t="e">
        <f t="shared" si="25"/>
        <v>#DIV/0!</v>
      </c>
    </row>
    <row r="290" spans="1:26">
      <c r="A290" s="23"/>
      <c r="B290" s="24" t="s">
        <v>672</v>
      </c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26"/>
      <c r="X290" s="32" t="e">
        <f t="shared" si="25"/>
        <v>#DIV/0!</v>
      </c>
    </row>
    <row r="291" spans="1:26">
      <c r="A291" s="23"/>
      <c r="B291" s="43" t="s">
        <v>673</v>
      </c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26"/>
      <c r="X291" s="32" t="e">
        <f t="shared" si="25"/>
        <v>#DIV/0!</v>
      </c>
    </row>
    <row r="292" spans="1:26">
      <c r="A292" s="23"/>
      <c r="B292" s="43" t="s">
        <v>674</v>
      </c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26"/>
      <c r="X292" s="32" t="e">
        <f t="shared" si="25"/>
        <v>#DIV/0!</v>
      </c>
    </row>
    <row r="293" spans="1:26">
      <c r="A293" s="23"/>
      <c r="B293" s="24" t="s">
        <v>675</v>
      </c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26"/>
      <c r="X293" s="32" t="e">
        <f t="shared" si="25"/>
        <v>#DIV/0!</v>
      </c>
    </row>
    <row r="294" spans="1:26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26"/>
      <c r="X294" s="32" t="e">
        <f t="shared" si="25"/>
        <v>#DIV/0!</v>
      </c>
    </row>
    <row r="295" spans="1:26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26"/>
      <c r="X295" s="32" t="e">
        <f t="shared" si="25"/>
        <v>#DIV/0!</v>
      </c>
    </row>
    <row r="296" spans="1:26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26"/>
      <c r="X296" s="32" t="e">
        <f t="shared" si="25"/>
        <v>#DIV/0!</v>
      </c>
    </row>
    <row r="297" spans="1:26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26"/>
      <c r="X297" s="32" t="e">
        <f t="shared" si="25"/>
        <v>#DIV/0!</v>
      </c>
    </row>
    <row r="298" spans="1:26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26"/>
      <c r="X298" s="32" t="e">
        <f t="shared" si="25"/>
        <v>#DIV/0!</v>
      </c>
    </row>
    <row r="299" spans="1:26"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X299" s="56"/>
    </row>
    <row r="301" spans="1:26" s="12" customFormat="1">
      <c r="A301" s="10" t="s">
        <v>696</v>
      </c>
      <c r="B301" s="10"/>
      <c r="C301" s="44">
        <f t="shared" ref="C301:U301" si="26">C241-C303</f>
        <v>0</v>
      </c>
      <c r="D301" s="44">
        <f t="shared" si="26"/>
        <v>0</v>
      </c>
      <c r="E301" s="44">
        <f t="shared" si="26"/>
        <v>0</v>
      </c>
      <c r="F301" s="44">
        <f t="shared" si="26"/>
        <v>0</v>
      </c>
      <c r="G301" s="44">
        <f t="shared" si="26"/>
        <v>0</v>
      </c>
      <c r="H301" s="44">
        <f t="shared" si="26"/>
        <v>0</v>
      </c>
      <c r="I301" s="44">
        <f t="shared" si="26"/>
        <v>0</v>
      </c>
      <c r="J301" s="44">
        <f t="shared" si="26"/>
        <v>0</v>
      </c>
      <c r="K301" s="44">
        <f t="shared" si="26"/>
        <v>0</v>
      </c>
      <c r="L301" s="44">
        <f t="shared" si="26"/>
        <v>0</v>
      </c>
      <c r="M301" s="44">
        <f t="shared" si="26"/>
        <v>0</v>
      </c>
      <c r="N301" s="44">
        <f t="shared" si="26"/>
        <v>0</v>
      </c>
      <c r="O301" s="44">
        <f t="shared" si="26"/>
        <v>0</v>
      </c>
      <c r="P301" s="44">
        <f t="shared" si="26"/>
        <v>0</v>
      </c>
      <c r="Q301" s="44">
        <f t="shared" si="26"/>
        <v>0</v>
      </c>
      <c r="R301" s="44">
        <f t="shared" si="26"/>
        <v>0</v>
      </c>
      <c r="S301" s="44">
        <f t="shared" si="26"/>
        <v>0</v>
      </c>
      <c r="T301" s="44">
        <f t="shared" si="26"/>
        <v>0</v>
      </c>
      <c r="U301" s="44">
        <f t="shared" si="26"/>
        <v>0</v>
      </c>
      <c r="V301" s="44">
        <f t="shared" ref="V301" si="27">V241-V303</f>
        <v>0</v>
      </c>
      <c r="X301" s="54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28">+SUM(C304:C308)</f>
        <v>0</v>
      </c>
      <c r="D303" s="20">
        <f t="shared" si="28"/>
        <v>0</v>
      </c>
      <c r="E303" s="20">
        <f t="shared" si="28"/>
        <v>0</v>
      </c>
      <c r="F303" s="20">
        <f t="shared" si="28"/>
        <v>0</v>
      </c>
      <c r="G303" s="20">
        <f t="shared" si="28"/>
        <v>0</v>
      </c>
      <c r="H303" s="20">
        <f t="shared" si="28"/>
        <v>0</v>
      </c>
      <c r="I303" s="20">
        <f t="shared" si="28"/>
        <v>0</v>
      </c>
      <c r="J303" s="20">
        <f t="shared" si="28"/>
        <v>0</v>
      </c>
      <c r="K303" s="20">
        <f t="shared" si="28"/>
        <v>0</v>
      </c>
      <c r="L303" s="20">
        <f t="shared" si="28"/>
        <v>0</v>
      </c>
      <c r="M303" s="20">
        <f t="shared" si="28"/>
        <v>0</v>
      </c>
      <c r="N303" s="20">
        <f t="shared" si="28"/>
        <v>0</v>
      </c>
      <c r="O303" s="20">
        <f t="shared" si="28"/>
        <v>55.202102439999997</v>
      </c>
      <c r="P303" s="20">
        <f t="shared" si="28"/>
        <v>158.92562834400002</v>
      </c>
      <c r="Q303" s="20">
        <f t="shared" si="28"/>
        <v>286.20182000439996</v>
      </c>
      <c r="R303" s="20">
        <f t="shared" si="28"/>
        <v>421.75549190946003</v>
      </c>
      <c r="S303" s="20">
        <f t="shared" si="28"/>
        <v>557.58410650673216</v>
      </c>
      <c r="T303" s="20">
        <f t="shared" si="28"/>
        <v>647.44428839556588</v>
      </c>
      <c r="U303" s="20">
        <f t="shared" si="28"/>
        <v>800.77995405148079</v>
      </c>
      <c r="V303" s="20">
        <f t="shared" ref="V303" si="29">+SUM(V304:V308)</f>
        <v>913.29776859209835</v>
      </c>
      <c r="W303" s="21"/>
      <c r="X303" s="22" t="e">
        <f t="shared" ref="X303:X308" si="30">+(V303/C303)-1</f>
        <v>#DIV/0!</v>
      </c>
    </row>
    <row r="304" spans="1:26">
      <c r="A304" s="47" t="s">
        <v>263</v>
      </c>
      <c r="B304" s="48" t="s">
        <v>264</v>
      </c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26"/>
      <c r="X304" s="32" t="e">
        <f t="shared" si="30"/>
        <v>#DIV/0!</v>
      </c>
    </row>
    <row r="305" spans="1:24">
      <c r="A305" s="47" t="s">
        <v>342</v>
      </c>
      <c r="B305" s="48" t="s">
        <v>343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>
        <f>'2012'!$F$305</f>
        <v>55.202102439999997</v>
      </c>
      <c r="P305" s="45">
        <f>'2013'!$F$305</f>
        <v>158.92562834400002</v>
      </c>
      <c r="Q305" s="45">
        <f>'2014'!$F$305</f>
        <v>286.20182000439996</v>
      </c>
      <c r="R305" s="45">
        <f>'2015'!$F$305</f>
        <v>421.75549190946003</v>
      </c>
      <c r="S305" s="45">
        <f>'2016'!$F$305</f>
        <v>557.58410650673216</v>
      </c>
      <c r="T305" s="45">
        <f>'2017'!$F$305</f>
        <v>647.44428839556588</v>
      </c>
      <c r="U305" s="45">
        <f>'2018'!$F$305</f>
        <v>800.77995405148079</v>
      </c>
      <c r="V305" s="45">
        <f>'2019'!$F$305</f>
        <v>913.29776859209835</v>
      </c>
      <c r="W305" s="26"/>
      <c r="X305" s="46" t="e">
        <f t="shared" si="30"/>
        <v>#DIV/0!</v>
      </c>
    </row>
    <row r="306" spans="1:24">
      <c r="A306" s="47" t="s">
        <v>433</v>
      </c>
      <c r="B306" s="48" t="s">
        <v>434</v>
      </c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26"/>
      <c r="X306" s="32" t="e">
        <f t="shared" si="30"/>
        <v>#DIV/0!</v>
      </c>
    </row>
    <row r="307" spans="1:24">
      <c r="A307" s="47" t="s">
        <v>539</v>
      </c>
      <c r="B307" s="48" t="s">
        <v>540</v>
      </c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26"/>
      <c r="X307" s="32" t="e">
        <f t="shared" si="30"/>
        <v>#DIV/0!</v>
      </c>
    </row>
    <row r="308" spans="1:24">
      <c r="A308" s="47" t="s">
        <v>640</v>
      </c>
      <c r="B308" s="48" t="s">
        <v>641</v>
      </c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26"/>
      <c r="X308" s="32" t="e">
        <f t="shared" si="30"/>
        <v>#DIV/0!</v>
      </c>
    </row>
  </sheetData>
  <sheetProtection algorithmName="SHA-512" hashValue="mdawTis3nva5i+OscCmCHtIiarWB7nIPvpXuNgNm5Qcag+4+K1g303NPCmK/xtGqgfOPC7UhjsdL0xL5NXTXbw==" saltValue="NzMzTh1bFL3ln+6VxHz4sg==" spinCount="100000" sheet="1" formatCells="0" formatColumns="0" formatRows="0" insertColumns="0" insertRows="0" insertHyperlinks="0" deleteColumns="0" deleteRows="0" sort="0" autoFilter="0" pivotTables="0"/>
  <conditionalFormatting sqref="C239:U239 C301:U301">
    <cfRule type="cellIs" dxfId="23" priority="6" operator="equal">
      <formula>0</formula>
    </cfRule>
  </conditionalFormatting>
  <conditionalFormatting sqref="V239">
    <cfRule type="cellIs" dxfId="22" priority="2" operator="equal">
      <formula>0</formula>
    </cfRule>
  </conditionalFormatting>
  <conditionalFormatting sqref="V301">
    <cfRule type="cellIs" dxfId="21" priority="1" operator="equal">
      <formula>0</formula>
    </cfRule>
  </conditionalFormatting>
  <dataValidations count="1">
    <dataValidation allowBlank="1" showInputMessage="1" showErrorMessage="1" sqref="B144:B157 B136 A225:B236 B267:B273 A289:B299 B307" xr:uid="{E6DC3B79-150D-461C-979C-87C49538A54F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63C4F3F0-0CFB-4029-AE71-3C615FFEFAA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HFC!C4:V4</xm:f>
              <xm:sqref>Z4</xm:sqref>
            </x14:sparkline>
            <x14:sparkline>
              <xm:f>HFC!C5:V5</xm:f>
              <xm:sqref>Z5</xm:sqref>
            </x14:sparkline>
            <x14:sparkline>
              <xm:f>HFC!C6:V6</xm:f>
              <xm:sqref>Z6</xm:sqref>
            </x14:sparkline>
            <x14:sparkline>
              <xm:f>HFC!C7:V7</xm:f>
              <xm:sqref>Z7</xm:sqref>
            </x14:sparkline>
            <x14:sparkline>
              <xm:f>HFC!C8:V8</xm:f>
              <xm:sqref>Z8</xm:sqref>
            </x14:sparkline>
            <x14:sparkline>
              <xm:f>HFC!C9:V9</xm:f>
              <xm:sqref>Z9</xm:sqref>
            </x14:sparkline>
            <x14:sparkline>
              <xm:f>HFC!C10:V10</xm:f>
              <xm:sqref>Z10</xm:sqref>
            </x14:sparkline>
            <x14:sparkline>
              <xm:f>HFC!C11:V11</xm:f>
              <xm:sqref>Z11</xm:sqref>
            </x14:sparkline>
            <x14:sparkline>
              <xm:f>HFC!C12:V12</xm:f>
              <xm:sqref>Z12</xm:sqref>
            </x14:sparkline>
            <x14:sparkline>
              <xm:f>HFC!C13:V13</xm:f>
              <xm:sqref>Z13</xm:sqref>
            </x14:sparkline>
            <x14:sparkline>
              <xm:f>HFC!C14:V14</xm:f>
              <xm:sqref>Z14</xm:sqref>
            </x14:sparkline>
            <x14:sparkline>
              <xm:f>HFC!C15:V15</xm:f>
              <xm:sqref>Z15</xm:sqref>
            </x14:sparkline>
            <x14:sparkline>
              <xm:f>HFC!C16:V16</xm:f>
              <xm:sqref>Z16</xm:sqref>
            </x14:sparkline>
            <x14:sparkline>
              <xm:f>HFC!C17:V17</xm:f>
              <xm:sqref>Z17</xm:sqref>
            </x14:sparkline>
            <x14:sparkline>
              <xm:f>HFC!C18:V18</xm:f>
              <xm:sqref>Z18</xm:sqref>
            </x14:sparkline>
            <x14:sparkline>
              <xm:f>HFC!C19:V19</xm:f>
              <xm:sqref>Z19</xm:sqref>
            </x14:sparkline>
            <x14:sparkline>
              <xm:f>HFC!C20:V20</xm:f>
              <xm:sqref>Z20</xm:sqref>
            </x14:sparkline>
            <x14:sparkline>
              <xm:f>HFC!C21:V21</xm:f>
              <xm:sqref>Z21</xm:sqref>
            </x14:sparkline>
            <x14:sparkline>
              <xm:f>HFC!C22:V22</xm:f>
              <xm:sqref>Z22</xm:sqref>
            </x14:sparkline>
            <x14:sparkline>
              <xm:f>HFC!C23:V23</xm:f>
              <xm:sqref>Z23</xm:sqref>
            </x14:sparkline>
            <x14:sparkline>
              <xm:f>HFC!C24:V24</xm:f>
              <xm:sqref>Z24</xm:sqref>
            </x14:sparkline>
            <x14:sparkline>
              <xm:f>HFC!C25:V25</xm:f>
              <xm:sqref>Z25</xm:sqref>
            </x14:sparkline>
            <x14:sparkline>
              <xm:f>HFC!C26:V26</xm:f>
              <xm:sqref>Z26</xm:sqref>
            </x14:sparkline>
            <x14:sparkline>
              <xm:f>HFC!C27:V27</xm:f>
              <xm:sqref>Z27</xm:sqref>
            </x14:sparkline>
            <x14:sparkline>
              <xm:f>HFC!C28:V28</xm:f>
              <xm:sqref>Z28</xm:sqref>
            </x14:sparkline>
            <x14:sparkline>
              <xm:f>HFC!C29:V29</xm:f>
              <xm:sqref>Z29</xm:sqref>
            </x14:sparkline>
            <x14:sparkline>
              <xm:f>HFC!C30:V30</xm:f>
              <xm:sqref>Z30</xm:sqref>
            </x14:sparkline>
            <x14:sparkline>
              <xm:f>HFC!C31:V31</xm:f>
              <xm:sqref>Z31</xm:sqref>
            </x14:sparkline>
            <x14:sparkline>
              <xm:f>HFC!C32:V32</xm:f>
              <xm:sqref>Z32</xm:sqref>
            </x14:sparkline>
            <x14:sparkline>
              <xm:f>HFC!C33:V33</xm:f>
              <xm:sqref>Z33</xm:sqref>
            </x14:sparkline>
            <x14:sparkline>
              <xm:f>HFC!C34:V34</xm:f>
              <xm:sqref>Z34</xm:sqref>
            </x14:sparkline>
            <x14:sparkline>
              <xm:f>HFC!C35:V35</xm:f>
              <xm:sqref>Z35</xm:sqref>
            </x14:sparkline>
            <x14:sparkline>
              <xm:f>HFC!C36:V36</xm:f>
              <xm:sqref>Z36</xm:sqref>
            </x14:sparkline>
            <x14:sparkline>
              <xm:f>HFC!C37:V37</xm:f>
              <xm:sqref>Z37</xm:sqref>
            </x14:sparkline>
            <x14:sparkline>
              <xm:f>HFC!C38:V38</xm:f>
              <xm:sqref>Z38</xm:sqref>
            </x14:sparkline>
            <x14:sparkline>
              <xm:f>HFC!C39:V39</xm:f>
              <xm:sqref>Z39</xm:sqref>
            </x14:sparkline>
            <x14:sparkline>
              <xm:f>HFC!C40:V40</xm:f>
              <xm:sqref>Z40</xm:sqref>
            </x14:sparkline>
            <x14:sparkline>
              <xm:f>HFC!C41:V41</xm:f>
              <xm:sqref>Z41</xm:sqref>
            </x14:sparkline>
            <x14:sparkline>
              <xm:f>HFC!C42:V42</xm:f>
              <xm:sqref>Z42</xm:sqref>
            </x14:sparkline>
            <x14:sparkline>
              <xm:f>HFC!C43:V43</xm:f>
              <xm:sqref>Z43</xm:sqref>
            </x14:sparkline>
            <x14:sparkline>
              <xm:f>HFC!C44:V44</xm:f>
              <xm:sqref>Z44</xm:sqref>
            </x14:sparkline>
            <x14:sparkline>
              <xm:f>HFC!C45:V45</xm:f>
              <xm:sqref>Z45</xm:sqref>
            </x14:sparkline>
            <x14:sparkline>
              <xm:f>HFC!C46:V46</xm:f>
              <xm:sqref>Z46</xm:sqref>
            </x14:sparkline>
            <x14:sparkline>
              <xm:f>HFC!C47:V47</xm:f>
              <xm:sqref>Z47</xm:sqref>
            </x14:sparkline>
            <x14:sparkline>
              <xm:f>HFC!C48:V48</xm:f>
              <xm:sqref>Z48</xm:sqref>
            </x14:sparkline>
            <x14:sparkline>
              <xm:f>HFC!C49:V49</xm:f>
              <xm:sqref>Z49</xm:sqref>
            </x14:sparkline>
            <x14:sparkline>
              <xm:f>HFC!C50:V50</xm:f>
              <xm:sqref>Z50</xm:sqref>
            </x14:sparkline>
            <x14:sparkline>
              <xm:f>HFC!C51:V51</xm:f>
              <xm:sqref>Z51</xm:sqref>
            </x14:sparkline>
            <x14:sparkline>
              <xm:f>HFC!C52:V52</xm:f>
              <xm:sqref>Z52</xm:sqref>
            </x14:sparkline>
            <x14:sparkline>
              <xm:f>HFC!C53:V53</xm:f>
              <xm:sqref>Z53</xm:sqref>
            </x14:sparkline>
            <x14:sparkline>
              <xm:f>HFC!C54:V54</xm:f>
              <xm:sqref>Z54</xm:sqref>
            </x14:sparkline>
            <x14:sparkline>
              <xm:f>HFC!C55:V55</xm:f>
              <xm:sqref>Z55</xm:sqref>
            </x14:sparkline>
            <x14:sparkline>
              <xm:f>HFC!C56:V56</xm:f>
              <xm:sqref>Z56</xm:sqref>
            </x14:sparkline>
            <x14:sparkline>
              <xm:f>HFC!C57:V57</xm:f>
              <xm:sqref>Z57</xm:sqref>
            </x14:sparkline>
            <x14:sparkline>
              <xm:f>HFC!C58:V58</xm:f>
              <xm:sqref>Z58</xm:sqref>
            </x14:sparkline>
            <x14:sparkline>
              <xm:f>HFC!C59:V59</xm:f>
              <xm:sqref>Z59</xm:sqref>
            </x14:sparkline>
            <x14:sparkline>
              <xm:f>HFC!C60:V60</xm:f>
              <xm:sqref>Z60</xm:sqref>
            </x14:sparkline>
            <x14:sparkline>
              <xm:f>HFC!C61:V61</xm:f>
              <xm:sqref>Z61</xm:sqref>
            </x14:sparkline>
            <x14:sparkline>
              <xm:f>HFC!C62:V62</xm:f>
              <xm:sqref>Z62</xm:sqref>
            </x14:sparkline>
            <x14:sparkline>
              <xm:f>HFC!C63:V63</xm:f>
              <xm:sqref>Z63</xm:sqref>
            </x14:sparkline>
            <x14:sparkline>
              <xm:f>HFC!C64:V64</xm:f>
              <xm:sqref>Z64</xm:sqref>
            </x14:sparkline>
            <x14:sparkline>
              <xm:f>HFC!C65:V65</xm:f>
              <xm:sqref>Z65</xm:sqref>
            </x14:sparkline>
            <x14:sparkline>
              <xm:f>HFC!C66:V66</xm:f>
              <xm:sqref>Z66</xm:sqref>
            </x14:sparkline>
            <x14:sparkline>
              <xm:f>HFC!C67:V67</xm:f>
              <xm:sqref>Z67</xm:sqref>
            </x14:sparkline>
            <x14:sparkline>
              <xm:f>HFC!C68:V68</xm:f>
              <xm:sqref>Z68</xm:sqref>
            </x14:sparkline>
            <x14:sparkline>
              <xm:f>HFC!C69:V69</xm:f>
              <xm:sqref>Z69</xm:sqref>
            </x14:sparkline>
            <x14:sparkline>
              <xm:f>HFC!C70:V70</xm:f>
              <xm:sqref>Z70</xm:sqref>
            </x14:sparkline>
            <x14:sparkline>
              <xm:f>HFC!C71:V71</xm:f>
              <xm:sqref>Z71</xm:sqref>
            </x14:sparkline>
            <x14:sparkline>
              <xm:f>HFC!C72:V72</xm:f>
              <xm:sqref>Z72</xm:sqref>
            </x14:sparkline>
            <x14:sparkline>
              <xm:f>HFC!C73:V73</xm:f>
              <xm:sqref>Z73</xm:sqref>
            </x14:sparkline>
            <x14:sparkline>
              <xm:f>HFC!C74:V74</xm:f>
              <xm:sqref>Z74</xm:sqref>
            </x14:sparkline>
            <x14:sparkline>
              <xm:f>HFC!C75:V75</xm:f>
              <xm:sqref>Z75</xm:sqref>
            </x14:sparkline>
            <x14:sparkline>
              <xm:f>HFC!C76:V76</xm:f>
              <xm:sqref>Z76</xm:sqref>
            </x14:sparkline>
            <x14:sparkline>
              <xm:f>HFC!C77:V77</xm:f>
              <xm:sqref>Z77</xm:sqref>
            </x14:sparkline>
            <x14:sparkline>
              <xm:f>HFC!C78:V78</xm:f>
              <xm:sqref>Z78</xm:sqref>
            </x14:sparkline>
            <x14:sparkline>
              <xm:f>HFC!C79:V79</xm:f>
              <xm:sqref>Z79</xm:sqref>
            </x14:sparkline>
            <x14:sparkline>
              <xm:f>HFC!C80:V80</xm:f>
              <xm:sqref>Z80</xm:sqref>
            </x14:sparkline>
            <x14:sparkline>
              <xm:f>HFC!C81:V81</xm:f>
              <xm:sqref>Z81</xm:sqref>
            </x14:sparkline>
            <x14:sparkline>
              <xm:f>HFC!C82:V82</xm:f>
              <xm:sqref>Z82</xm:sqref>
            </x14:sparkline>
            <x14:sparkline>
              <xm:f>HFC!C83:V83</xm:f>
              <xm:sqref>Z83</xm:sqref>
            </x14:sparkline>
            <x14:sparkline>
              <xm:f>HFC!C84:V84</xm:f>
              <xm:sqref>Z84</xm:sqref>
            </x14:sparkline>
            <x14:sparkline>
              <xm:f>HFC!C85:V85</xm:f>
              <xm:sqref>Z85</xm:sqref>
            </x14:sparkline>
            <x14:sparkline>
              <xm:f>HFC!C86:V86</xm:f>
              <xm:sqref>Z86</xm:sqref>
            </x14:sparkline>
            <x14:sparkline>
              <xm:f>HFC!C87:V87</xm:f>
              <xm:sqref>Z87</xm:sqref>
            </x14:sparkline>
            <x14:sparkline>
              <xm:f>HFC!C88:V88</xm:f>
              <xm:sqref>Z88</xm:sqref>
            </x14:sparkline>
            <x14:sparkline>
              <xm:f>HFC!C89:V89</xm:f>
              <xm:sqref>Z89</xm:sqref>
            </x14:sparkline>
            <x14:sparkline>
              <xm:f>HFC!C90:V90</xm:f>
              <xm:sqref>Z90</xm:sqref>
            </x14:sparkline>
            <x14:sparkline>
              <xm:f>HFC!C91:V91</xm:f>
              <xm:sqref>Z91</xm:sqref>
            </x14:sparkline>
            <x14:sparkline>
              <xm:f>HFC!C92:V92</xm:f>
              <xm:sqref>Z92</xm:sqref>
            </x14:sparkline>
            <x14:sparkline>
              <xm:f>HFC!C93:V93</xm:f>
              <xm:sqref>Z93</xm:sqref>
            </x14:sparkline>
            <x14:sparkline>
              <xm:f>HFC!C94:V94</xm:f>
              <xm:sqref>Z94</xm:sqref>
            </x14:sparkline>
            <x14:sparkline>
              <xm:f>HFC!C95:V95</xm:f>
              <xm:sqref>Z95</xm:sqref>
            </x14:sparkline>
            <x14:sparkline>
              <xm:f>HFC!C96:V96</xm:f>
              <xm:sqref>Z96</xm:sqref>
            </x14:sparkline>
            <x14:sparkline>
              <xm:f>HFC!C97:V97</xm:f>
              <xm:sqref>Z97</xm:sqref>
            </x14:sparkline>
            <x14:sparkline>
              <xm:f>HFC!C98:V98</xm:f>
              <xm:sqref>Z98</xm:sqref>
            </x14:sparkline>
            <x14:sparkline>
              <xm:f>HFC!C99:V99</xm:f>
              <xm:sqref>Z99</xm:sqref>
            </x14:sparkline>
            <x14:sparkline>
              <xm:f>HFC!C100:V100</xm:f>
              <xm:sqref>Z100</xm:sqref>
            </x14:sparkline>
            <x14:sparkline>
              <xm:f>HFC!C101:V101</xm:f>
              <xm:sqref>Z101</xm:sqref>
            </x14:sparkline>
            <x14:sparkline>
              <xm:f>HFC!C102:V102</xm:f>
              <xm:sqref>Z102</xm:sqref>
            </x14:sparkline>
            <x14:sparkline>
              <xm:f>HFC!C103:V103</xm:f>
              <xm:sqref>Z103</xm:sqref>
            </x14:sparkline>
            <x14:sparkline>
              <xm:f>HFC!C104:V104</xm:f>
              <xm:sqref>Z104</xm:sqref>
            </x14:sparkline>
            <x14:sparkline>
              <xm:f>HFC!C105:V105</xm:f>
              <xm:sqref>Z105</xm:sqref>
            </x14:sparkline>
            <x14:sparkline>
              <xm:f>HFC!C106:V106</xm:f>
              <xm:sqref>Z106</xm:sqref>
            </x14:sparkline>
            <x14:sparkline>
              <xm:f>HFC!C107:V107</xm:f>
              <xm:sqref>Z107</xm:sqref>
            </x14:sparkline>
            <x14:sparkline>
              <xm:f>HFC!C108:V108</xm:f>
              <xm:sqref>Z108</xm:sqref>
            </x14:sparkline>
            <x14:sparkline>
              <xm:f>HFC!C109:V109</xm:f>
              <xm:sqref>Z109</xm:sqref>
            </x14:sparkline>
            <x14:sparkline>
              <xm:f>HFC!C110:V110</xm:f>
              <xm:sqref>Z110</xm:sqref>
            </x14:sparkline>
            <x14:sparkline>
              <xm:f>HFC!C111:V111</xm:f>
              <xm:sqref>Z111</xm:sqref>
            </x14:sparkline>
            <x14:sparkline>
              <xm:f>HFC!C112:V112</xm:f>
              <xm:sqref>Z112</xm:sqref>
            </x14:sparkline>
            <x14:sparkline>
              <xm:f>HFC!C113:V113</xm:f>
              <xm:sqref>Z113</xm:sqref>
            </x14:sparkline>
            <x14:sparkline>
              <xm:f>HFC!C114:V114</xm:f>
              <xm:sqref>Z114</xm:sqref>
            </x14:sparkline>
            <x14:sparkline>
              <xm:f>HFC!C115:V115</xm:f>
              <xm:sqref>Z115</xm:sqref>
            </x14:sparkline>
            <x14:sparkline>
              <xm:f>HFC!C116:V116</xm:f>
              <xm:sqref>Z116</xm:sqref>
            </x14:sparkline>
            <x14:sparkline>
              <xm:f>HFC!C117:V117</xm:f>
              <xm:sqref>Z117</xm:sqref>
            </x14:sparkline>
            <x14:sparkline>
              <xm:f>HFC!C118:V118</xm:f>
              <xm:sqref>Z118</xm:sqref>
            </x14:sparkline>
            <x14:sparkline>
              <xm:f>HFC!C119:V119</xm:f>
              <xm:sqref>Z119</xm:sqref>
            </x14:sparkline>
            <x14:sparkline>
              <xm:f>HFC!C120:V120</xm:f>
              <xm:sqref>Z120</xm:sqref>
            </x14:sparkline>
            <x14:sparkline>
              <xm:f>HFC!C121:V121</xm:f>
              <xm:sqref>Z121</xm:sqref>
            </x14:sparkline>
            <x14:sparkline>
              <xm:f>HFC!C122:V122</xm:f>
              <xm:sqref>Z122</xm:sqref>
            </x14:sparkline>
            <x14:sparkline>
              <xm:f>HFC!C123:V123</xm:f>
              <xm:sqref>Z123</xm:sqref>
            </x14:sparkline>
            <x14:sparkline>
              <xm:f>HFC!C124:V124</xm:f>
              <xm:sqref>Z124</xm:sqref>
            </x14:sparkline>
            <x14:sparkline>
              <xm:f>HFC!C125:V125</xm:f>
              <xm:sqref>Z125</xm:sqref>
            </x14:sparkline>
            <x14:sparkline>
              <xm:f>HFC!C126:V126</xm:f>
              <xm:sqref>Z126</xm:sqref>
            </x14:sparkline>
            <x14:sparkline>
              <xm:f>HFC!C127:V127</xm:f>
              <xm:sqref>Z127</xm:sqref>
            </x14:sparkline>
            <x14:sparkline>
              <xm:f>HFC!C128:V128</xm:f>
              <xm:sqref>Z128</xm:sqref>
            </x14:sparkline>
            <x14:sparkline>
              <xm:f>HFC!C129:V129</xm:f>
              <xm:sqref>Z129</xm:sqref>
            </x14:sparkline>
            <x14:sparkline>
              <xm:f>HFC!C130:V130</xm:f>
              <xm:sqref>Z130</xm:sqref>
            </x14:sparkline>
            <x14:sparkline>
              <xm:f>HFC!C131:V131</xm:f>
              <xm:sqref>Z131</xm:sqref>
            </x14:sparkline>
            <x14:sparkline>
              <xm:f>HFC!C132:V132</xm:f>
              <xm:sqref>Z132</xm:sqref>
            </x14:sparkline>
            <x14:sparkline>
              <xm:f>HFC!C133:V133</xm:f>
              <xm:sqref>Z133</xm:sqref>
            </x14:sparkline>
            <x14:sparkline>
              <xm:f>HFC!C134:V134</xm:f>
              <xm:sqref>Z134</xm:sqref>
            </x14:sparkline>
            <x14:sparkline>
              <xm:f>HFC!C135:V135</xm:f>
              <xm:sqref>Z135</xm:sqref>
            </x14:sparkline>
            <x14:sparkline>
              <xm:f>HFC!C136:V136</xm:f>
              <xm:sqref>Z136</xm:sqref>
            </x14:sparkline>
            <x14:sparkline>
              <xm:f>HFC!C137:V137</xm:f>
              <xm:sqref>Z137</xm:sqref>
            </x14:sparkline>
            <x14:sparkline>
              <xm:f>HFC!C138:V138</xm:f>
              <xm:sqref>Z138</xm:sqref>
            </x14:sparkline>
            <x14:sparkline>
              <xm:f>HFC!C139:V139</xm:f>
              <xm:sqref>Z139</xm:sqref>
            </x14:sparkline>
            <x14:sparkline>
              <xm:f>HFC!C140:V140</xm:f>
              <xm:sqref>Z140</xm:sqref>
            </x14:sparkline>
            <x14:sparkline>
              <xm:f>HFC!C141:V141</xm:f>
              <xm:sqref>Z141</xm:sqref>
            </x14:sparkline>
            <x14:sparkline>
              <xm:f>HFC!C142:V142</xm:f>
              <xm:sqref>Z142</xm:sqref>
            </x14:sparkline>
            <x14:sparkline>
              <xm:f>HFC!C143:V143</xm:f>
              <xm:sqref>Z143</xm:sqref>
            </x14:sparkline>
            <x14:sparkline>
              <xm:f>HFC!C144:V144</xm:f>
              <xm:sqref>Z144</xm:sqref>
            </x14:sparkline>
            <x14:sparkline>
              <xm:f>HFC!C145:V145</xm:f>
              <xm:sqref>Z145</xm:sqref>
            </x14:sparkline>
            <x14:sparkline>
              <xm:f>HFC!C146:V146</xm:f>
              <xm:sqref>Z146</xm:sqref>
            </x14:sparkline>
            <x14:sparkline>
              <xm:f>HFC!C147:V147</xm:f>
              <xm:sqref>Z147</xm:sqref>
            </x14:sparkline>
            <x14:sparkline>
              <xm:f>HFC!C148:V148</xm:f>
              <xm:sqref>Z148</xm:sqref>
            </x14:sparkline>
            <x14:sparkline>
              <xm:f>HFC!C149:V149</xm:f>
              <xm:sqref>Z149</xm:sqref>
            </x14:sparkline>
            <x14:sparkline>
              <xm:f>HFC!C150:V150</xm:f>
              <xm:sqref>Z150</xm:sqref>
            </x14:sparkline>
            <x14:sparkline>
              <xm:f>HFC!C151:V151</xm:f>
              <xm:sqref>Z151</xm:sqref>
            </x14:sparkline>
            <x14:sparkline>
              <xm:f>HFC!C152:V152</xm:f>
              <xm:sqref>Z152</xm:sqref>
            </x14:sparkline>
            <x14:sparkline>
              <xm:f>HFC!C153:V153</xm:f>
              <xm:sqref>Z153</xm:sqref>
            </x14:sparkline>
            <x14:sparkline>
              <xm:f>HFC!C154:V154</xm:f>
              <xm:sqref>Z154</xm:sqref>
            </x14:sparkline>
            <x14:sparkline>
              <xm:f>HFC!C155:V155</xm:f>
              <xm:sqref>Z155</xm:sqref>
            </x14:sparkline>
            <x14:sparkline>
              <xm:f>HFC!C156:V156</xm:f>
              <xm:sqref>Z156</xm:sqref>
            </x14:sparkline>
            <x14:sparkline>
              <xm:f>HFC!C157:V157</xm:f>
              <xm:sqref>Z157</xm:sqref>
            </x14:sparkline>
            <x14:sparkline>
              <xm:f>HFC!C158:V158</xm:f>
              <xm:sqref>Z158</xm:sqref>
            </x14:sparkline>
            <x14:sparkline>
              <xm:f>HFC!C159:V159</xm:f>
              <xm:sqref>Z159</xm:sqref>
            </x14:sparkline>
            <x14:sparkline>
              <xm:f>HFC!C160:V160</xm:f>
              <xm:sqref>Z160</xm:sqref>
            </x14:sparkline>
            <x14:sparkline>
              <xm:f>HFC!C161:V161</xm:f>
              <xm:sqref>Z161</xm:sqref>
            </x14:sparkline>
            <x14:sparkline>
              <xm:f>HFC!C162:V162</xm:f>
              <xm:sqref>Z162</xm:sqref>
            </x14:sparkline>
            <x14:sparkline>
              <xm:f>HFC!C163:V163</xm:f>
              <xm:sqref>Z163</xm:sqref>
            </x14:sparkline>
            <x14:sparkline>
              <xm:f>HFC!C164:V164</xm:f>
              <xm:sqref>Z164</xm:sqref>
            </x14:sparkline>
            <x14:sparkline>
              <xm:f>HFC!C165:V165</xm:f>
              <xm:sqref>Z165</xm:sqref>
            </x14:sparkline>
            <x14:sparkline>
              <xm:f>HFC!C166:V166</xm:f>
              <xm:sqref>Z166</xm:sqref>
            </x14:sparkline>
            <x14:sparkline>
              <xm:f>HFC!C167:V167</xm:f>
              <xm:sqref>Z167</xm:sqref>
            </x14:sparkline>
            <x14:sparkline>
              <xm:f>HFC!C168:V168</xm:f>
              <xm:sqref>Z168</xm:sqref>
            </x14:sparkline>
            <x14:sparkline>
              <xm:f>HFC!C169:V169</xm:f>
              <xm:sqref>Z169</xm:sqref>
            </x14:sparkline>
            <x14:sparkline>
              <xm:f>HFC!C170:V170</xm:f>
              <xm:sqref>Z170</xm:sqref>
            </x14:sparkline>
            <x14:sparkline>
              <xm:f>HFC!C171:V171</xm:f>
              <xm:sqref>Z171</xm:sqref>
            </x14:sparkline>
            <x14:sparkline>
              <xm:f>HFC!C172:V172</xm:f>
              <xm:sqref>Z172</xm:sqref>
            </x14:sparkline>
            <x14:sparkline>
              <xm:f>HFC!C173:V173</xm:f>
              <xm:sqref>Z173</xm:sqref>
            </x14:sparkline>
            <x14:sparkline>
              <xm:f>HFC!C174:V174</xm:f>
              <xm:sqref>Z174</xm:sqref>
            </x14:sparkline>
            <x14:sparkline>
              <xm:f>HFC!C175:V175</xm:f>
              <xm:sqref>Z175</xm:sqref>
            </x14:sparkline>
            <x14:sparkline>
              <xm:f>HFC!C176:V176</xm:f>
              <xm:sqref>Z176</xm:sqref>
            </x14:sparkline>
            <x14:sparkline>
              <xm:f>HFC!C177:V177</xm:f>
              <xm:sqref>Z177</xm:sqref>
            </x14:sparkline>
            <x14:sparkline>
              <xm:f>HFC!C178:V178</xm:f>
              <xm:sqref>Z178</xm:sqref>
            </x14:sparkline>
            <x14:sparkline>
              <xm:f>HFC!C179:V179</xm:f>
              <xm:sqref>Z179</xm:sqref>
            </x14:sparkline>
            <x14:sparkline>
              <xm:f>HFC!C180:V180</xm:f>
              <xm:sqref>Z180</xm:sqref>
            </x14:sparkline>
            <x14:sparkline>
              <xm:f>HFC!C181:V181</xm:f>
              <xm:sqref>Z181</xm:sqref>
            </x14:sparkline>
            <x14:sparkline>
              <xm:f>HFC!C182:V182</xm:f>
              <xm:sqref>Z182</xm:sqref>
            </x14:sparkline>
            <x14:sparkline>
              <xm:f>HFC!C183:V183</xm:f>
              <xm:sqref>Z183</xm:sqref>
            </x14:sparkline>
            <x14:sparkline>
              <xm:f>HFC!C184:V184</xm:f>
              <xm:sqref>Z184</xm:sqref>
            </x14:sparkline>
            <x14:sparkline>
              <xm:f>HFC!C185:V185</xm:f>
              <xm:sqref>Z185</xm:sqref>
            </x14:sparkline>
            <x14:sparkline>
              <xm:f>HFC!C186:V186</xm:f>
              <xm:sqref>Z186</xm:sqref>
            </x14:sparkline>
            <x14:sparkline>
              <xm:f>HFC!C187:V187</xm:f>
              <xm:sqref>Z187</xm:sqref>
            </x14:sparkline>
            <x14:sparkline>
              <xm:f>HFC!C188:V188</xm:f>
              <xm:sqref>Z188</xm:sqref>
            </x14:sparkline>
            <x14:sparkline>
              <xm:f>HFC!C189:V189</xm:f>
              <xm:sqref>Z189</xm:sqref>
            </x14:sparkline>
            <x14:sparkline>
              <xm:f>HFC!C190:V190</xm:f>
              <xm:sqref>Z190</xm:sqref>
            </x14:sparkline>
            <x14:sparkline>
              <xm:f>HFC!C191:V191</xm:f>
              <xm:sqref>Z191</xm:sqref>
            </x14:sparkline>
            <x14:sparkline>
              <xm:f>HFC!C192:V192</xm:f>
              <xm:sqref>Z192</xm:sqref>
            </x14:sparkline>
            <x14:sparkline>
              <xm:f>HFC!C193:V193</xm:f>
              <xm:sqref>Z193</xm:sqref>
            </x14:sparkline>
            <x14:sparkline>
              <xm:f>HFC!C194:V194</xm:f>
              <xm:sqref>Z194</xm:sqref>
            </x14:sparkline>
            <x14:sparkline>
              <xm:f>HFC!C195:V195</xm:f>
              <xm:sqref>Z195</xm:sqref>
            </x14:sparkline>
            <x14:sparkline>
              <xm:f>HFC!C196:V196</xm:f>
              <xm:sqref>Z196</xm:sqref>
            </x14:sparkline>
            <x14:sparkline>
              <xm:f>HFC!C197:V197</xm:f>
              <xm:sqref>Z197</xm:sqref>
            </x14:sparkline>
            <x14:sparkline>
              <xm:f>HFC!C198:V198</xm:f>
              <xm:sqref>Z198</xm:sqref>
            </x14:sparkline>
            <x14:sparkline>
              <xm:f>HFC!C199:V199</xm:f>
              <xm:sqref>Z199</xm:sqref>
            </x14:sparkline>
            <x14:sparkline>
              <xm:f>HFC!C200:V200</xm:f>
              <xm:sqref>Z200</xm:sqref>
            </x14:sparkline>
            <x14:sparkline>
              <xm:f>HFC!C201:V201</xm:f>
              <xm:sqref>Z201</xm:sqref>
            </x14:sparkline>
            <x14:sparkline>
              <xm:f>HFC!C202:V202</xm:f>
              <xm:sqref>Z202</xm:sqref>
            </x14:sparkline>
            <x14:sparkline>
              <xm:f>HFC!C203:V203</xm:f>
              <xm:sqref>Z203</xm:sqref>
            </x14:sparkline>
            <x14:sparkline>
              <xm:f>HFC!C204:V204</xm:f>
              <xm:sqref>Z204</xm:sqref>
            </x14:sparkline>
            <x14:sparkline>
              <xm:f>HFC!C205:V205</xm:f>
              <xm:sqref>Z205</xm:sqref>
            </x14:sparkline>
            <x14:sparkline>
              <xm:f>HFC!C206:V206</xm:f>
              <xm:sqref>Z206</xm:sqref>
            </x14:sparkline>
            <x14:sparkline>
              <xm:f>HFC!C207:V207</xm:f>
              <xm:sqref>Z207</xm:sqref>
            </x14:sparkline>
            <x14:sparkline>
              <xm:f>HFC!C208:V208</xm:f>
              <xm:sqref>Z208</xm:sqref>
            </x14:sparkline>
            <x14:sparkline>
              <xm:f>HFC!C209:V209</xm:f>
              <xm:sqref>Z209</xm:sqref>
            </x14:sparkline>
            <x14:sparkline>
              <xm:f>HFC!C210:V210</xm:f>
              <xm:sqref>Z210</xm:sqref>
            </x14:sparkline>
            <x14:sparkline>
              <xm:f>HFC!C211:V211</xm:f>
              <xm:sqref>Z211</xm:sqref>
            </x14:sparkline>
            <x14:sparkline>
              <xm:f>HFC!C212:V212</xm:f>
              <xm:sqref>Z212</xm:sqref>
            </x14:sparkline>
            <x14:sparkline>
              <xm:f>HFC!C213:V213</xm:f>
              <xm:sqref>Z213</xm:sqref>
            </x14:sparkline>
            <x14:sparkline>
              <xm:f>HFC!C214:V214</xm:f>
              <xm:sqref>Z214</xm:sqref>
            </x14:sparkline>
            <x14:sparkline>
              <xm:f>HFC!C215:V215</xm:f>
              <xm:sqref>Z215</xm:sqref>
            </x14:sparkline>
            <x14:sparkline>
              <xm:f>HFC!C216:V216</xm:f>
              <xm:sqref>Z216</xm:sqref>
            </x14:sparkline>
            <x14:sparkline>
              <xm:f>HFC!C217:V217</xm:f>
              <xm:sqref>Z217</xm:sqref>
            </x14:sparkline>
            <x14:sparkline>
              <xm:f>HFC!C218:V218</xm:f>
              <xm:sqref>Z218</xm:sqref>
            </x14:sparkline>
            <x14:sparkline>
              <xm:f>HFC!C219:V219</xm:f>
              <xm:sqref>Z219</xm:sqref>
            </x14:sparkline>
            <x14:sparkline>
              <xm:f>HFC!C220:V220</xm:f>
              <xm:sqref>Z220</xm:sqref>
            </x14:sparkline>
            <x14:sparkline>
              <xm:f>HFC!C221:V221</xm:f>
              <xm:sqref>Z221</xm:sqref>
            </x14:sparkline>
            <x14:sparkline>
              <xm:f>HFC!C222:V222</xm:f>
              <xm:sqref>Z222</xm:sqref>
            </x14:sparkline>
            <x14:sparkline>
              <xm:f>HFC!C223:V223</xm:f>
              <xm:sqref>Z223</xm:sqref>
            </x14:sparkline>
            <x14:sparkline>
              <xm:f>HFC!C224:V224</xm:f>
              <xm:sqref>Z224</xm:sqref>
            </x14:sparkline>
            <x14:sparkline>
              <xm:f>HFC!C225:V225</xm:f>
              <xm:sqref>Z225</xm:sqref>
            </x14:sparkline>
            <x14:sparkline>
              <xm:f>HFC!C226:V226</xm:f>
              <xm:sqref>Z226</xm:sqref>
            </x14:sparkline>
            <x14:sparkline>
              <xm:f>HFC!C227:V227</xm:f>
              <xm:sqref>Z227</xm:sqref>
            </x14:sparkline>
            <x14:sparkline>
              <xm:f>HFC!C228:V228</xm:f>
              <xm:sqref>Z228</xm:sqref>
            </x14:sparkline>
            <x14:sparkline>
              <xm:f>HFC!C229:V229</xm:f>
              <xm:sqref>Z229</xm:sqref>
            </x14:sparkline>
            <x14:sparkline>
              <xm:f>HFC!C230:V230</xm:f>
              <xm:sqref>Z230</xm:sqref>
            </x14:sparkline>
            <x14:sparkline>
              <xm:f>HFC!C231:V231</xm:f>
              <xm:sqref>Z231</xm:sqref>
            </x14:sparkline>
            <x14:sparkline>
              <xm:f>HFC!C232:V232</xm:f>
              <xm:sqref>Z232</xm:sqref>
            </x14:sparkline>
            <x14:sparkline>
              <xm:f>HFC!C233:V233</xm:f>
              <xm:sqref>Z233</xm:sqref>
            </x14:sparkline>
            <x14:sparkline>
              <xm:f>HFC!C234:V234</xm:f>
              <xm:sqref>Z234</xm:sqref>
            </x14:sparkline>
            <x14:sparkline>
              <xm:f>HFC!C235:V235</xm:f>
              <xm:sqref>Z235</xm:sqref>
            </x14:sparkline>
            <x14:sparkline>
              <xm:f>HFC!C236:V236</xm:f>
              <xm:sqref>Z236</xm:sqref>
            </x14:sparkline>
          </x14:sparklines>
        </x14:sparklineGroup>
        <x14:sparklineGroup displayEmptyCellsAs="gap" xr2:uid="{FD18D097-F325-4C0C-A650-24EED1518D3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HFC!C303:V303</xm:f>
              <xm:sqref>Z303</xm:sqref>
            </x14:sparkline>
            <x14:sparkline>
              <xm:f>HFC!C304:V304</xm:f>
              <xm:sqref>Z304</xm:sqref>
            </x14:sparkline>
            <x14:sparkline>
              <xm:f>HFC!C305:V305</xm:f>
              <xm:sqref>Z305</xm:sqref>
            </x14:sparkline>
            <x14:sparkline>
              <xm:f>HFC!C306:V306</xm:f>
              <xm:sqref>Z306</xm:sqref>
            </x14:sparkline>
            <x14:sparkline>
              <xm:f>HFC!C307:V307</xm:f>
              <xm:sqref>Z307</xm:sqref>
            </x14:sparkline>
            <x14:sparkline>
              <xm:f>HFC!C308:V308</xm:f>
              <xm:sqref>Z308</xm:sqref>
            </x14:sparkline>
          </x14:sparklines>
        </x14:sparklineGroup>
        <x14:sparklineGroup displayEmptyCellsAs="gap" xr2:uid="{61AC4112-03AE-4C8F-A277-A36C640885B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HFC!C241:V241</xm:f>
              <xm:sqref>Z241</xm:sqref>
            </x14:sparkline>
            <x14:sparkline>
              <xm:f>HFC!C242:V242</xm:f>
              <xm:sqref>Z242</xm:sqref>
            </x14:sparkline>
            <x14:sparkline>
              <xm:f>HFC!C243:V243</xm:f>
              <xm:sqref>Z243</xm:sqref>
            </x14:sparkline>
            <x14:sparkline>
              <xm:f>HFC!C244:V244</xm:f>
              <xm:sqref>Z244</xm:sqref>
            </x14:sparkline>
            <x14:sparkline>
              <xm:f>HFC!C245:V245</xm:f>
              <xm:sqref>Z245</xm:sqref>
            </x14:sparkline>
            <x14:sparkline>
              <xm:f>HFC!C246:V246</xm:f>
              <xm:sqref>Z246</xm:sqref>
            </x14:sparkline>
            <x14:sparkline>
              <xm:f>HFC!C247:V247</xm:f>
              <xm:sqref>Z247</xm:sqref>
            </x14:sparkline>
            <x14:sparkline>
              <xm:f>HFC!C248:V248</xm:f>
              <xm:sqref>Z248</xm:sqref>
            </x14:sparkline>
            <x14:sparkline>
              <xm:f>HFC!C249:V249</xm:f>
              <xm:sqref>Z249</xm:sqref>
            </x14:sparkline>
            <x14:sparkline>
              <xm:f>HFC!C250:V250</xm:f>
              <xm:sqref>Z250</xm:sqref>
            </x14:sparkline>
            <x14:sparkline>
              <xm:f>HFC!C251:V251</xm:f>
              <xm:sqref>Z251</xm:sqref>
            </x14:sparkline>
            <x14:sparkline>
              <xm:f>HFC!C252:V252</xm:f>
              <xm:sqref>Z252</xm:sqref>
            </x14:sparkline>
            <x14:sparkline>
              <xm:f>HFC!C253:V253</xm:f>
              <xm:sqref>Z253</xm:sqref>
            </x14:sparkline>
            <x14:sparkline>
              <xm:f>HFC!C254:V254</xm:f>
              <xm:sqref>Z254</xm:sqref>
            </x14:sparkline>
            <x14:sparkline>
              <xm:f>HFC!C255:V255</xm:f>
              <xm:sqref>Z255</xm:sqref>
            </x14:sparkline>
            <x14:sparkline>
              <xm:f>HFC!C256:V256</xm:f>
              <xm:sqref>Z256</xm:sqref>
            </x14:sparkline>
            <x14:sparkline>
              <xm:f>HFC!C257:V257</xm:f>
              <xm:sqref>Z257</xm:sqref>
            </x14:sparkline>
            <x14:sparkline>
              <xm:f>HFC!C258:V258</xm:f>
              <xm:sqref>Z258</xm:sqref>
            </x14:sparkline>
            <x14:sparkline>
              <xm:f>HFC!C259:V259</xm:f>
              <xm:sqref>Z259</xm:sqref>
            </x14:sparkline>
            <x14:sparkline>
              <xm:f>HFC!C260:V260</xm:f>
              <xm:sqref>Z260</xm:sqref>
            </x14:sparkline>
            <x14:sparkline>
              <xm:f>HFC!C261:V261</xm:f>
              <xm:sqref>Z261</xm:sqref>
            </x14:sparkline>
            <x14:sparkline>
              <xm:f>HFC!C262:V262</xm:f>
              <xm:sqref>Z262</xm:sqref>
            </x14:sparkline>
            <x14:sparkline>
              <xm:f>HFC!C263:V263</xm:f>
              <xm:sqref>Z263</xm:sqref>
            </x14:sparkline>
            <x14:sparkline>
              <xm:f>HFC!C264:V264</xm:f>
              <xm:sqref>Z264</xm:sqref>
            </x14:sparkline>
            <x14:sparkline>
              <xm:f>HFC!C265:V265</xm:f>
              <xm:sqref>Z265</xm:sqref>
            </x14:sparkline>
            <x14:sparkline>
              <xm:f>HFC!C266:V266</xm:f>
              <xm:sqref>Z266</xm:sqref>
            </x14:sparkline>
            <x14:sparkline>
              <xm:f>HFC!C267:V267</xm:f>
              <xm:sqref>Z267</xm:sqref>
            </x14:sparkline>
            <x14:sparkline>
              <xm:f>HFC!C268:V268</xm:f>
              <xm:sqref>Z268</xm:sqref>
            </x14:sparkline>
            <x14:sparkline>
              <xm:f>HFC!C269:V269</xm:f>
              <xm:sqref>Z269</xm:sqref>
            </x14:sparkline>
            <x14:sparkline>
              <xm:f>HFC!C270:V270</xm:f>
              <xm:sqref>Z270</xm:sqref>
            </x14:sparkline>
            <x14:sparkline>
              <xm:f>HFC!C271:V271</xm:f>
              <xm:sqref>Z271</xm:sqref>
            </x14:sparkline>
            <x14:sparkline>
              <xm:f>HFC!C272:V272</xm:f>
              <xm:sqref>Z272</xm:sqref>
            </x14:sparkline>
            <x14:sparkline>
              <xm:f>HFC!C273:V273</xm:f>
              <xm:sqref>Z273</xm:sqref>
            </x14:sparkline>
            <x14:sparkline>
              <xm:f>HFC!C274:V274</xm:f>
              <xm:sqref>Z274</xm:sqref>
            </x14:sparkline>
            <x14:sparkline>
              <xm:f>HFC!C275:V275</xm:f>
              <xm:sqref>Z275</xm:sqref>
            </x14:sparkline>
            <x14:sparkline>
              <xm:f>HFC!C276:V276</xm:f>
              <xm:sqref>Z276</xm:sqref>
            </x14:sparkline>
            <x14:sparkline>
              <xm:f>HFC!C277:V277</xm:f>
              <xm:sqref>Z277</xm:sqref>
            </x14:sparkline>
            <x14:sparkline>
              <xm:f>HFC!C278:V278</xm:f>
              <xm:sqref>Z278</xm:sqref>
            </x14:sparkline>
            <x14:sparkline>
              <xm:f>HFC!C279:V279</xm:f>
              <xm:sqref>Z279</xm:sqref>
            </x14:sparkline>
            <x14:sparkline>
              <xm:f>HFC!C280:V280</xm:f>
              <xm:sqref>Z280</xm:sqref>
            </x14:sparkline>
            <x14:sparkline>
              <xm:f>HFC!C281:V281</xm:f>
              <xm:sqref>Z281</xm:sqref>
            </x14:sparkline>
            <x14:sparkline>
              <xm:f>HFC!C282:V282</xm:f>
              <xm:sqref>Z282</xm:sqref>
            </x14:sparkline>
            <x14:sparkline>
              <xm:f>HFC!C283:V283</xm:f>
              <xm:sqref>Z283</xm:sqref>
            </x14:sparkline>
            <x14:sparkline>
              <xm:f>HFC!C284:V284</xm:f>
              <xm:sqref>Z284</xm:sqref>
            </x14:sparkline>
            <x14:sparkline>
              <xm:f>HFC!C285:V285</xm:f>
              <xm:sqref>Z285</xm:sqref>
            </x14:sparkline>
            <x14:sparkline>
              <xm:f>HFC!C286:V286</xm:f>
              <xm:sqref>Z286</xm:sqref>
            </x14:sparkline>
            <x14:sparkline>
              <xm:f>HFC!C287:V287</xm:f>
              <xm:sqref>Z287</xm:sqref>
            </x14:sparkline>
            <x14:sparkline>
              <xm:f>HFC!C288:V288</xm:f>
              <xm:sqref>Z288</xm:sqref>
            </x14:sparkline>
            <x14:sparkline>
              <xm:f>HFC!C289:V289</xm:f>
              <xm:sqref>Z289</xm:sqref>
            </x14:sparkline>
            <x14:sparkline>
              <xm:f>HFC!C290:V290</xm:f>
              <xm:sqref>Z290</xm:sqref>
            </x14:sparkline>
            <x14:sparkline>
              <xm:f>HFC!C291:V291</xm:f>
              <xm:sqref>Z291</xm:sqref>
            </x14:sparkline>
            <x14:sparkline>
              <xm:f>HFC!C292:V292</xm:f>
              <xm:sqref>Z292</xm:sqref>
            </x14:sparkline>
            <x14:sparkline>
              <xm:f>HFC!C293:V293</xm:f>
              <xm:sqref>Z293</xm:sqref>
            </x14:sparkline>
            <x14:sparkline>
              <xm:f>HFC!C294:V294</xm:f>
              <xm:sqref>Z294</xm:sqref>
            </x14:sparkline>
            <x14:sparkline>
              <xm:f>HFC!C295:V295</xm:f>
              <xm:sqref>Z295</xm:sqref>
            </x14:sparkline>
            <x14:sparkline>
              <xm:f>HFC!C296:V296</xm:f>
              <xm:sqref>Z296</xm:sqref>
            </x14:sparkline>
            <x14:sparkline>
              <xm:f>HFC!C297:V297</xm:f>
              <xm:sqref>Z297</xm:sqref>
            </x14:sparkline>
            <x14:sparkline>
              <xm:f>HFC!C298:V298</xm:f>
              <xm:sqref>Z298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AB71D-B2A1-4936-8669-E11DD08A35A1}">
  <dimension ref="A2:Z308"/>
  <sheetViews>
    <sheetView showGridLines="0" topLeftCell="L1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7.42578125" style="51" bestFit="1" customWidth="1"/>
    <col min="7" max="7" width="11.42578125" style="51"/>
    <col min="8" max="8" width="7.42578125" style="51" bestFit="1" customWidth="1"/>
    <col min="9" max="22" width="11.42578125" style="5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0</v>
      </c>
      <c r="D4" s="20">
        <f t="shared" si="0"/>
        <v>0</v>
      </c>
      <c r="E4" s="20">
        <f t="shared" si="0"/>
        <v>0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0</v>
      </c>
      <c r="K4" s="20">
        <f t="shared" si="0"/>
        <v>0</v>
      </c>
      <c r="L4" s="20">
        <f t="shared" si="0"/>
        <v>0</v>
      </c>
      <c r="M4" s="20">
        <f t="shared" si="0"/>
        <v>0</v>
      </c>
      <c r="N4" s="20">
        <f t="shared" si="0"/>
        <v>0</v>
      </c>
      <c r="O4" s="20">
        <f t="shared" si="0"/>
        <v>0</v>
      </c>
      <c r="P4" s="20">
        <f t="shared" si="0"/>
        <v>0</v>
      </c>
      <c r="Q4" s="20">
        <f t="shared" si="0"/>
        <v>0</v>
      </c>
      <c r="R4" s="20">
        <f t="shared" si="0"/>
        <v>0</v>
      </c>
      <c r="S4" s="20">
        <f t="shared" si="0"/>
        <v>0</v>
      </c>
      <c r="T4" s="20">
        <f t="shared" si="0"/>
        <v>0</v>
      </c>
      <c r="U4" s="20">
        <f t="shared" si="0"/>
        <v>0</v>
      </c>
      <c r="V4" s="20">
        <f t="shared" ref="V4" si="1">+V5+V46+V95+V157+V208</f>
        <v>0</v>
      </c>
      <c r="W4" s="21"/>
      <c r="X4" s="22" t="e">
        <f t="shared" ref="X4:X67" si="2">+(V4/C4)-1</f>
        <v>#DIV/0!</v>
      </c>
    </row>
    <row r="5" spans="1:26" s="12" customFormat="1">
      <c r="A5" s="18" t="s">
        <v>263</v>
      </c>
      <c r="B5" s="19" t="s">
        <v>264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21"/>
      <c r="X5" s="35" t="e">
        <f t="shared" si="2"/>
        <v>#DIV/0!</v>
      </c>
    </row>
    <row r="6" spans="1:26">
      <c r="A6" s="23" t="s">
        <v>265</v>
      </c>
      <c r="B6" s="24" t="s">
        <v>266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26"/>
      <c r="X6" s="32" t="e">
        <f t="shared" si="2"/>
        <v>#DIV/0!</v>
      </c>
    </row>
    <row r="7" spans="1:26">
      <c r="A7" s="23" t="s">
        <v>267</v>
      </c>
      <c r="B7" s="24" t="s">
        <v>268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26"/>
      <c r="X7" s="32" t="e">
        <f t="shared" si="2"/>
        <v>#DIV/0!</v>
      </c>
    </row>
    <row r="8" spans="1:26">
      <c r="A8" s="23" t="s">
        <v>269</v>
      </c>
      <c r="B8" s="24" t="s">
        <v>270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26"/>
      <c r="X8" s="32" t="e">
        <f t="shared" si="2"/>
        <v>#DIV/0!</v>
      </c>
    </row>
    <row r="9" spans="1:26">
      <c r="A9" s="23" t="s">
        <v>271</v>
      </c>
      <c r="B9" s="24" t="s">
        <v>272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26"/>
      <c r="X9" s="32" t="e">
        <f t="shared" si="2"/>
        <v>#DIV/0!</v>
      </c>
    </row>
    <row r="10" spans="1:26">
      <c r="A10" s="23" t="s">
        <v>273</v>
      </c>
      <c r="B10" s="24" t="s">
        <v>274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26"/>
      <c r="X10" s="32" t="e">
        <f t="shared" si="2"/>
        <v>#DIV/0!</v>
      </c>
    </row>
    <row r="11" spans="1:26">
      <c r="A11" s="23" t="s">
        <v>275</v>
      </c>
      <c r="B11" s="24" t="s">
        <v>276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26"/>
      <c r="X11" s="32" t="e">
        <f t="shared" si="2"/>
        <v>#DIV/0!</v>
      </c>
    </row>
    <row r="12" spans="1:26">
      <c r="A12" s="23" t="s">
        <v>277</v>
      </c>
      <c r="B12" s="24" t="s">
        <v>278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26"/>
      <c r="X12" s="32" t="e">
        <f t="shared" si="2"/>
        <v>#DIV/0!</v>
      </c>
    </row>
    <row r="13" spans="1:26">
      <c r="A13" s="23" t="s">
        <v>279</v>
      </c>
      <c r="B13" s="24" t="s">
        <v>280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26"/>
      <c r="X13" s="32" t="e">
        <f t="shared" si="2"/>
        <v>#DIV/0!</v>
      </c>
    </row>
    <row r="14" spans="1:26">
      <c r="A14" s="23" t="s">
        <v>281</v>
      </c>
      <c r="B14" s="24" t="s">
        <v>282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26"/>
      <c r="X14" s="32" t="e">
        <f t="shared" si="2"/>
        <v>#DIV/0!</v>
      </c>
    </row>
    <row r="15" spans="1:26">
      <c r="A15" s="23" t="s">
        <v>283</v>
      </c>
      <c r="B15" s="24" t="s">
        <v>284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26"/>
      <c r="X15" s="32" t="e">
        <f t="shared" si="2"/>
        <v>#DIV/0!</v>
      </c>
    </row>
    <row r="16" spans="1:26">
      <c r="A16" s="23" t="s">
        <v>285</v>
      </c>
      <c r="B16" s="24" t="s">
        <v>286</v>
      </c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26"/>
      <c r="X16" s="32" t="e">
        <f t="shared" si="2"/>
        <v>#DIV/0!</v>
      </c>
    </row>
    <row r="17" spans="1:24">
      <c r="A17" s="23" t="s">
        <v>287</v>
      </c>
      <c r="B17" s="24" t="s">
        <v>288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26"/>
      <c r="X17" s="32" t="e">
        <f t="shared" si="2"/>
        <v>#DIV/0!</v>
      </c>
    </row>
    <row r="18" spans="1:24">
      <c r="A18" s="23" t="s">
        <v>289</v>
      </c>
      <c r="B18" s="24" t="s">
        <v>290</v>
      </c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26"/>
      <c r="X18" s="32" t="e">
        <f t="shared" si="2"/>
        <v>#DIV/0!</v>
      </c>
    </row>
    <row r="19" spans="1:24">
      <c r="A19" s="23" t="s">
        <v>291</v>
      </c>
      <c r="B19" s="24" t="s">
        <v>292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26"/>
      <c r="X19" s="32" t="e">
        <f t="shared" si="2"/>
        <v>#DIV/0!</v>
      </c>
    </row>
    <row r="20" spans="1:24">
      <c r="A20" s="23" t="s">
        <v>293</v>
      </c>
      <c r="B20" s="24" t="s">
        <v>294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26"/>
      <c r="X20" s="32" t="e">
        <f t="shared" si="2"/>
        <v>#DIV/0!</v>
      </c>
    </row>
    <row r="21" spans="1:24">
      <c r="A21" s="23" t="s">
        <v>295</v>
      </c>
      <c r="B21" s="24" t="s">
        <v>296</v>
      </c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26"/>
      <c r="X21" s="32" t="e">
        <f t="shared" si="2"/>
        <v>#DIV/0!</v>
      </c>
    </row>
    <row r="22" spans="1:24">
      <c r="A22" s="23" t="s">
        <v>297</v>
      </c>
      <c r="B22" s="24" t="s">
        <v>298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26"/>
      <c r="X22" s="32" t="e">
        <f t="shared" si="2"/>
        <v>#DIV/0!</v>
      </c>
    </row>
    <row r="23" spans="1:24">
      <c r="A23" s="23" t="s">
        <v>299</v>
      </c>
      <c r="B23" s="24" t="s">
        <v>300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26"/>
      <c r="X23" s="32" t="e">
        <f t="shared" si="2"/>
        <v>#DIV/0!</v>
      </c>
    </row>
    <row r="24" spans="1:24">
      <c r="A24" s="23" t="s">
        <v>301</v>
      </c>
      <c r="B24" s="24" t="s">
        <v>302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26"/>
      <c r="X24" s="32" t="e">
        <f t="shared" si="2"/>
        <v>#DIV/0!</v>
      </c>
    </row>
    <row r="25" spans="1:24">
      <c r="A25" s="23" t="s">
        <v>303</v>
      </c>
      <c r="B25" s="24" t="s">
        <v>304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26"/>
      <c r="X25" s="32" t="e">
        <f t="shared" si="2"/>
        <v>#DIV/0!</v>
      </c>
    </row>
    <row r="26" spans="1:24">
      <c r="A26" s="23" t="s">
        <v>305</v>
      </c>
      <c r="B26" s="24" t="s">
        <v>306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26"/>
      <c r="X26" s="32" t="e">
        <f t="shared" si="2"/>
        <v>#DIV/0!</v>
      </c>
    </row>
    <row r="27" spans="1:24">
      <c r="A27" s="23" t="s">
        <v>307</v>
      </c>
      <c r="B27" s="24" t="s">
        <v>308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26"/>
      <c r="X27" s="32" t="e">
        <f t="shared" si="2"/>
        <v>#DIV/0!</v>
      </c>
    </row>
    <row r="28" spans="1:24">
      <c r="A28" s="23" t="s">
        <v>309</v>
      </c>
      <c r="B28" s="24" t="s">
        <v>310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26"/>
      <c r="X28" s="32" t="e">
        <f t="shared" si="2"/>
        <v>#DIV/0!</v>
      </c>
    </row>
    <row r="29" spans="1:24">
      <c r="A29" s="23" t="s">
        <v>311</v>
      </c>
      <c r="B29" s="24" t="s">
        <v>290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26"/>
      <c r="X29" s="32" t="e">
        <f t="shared" si="2"/>
        <v>#DIV/0!</v>
      </c>
    </row>
    <row r="30" spans="1:24">
      <c r="A30" s="23" t="s">
        <v>312</v>
      </c>
      <c r="B30" s="24" t="s">
        <v>313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26"/>
      <c r="X30" s="32" t="e">
        <f t="shared" si="2"/>
        <v>#DIV/0!</v>
      </c>
    </row>
    <row r="31" spans="1:24">
      <c r="A31" s="23" t="s">
        <v>314</v>
      </c>
      <c r="B31" s="24" t="s">
        <v>315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26"/>
      <c r="X31" s="32" t="e">
        <f t="shared" si="2"/>
        <v>#DIV/0!</v>
      </c>
    </row>
    <row r="32" spans="1:24">
      <c r="A32" s="23" t="s">
        <v>316</v>
      </c>
      <c r="B32" s="24" t="s">
        <v>317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26"/>
      <c r="X32" s="32" t="e">
        <f t="shared" si="2"/>
        <v>#DIV/0!</v>
      </c>
    </row>
    <row r="33" spans="1:24">
      <c r="A33" s="23" t="s">
        <v>318</v>
      </c>
      <c r="B33" s="24" t="s">
        <v>319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26"/>
      <c r="X33" s="32" t="e">
        <f t="shared" si="2"/>
        <v>#DIV/0!</v>
      </c>
    </row>
    <row r="34" spans="1:24">
      <c r="A34" s="23" t="s">
        <v>320</v>
      </c>
      <c r="B34" s="24" t="s">
        <v>321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26"/>
      <c r="X34" s="32" t="e">
        <f t="shared" si="2"/>
        <v>#DIV/0!</v>
      </c>
    </row>
    <row r="35" spans="1:24">
      <c r="A35" s="23" t="s">
        <v>322</v>
      </c>
      <c r="B35" s="33" t="s">
        <v>323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26"/>
      <c r="X35" s="32" t="e">
        <f t="shared" si="2"/>
        <v>#DIV/0!</v>
      </c>
    </row>
    <row r="36" spans="1:24">
      <c r="A36" s="23" t="s">
        <v>324</v>
      </c>
      <c r="B36" s="33" t="s">
        <v>290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26"/>
      <c r="X36" s="32" t="e">
        <f t="shared" si="2"/>
        <v>#DIV/0!</v>
      </c>
    </row>
    <row r="37" spans="1:24">
      <c r="A37" s="23" t="s">
        <v>325</v>
      </c>
      <c r="B37" s="33" t="s">
        <v>326</v>
      </c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26"/>
      <c r="X37" s="32" t="e">
        <f t="shared" si="2"/>
        <v>#DIV/0!</v>
      </c>
    </row>
    <row r="38" spans="1:24">
      <c r="A38" s="23" t="s">
        <v>327</v>
      </c>
      <c r="B38" s="24" t="s">
        <v>328</v>
      </c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26"/>
      <c r="X38" s="32" t="e">
        <f t="shared" si="2"/>
        <v>#DIV/0!</v>
      </c>
    </row>
    <row r="39" spans="1:24">
      <c r="A39" s="23" t="s">
        <v>329</v>
      </c>
      <c r="B39" s="24" t="s">
        <v>330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26"/>
      <c r="X39" s="32" t="e">
        <f t="shared" si="2"/>
        <v>#DIV/0!</v>
      </c>
    </row>
    <row r="40" spans="1:24">
      <c r="A40" s="23" t="s">
        <v>331</v>
      </c>
      <c r="B40" s="24" t="s">
        <v>332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26"/>
      <c r="X40" s="32" t="e">
        <f t="shared" si="2"/>
        <v>#DIV/0!</v>
      </c>
    </row>
    <row r="41" spans="1:24">
      <c r="A41" s="23" t="s">
        <v>333</v>
      </c>
      <c r="B41" s="24" t="s">
        <v>290</v>
      </c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26"/>
      <c r="X41" s="32" t="e">
        <f t="shared" si="2"/>
        <v>#DIV/0!</v>
      </c>
    </row>
    <row r="42" spans="1:24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26"/>
      <c r="X42" s="32" t="e">
        <f t="shared" si="2"/>
        <v>#DIV/0!</v>
      </c>
    </row>
    <row r="43" spans="1:24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26"/>
      <c r="X43" s="32" t="e">
        <f t="shared" si="2"/>
        <v>#DIV/0!</v>
      </c>
    </row>
    <row r="44" spans="1:24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6"/>
      <c r="X44" s="32" t="e">
        <f t="shared" si="2"/>
        <v>#DIV/0!</v>
      </c>
    </row>
    <row r="45" spans="1:24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26"/>
      <c r="X45" s="32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3">+C47+C53+C64+C72+C76+C82+C89+C94</f>
        <v>0</v>
      </c>
      <c r="D46" s="20">
        <f t="shared" si="3"/>
        <v>0</v>
      </c>
      <c r="E46" s="20">
        <f t="shared" si="3"/>
        <v>0</v>
      </c>
      <c r="F46" s="20">
        <f t="shared" si="3"/>
        <v>0</v>
      </c>
      <c r="G46" s="20">
        <f t="shared" si="3"/>
        <v>0</v>
      </c>
      <c r="H46" s="20">
        <f t="shared" si="3"/>
        <v>0</v>
      </c>
      <c r="I46" s="20">
        <f t="shared" si="3"/>
        <v>0</v>
      </c>
      <c r="J46" s="20">
        <f t="shared" si="3"/>
        <v>0</v>
      </c>
      <c r="K46" s="20">
        <f t="shared" si="3"/>
        <v>0</v>
      </c>
      <c r="L46" s="20">
        <f t="shared" si="3"/>
        <v>0</v>
      </c>
      <c r="M46" s="20">
        <f t="shared" si="3"/>
        <v>0</v>
      </c>
      <c r="N46" s="20">
        <f t="shared" si="3"/>
        <v>0</v>
      </c>
      <c r="O46" s="20">
        <f t="shared" si="3"/>
        <v>0</v>
      </c>
      <c r="P46" s="20">
        <f t="shared" si="3"/>
        <v>0</v>
      </c>
      <c r="Q46" s="20">
        <f t="shared" si="3"/>
        <v>0</v>
      </c>
      <c r="R46" s="20">
        <f t="shared" si="3"/>
        <v>0</v>
      </c>
      <c r="S46" s="20">
        <f t="shared" si="3"/>
        <v>0</v>
      </c>
      <c r="T46" s="20">
        <f t="shared" si="3"/>
        <v>0</v>
      </c>
      <c r="U46" s="20">
        <f t="shared" si="3"/>
        <v>0</v>
      </c>
      <c r="V46" s="20">
        <f t="shared" ref="V46" si="4">+V47+V53+V64+V72+V76+V82+V89+V94</f>
        <v>0</v>
      </c>
      <c r="W46" s="21"/>
      <c r="X46" s="22" t="e">
        <f t="shared" si="2"/>
        <v>#DIV/0!</v>
      </c>
    </row>
    <row r="47" spans="1:24">
      <c r="A47" s="23" t="s">
        <v>344</v>
      </c>
      <c r="B47" s="24" t="s">
        <v>345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26"/>
      <c r="X47" s="32" t="e">
        <f t="shared" si="2"/>
        <v>#DIV/0!</v>
      </c>
    </row>
    <row r="48" spans="1:24">
      <c r="A48" s="23" t="s">
        <v>346</v>
      </c>
      <c r="B48" s="24" t="s">
        <v>347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26"/>
      <c r="X48" s="32" t="e">
        <f t="shared" si="2"/>
        <v>#DIV/0!</v>
      </c>
    </row>
    <row r="49" spans="1:24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26"/>
      <c r="X49" s="32" t="e">
        <f t="shared" si="2"/>
        <v>#DIV/0!</v>
      </c>
    </row>
    <row r="50" spans="1:24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26"/>
      <c r="X50" s="32" t="e">
        <f t="shared" si="2"/>
        <v>#DIV/0!</v>
      </c>
    </row>
    <row r="51" spans="1:24">
      <c r="A51" s="23" t="s">
        <v>352</v>
      </c>
      <c r="B51" s="24" t="s">
        <v>353</v>
      </c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26"/>
      <c r="X51" s="32" t="e">
        <f t="shared" si="2"/>
        <v>#DIV/0!</v>
      </c>
    </row>
    <row r="52" spans="1:24">
      <c r="A52" s="23" t="s">
        <v>354</v>
      </c>
      <c r="B52" s="24" t="s">
        <v>290</v>
      </c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26"/>
      <c r="X52" s="32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5">+SUM(C54:C63)</f>
        <v>0</v>
      </c>
      <c r="D53" s="25">
        <f t="shared" si="5"/>
        <v>0</v>
      </c>
      <c r="E53" s="25">
        <f t="shared" si="5"/>
        <v>0</v>
      </c>
      <c r="F53" s="25">
        <f t="shared" si="5"/>
        <v>0</v>
      </c>
      <c r="G53" s="25">
        <f t="shared" si="5"/>
        <v>0</v>
      </c>
      <c r="H53" s="25">
        <f t="shared" si="5"/>
        <v>0</v>
      </c>
      <c r="I53" s="25">
        <f t="shared" si="5"/>
        <v>0</v>
      </c>
      <c r="J53" s="25">
        <f t="shared" si="5"/>
        <v>0</v>
      </c>
      <c r="K53" s="25">
        <f t="shared" si="5"/>
        <v>0</v>
      </c>
      <c r="L53" s="25">
        <f t="shared" si="5"/>
        <v>0</v>
      </c>
      <c r="M53" s="25">
        <f t="shared" si="5"/>
        <v>0</v>
      </c>
      <c r="N53" s="25">
        <f t="shared" si="5"/>
        <v>0</v>
      </c>
      <c r="O53" s="25">
        <f t="shared" si="5"/>
        <v>0</v>
      </c>
      <c r="P53" s="25">
        <f t="shared" si="5"/>
        <v>0</v>
      </c>
      <c r="Q53" s="25">
        <f t="shared" si="5"/>
        <v>0</v>
      </c>
      <c r="R53" s="25">
        <f t="shared" si="5"/>
        <v>0</v>
      </c>
      <c r="S53" s="25">
        <f t="shared" si="5"/>
        <v>0</v>
      </c>
      <c r="T53" s="25">
        <f t="shared" si="5"/>
        <v>0</v>
      </c>
      <c r="U53" s="25">
        <f t="shared" si="5"/>
        <v>0</v>
      </c>
      <c r="V53" s="25">
        <f t="shared" ref="V53" si="6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26"/>
      <c r="X54" s="32" t="e">
        <f t="shared" si="2"/>
        <v>#DIV/0!</v>
      </c>
    </row>
    <row r="55" spans="1:24">
      <c r="A55" s="23" t="s">
        <v>359</v>
      </c>
      <c r="B55" s="24" t="s">
        <v>360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26"/>
      <c r="X55" s="32" t="e">
        <f t="shared" si="2"/>
        <v>#DIV/0!</v>
      </c>
    </row>
    <row r="56" spans="1:24">
      <c r="A56" s="23" t="s">
        <v>361</v>
      </c>
      <c r="B56" s="24" t="s">
        <v>362</v>
      </c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26"/>
      <c r="X56" s="32" t="e">
        <f t="shared" si="2"/>
        <v>#DIV/0!</v>
      </c>
    </row>
    <row r="57" spans="1:24">
      <c r="A57" s="23" t="s">
        <v>363</v>
      </c>
      <c r="B57" s="24" t="s">
        <v>364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26"/>
      <c r="X57" s="32" t="e">
        <f t="shared" si="2"/>
        <v>#DIV/0!</v>
      </c>
    </row>
    <row r="58" spans="1:24">
      <c r="A58" s="23" t="s">
        <v>365</v>
      </c>
      <c r="B58" s="24" t="s">
        <v>366</v>
      </c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26"/>
      <c r="X58" s="32" t="e">
        <f t="shared" si="2"/>
        <v>#DIV/0!</v>
      </c>
    </row>
    <row r="59" spans="1:24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26"/>
      <c r="X59" s="32" t="e">
        <f t="shared" si="2"/>
        <v>#DIV/0!</v>
      </c>
    </row>
    <row r="60" spans="1:24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26"/>
      <c r="X60" s="32" t="e">
        <f t="shared" si="2"/>
        <v>#DIV/0!</v>
      </c>
    </row>
    <row r="61" spans="1:24">
      <c r="A61" s="23" t="s">
        <v>371</v>
      </c>
      <c r="B61" s="24" t="s">
        <v>372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26"/>
      <c r="X61" s="32" t="e">
        <f t="shared" si="2"/>
        <v>#DIV/0!</v>
      </c>
    </row>
    <row r="62" spans="1:24">
      <c r="A62" s="23" t="s">
        <v>373</v>
      </c>
      <c r="B62" s="24" t="s">
        <v>374</v>
      </c>
      <c r="C62" s="45">
        <f>+'2000'!$G62</f>
        <v>0</v>
      </c>
      <c r="D62" s="45">
        <f>+'2001'!$G62</f>
        <v>0</v>
      </c>
      <c r="E62" s="45">
        <f>+'2002'!$G62</f>
        <v>0</v>
      </c>
      <c r="F62" s="45">
        <f>+'2003'!$G62</f>
        <v>0</v>
      </c>
      <c r="G62" s="45">
        <f>+'2004'!$G62</f>
        <v>0</v>
      </c>
      <c r="H62" s="45">
        <f>+'2005'!$G62</f>
        <v>0</v>
      </c>
      <c r="I62" s="45">
        <f>+'2006'!$G62</f>
        <v>0</v>
      </c>
      <c r="J62" s="45">
        <f>+'2007'!$G62</f>
        <v>0</v>
      </c>
      <c r="K62" s="45">
        <f>+'2008'!$G62</f>
        <v>0</v>
      </c>
      <c r="L62" s="45">
        <f>+'2009'!$G62</f>
        <v>0</v>
      </c>
      <c r="M62" s="45">
        <f>+'2010'!$G62</f>
        <v>0</v>
      </c>
      <c r="N62" s="45">
        <f>+'2011'!$G62</f>
        <v>0</v>
      </c>
      <c r="O62" s="45">
        <f>+'2012'!$G62</f>
        <v>0</v>
      </c>
      <c r="P62" s="45">
        <f>+'2013'!$G62</f>
        <v>0</v>
      </c>
      <c r="Q62" s="45">
        <f>+'2014'!$G62</f>
        <v>0</v>
      </c>
      <c r="R62" s="45">
        <f>+'2015'!$G62</f>
        <v>0</v>
      </c>
      <c r="S62" s="45">
        <f>+'2016'!$G62</f>
        <v>0</v>
      </c>
      <c r="T62" s="45">
        <f>+'2017'!$G62</f>
        <v>0</v>
      </c>
      <c r="U62" s="45">
        <f>+'2018'!$G62</f>
        <v>0</v>
      </c>
      <c r="V62" s="45">
        <f>+'2019'!$G62</f>
        <v>0</v>
      </c>
      <c r="W62" s="26"/>
      <c r="X62" s="46" t="e">
        <f t="shared" si="2"/>
        <v>#DIV/0!</v>
      </c>
    </row>
    <row r="63" spans="1:24">
      <c r="A63" s="23" t="s">
        <v>375</v>
      </c>
      <c r="B63" s="24" t="s">
        <v>290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26"/>
      <c r="X63" s="32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7">+SUM(C65:C71)</f>
        <v>0</v>
      </c>
      <c r="D64" s="25">
        <f t="shared" si="7"/>
        <v>0</v>
      </c>
      <c r="E64" s="25">
        <f t="shared" si="7"/>
        <v>0</v>
      </c>
      <c r="F64" s="25">
        <f t="shared" si="7"/>
        <v>0</v>
      </c>
      <c r="G64" s="25">
        <f t="shared" si="7"/>
        <v>0</v>
      </c>
      <c r="H64" s="25">
        <f t="shared" si="7"/>
        <v>0</v>
      </c>
      <c r="I64" s="25">
        <f t="shared" si="7"/>
        <v>0</v>
      </c>
      <c r="J64" s="25">
        <f t="shared" si="7"/>
        <v>0</v>
      </c>
      <c r="K64" s="25">
        <f t="shared" si="7"/>
        <v>0</v>
      </c>
      <c r="L64" s="25">
        <f t="shared" si="7"/>
        <v>0</v>
      </c>
      <c r="M64" s="25">
        <f t="shared" si="7"/>
        <v>0</v>
      </c>
      <c r="N64" s="25">
        <f t="shared" si="7"/>
        <v>0</v>
      </c>
      <c r="O64" s="25">
        <f t="shared" si="7"/>
        <v>0</v>
      </c>
      <c r="P64" s="25">
        <f t="shared" si="7"/>
        <v>0</v>
      </c>
      <c r="Q64" s="25">
        <f t="shared" si="7"/>
        <v>0</v>
      </c>
      <c r="R64" s="25">
        <f t="shared" si="7"/>
        <v>0</v>
      </c>
      <c r="S64" s="25">
        <f t="shared" si="7"/>
        <v>0</v>
      </c>
      <c r="T64" s="25">
        <f t="shared" si="7"/>
        <v>0</v>
      </c>
      <c r="U64" s="25">
        <f t="shared" si="7"/>
        <v>0</v>
      </c>
      <c r="V64" s="25">
        <f t="shared" ref="V64" si="8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26"/>
      <c r="X65" s="32" t="e">
        <f t="shared" si="2"/>
        <v>#DIV/0!</v>
      </c>
    </row>
    <row r="66" spans="1:24">
      <c r="A66" s="23" t="s">
        <v>380</v>
      </c>
      <c r="B66" s="24" t="s">
        <v>381</v>
      </c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26"/>
      <c r="X66" s="32" t="e">
        <f t="shared" si="2"/>
        <v>#DIV/0!</v>
      </c>
    </row>
    <row r="67" spans="1:24">
      <c r="A67" s="23" t="s">
        <v>382</v>
      </c>
      <c r="B67" s="24" t="s">
        <v>383</v>
      </c>
      <c r="C67" s="45">
        <f>+'2000'!$G67</f>
        <v>0</v>
      </c>
      <c r="D67" s="45">
        <f>+'2001'!$G67</f>
        <v>0</v>
      </c>
      <c r="E67" s="45">
        <f>+'2002'!$G67</f>
        <v>0</v>
      </c>
      <c r="F67" s="45">
        <f>+'2003'!$G67</f>
        <v>0</v>
      </c>
      <c r="G67" s="45">
        <f>+'2004'!$G67</f>
        <v>0</v>
      </c>
      <c r="H67" s="45">
        <f>+'2005'!$G67</f>
        <v>0</v>
      </c>
      <c r="I67" s="45">
        <f>+'2006'!$G67</f>
        <v>0</v>
      </c>
      <c r="J67" s="45">
        <f>+'2007'!$G67</f>
        <v>0</v>
      </c>
      <c r="K67" s="45">
        <f>+'2008'!$G67</f>
        <v>0</v>
      </c>
      <c r="L67" s="45">
        <f>+'2009'!$G67</f>
        <v>0</v>
      </c>
      <c r="M67" s="45">
        <f>+'2010'!$G67</f>
        <v>0</v>
      </c>
      <c r="N67" s="45">
        <f>+'2011'!$G67</f>
        <v>0</v>
      </c>
      <c r="O67" s="45">
        <f>+'2012'!$G67</f>
        <v>0</v>
      </c>
      <c r="P67" s="45">
        <f>+'2013'!$G67</f>
        <v>0</v>
      </c>
      <c r="Q67" s="45">
        <f>+'2014'!$G67</f>
        <v>0</v>
      </c>
      <c r="R67" s="45">
        <f>+'2015'!$G67</f>
        <v>0</v>
      </c>
      <c r="S67" s="45">
        <f>+'2016'!$G67</f>
        <v>0</v>
      </c>
      <c r="T67" s="45">
        <f>+'2017'!$G67</f>
        <v>0</v>
      </c>
      <c r="U67" s="45">
        <f>+'2018'!$G67</f>
        <v>0</v>
      </c>
      <c r="V67" s="45">
        <f>+'2019'!$G67</f>
        <v>0</v>
      </c>
      <c r="W67" s="26"/>
      <c r="X67" s="46" t="e">
        <f t="shared" si="2"/>
        <v>#DIV/0!</v>
      </c>
    </row>
    <row r="68" spans="1:24">
      <c r="A68" s="23" t="s">
        <v>384</v>
      </c>
      <c r="B68" s="24" t="s">
        <v>385</v>
      </c>
      <c r="C68" s="45">
        <f>+'2000'!$G68</f>
        <v>0</v>
      </c>
      <c r="D68" s="45">
        <f>+'2001'!$G68</f>
        <v>0</v>
      </c>
      <c r="E68" s="45">
        <f>+'2002'!$G68</f>
        <v>0</v>
      </c>
      <c r="F68" s="45">
        <f>+'2003'!$G68</f>
        <v>0</v>
      </c>
      <c r="G68" s="45">
        <f>+'2004'!$G68</f>
        <v>0</v>
      </c>
      <c r="H68" s="45">
        <f>+'2005'!$G68</f>
        <v>0</v>
      </c>
      <c r="I68" s="45">
        <f>+'2006'!$G68</f>
        <v>0</v>
      </c>
      <c r="J68" s="45">
        <f>+'2007'!$G68</f>
        <v>0</v>
      </c>
      <c r="K68" s="45">
        <f>+'2008'!$G68</f>
        <v>0</v>
      </c>
      <c r="L68" s="45">
        <f>+'2009'!$G68</f>
        <v>0</v>
      </c>
      <c r="M68" s="45">
        <f>+'2010'!$G68</f>
        <v>0</v>
      </c>
      <c r="N68" s="45">
        <f>+'2011'!$G68</f>
        <v>0</v>
      </c>
      <c r="O68" s="45">
        <f>+'2012'!$G68</f>
        <v>0</v>
      </c>
      <c r="P68" s="45">
        <f>+'2013'!$G68</f>
        <v>0</v>
      </c>
      <c r="Q68" s="45">
        <f>+'2014'!$G68</f>
        <v>0</v>
      </c>
      <c r="R68" s="45">
        <f>+'2015'!$G68</f>
        <v>0</v>
      </c>
      <c r="S68" s="45">
        <f>+'2016'!$G68</f>
        <v>0</v>
      </c>
      <c r="T68" s="45">
        <f>+'2017'!$G68</f>
        <v>0</v>
      </c>
      <c r="U68" s="45">
        <f>+'2018'!$G68</f>
        <v>0</v>
      </c>
      <c r="V68" s="45">
        <f>+'2019'!$G68</f>
        <v>0</v>
      </c>
      <c r="W68" s="26"/>
      <c r="X68" s="46" t="e">
        <f t="shared" ref="X68:X131" si="9">+(V68/C68)-1</f>
        <v>#DIV/0!</v>
      </c>
    </row>
    <row r="69" spans="1:24">
      <c r="A69" s="23" t="s">
        <v>386</v>
      </c>
      <c r="B69" s="24" t="s">
        <v>387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6"/>
      <c r="X69" s="32" t="e">
        <f t="shared" si="9"/>
        <v>#DIV/0!</v>
      </c>
    </row>
    <row r="70" spans="1:24">
      <c r="A70" s="23" t="s">
        <v>388</v>
      </c>
      <c r="B70" s="24" t="s">
        <v>389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26"/>
      <c r="X70" s="32" t="e">
        <f t="shared" si="9"/>
        <v>#DIV/0!</v>
      </c>
    </row>
    <row r="71" spans="1:24">
      <c r="A71" s="23" t="s">
        <v>390</v>
      </c>
      <c r="B71" s="24" t="s">
        <v>290</v>
      </c>
      <c r="C71" s="45">
        <f>+'2000'!$G71</f>
        <v>0</v>
      </c>
      <c r="D71" s="45">
        <f>+'2001'!$G71</f>
        <v>0</v>
      </c>
      <c r="E71" s="45">
        <f>+'2002'!$G71</f>
        <v>0</v>
      </c>
      <c r="F71" s="45">
        <f>+'2003'!$G71</f>
        <v>0</v>
      </c>
      <c r="G71" s="45">
        <f>+'2004'!$G71</f>
        <v>0</v>
      </c>
      <c r="H71" s="45">
        <f>+'2005'!$G71</f>
        <v>0</v>
      </c>
      <c r="I71" s="45">
        <f>+'2006'!$G71</f>
        <v>0</v>
      </c>
      <c r="J71" s="45">
        <f>+'2007'!$G71</f>
        <v>0</v>
      </c>
      <c r="K71" s="45">
        <f>+'2008'!$G71</f>
        <v>0</v>
      </c>
      <c r="L71" s="45">
        <f>+'2009'!$G71</f>
        <v>0</v>
      </c>
      <c r="M71" s="45">
        <f>+'2010'!$G71</f>
        <v>0</v>
      </c>
      <c r="N71" s="45">
        <f>+'2011'!$G71</f>
        <v>0</v>
      </c>
      <c r="O71" s="45">
        <f>+'2012'!$G71</f>
        <v>0</v>
      </c>
      <c r="P71" s="45">
        <f>+'2013'!$G71</f>
        <v>0</v>
      </c>
      <c r="Q71" s="45">
        <f>+'2014'!$G71</f>
        <v>0</v>
      </c>
      <c r="R71" s="45">
        <f>+'2015'!$G71</f>
        <v>0</v>
      </c>
      <c r="S71" s="45">
        <f>+'2016'!$G71</f>
        <v>0</v>
      </c>
      <c r="T71" s="45">
        <f>+'2017'!$G71</f>
        <v>0</v>
      </c>
      <c r="U71" s="45">
        <f>+'2018'!$G71</f>
        <v>0</v>
      </c>
      <c r="V71" s="45">
        <f>+'2019'!$G71</f>
        <v>0</v>
      </c>
      <c r="W71" s="26"/>
      <c r="X71" s="46" t="e">
        <f t="shared" si="9"/>
        <v>#DIV/0!</v>
      </c>
    </row>
    <row r="72" spans="1:24">
      <c r="A72" s="23" t="s">
        <v>391</v>
      </c>
      <c r="B72" s="24" t="s">
        <v>392</v>
      </c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26"/>
      <c r="X72" s="32" t="e">
        <f t="shared" si="9"/>
        <v>#DIV/0!</v>
      </c>
    </row>
    <row r="73" spans="1:24">
      <c r="A73" s="23" t="s">
        <v>393</v>
      </c>
      <c r="B73" s="24" t="s">
        <v>394</v>
      </c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26"/>
      <c r="X73" s="32" t="e">
        <f t="shared" si="9"/>
        <v>#DIV/0!</v>
      </c>
    </row>
    <row r="74" spans="1:24">
      <c r="A74" s="23" t="s">
        <v>395</v>
      </c>
      <c r="B74" s="24" t="s">
        <v>396</v>
      </c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26"/>
      <c r="X74" s="32" t="e">
        <f t="shared" si="9"/>
        <v>#DIV/0!</v>
      </c>
    </row>
    <row r="75" spans="1:24">
      <c r="A75" s="23" t="s">
        <v>397</v>
      </c>
      <c r="B75" s="24" t="s">
        <v>290</v>
      </c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26"/>
      <c r="X75" s="32" t="e">
        <f t="shared" si="9"/>
        <v>#DIV/0!</v>
      </c>
    </row>
    <row r="76" spans="1:24">
      <c r="A76" s="23" t="s">
        <v>398</v>
      </c>
      <c r="B76" s="24" t="s">
        <v>399</v>
      </c>
      <c r="C76" s="25">
        <f t="shared" ref="C76:U76" si="10">+SUM(C77:C81)</f>
        <v>0</v>
      </c>
      <c r="D76" s="25">
        <f t="shared" si="10"/>
        <v>0</v>
      </c>
      <c r="E76" s="25">
        <f t="shared" si="10"/>
        <v>0</v>
      </c>
      <c r="F76" s="25">
        <f t="shared" si="10"/>
        <v>0</v>
      </c>
      <c r="G76" s="25">
        <f t="shared" si="10"/>
        <v>0</v>
      </c>
      <c r="H76" s="25">
        <f t="shared" si="10"/>
        <v>0</v>
      </c>
      <c r="I76" s="25">
        <f t="shared" si="10"/>
        <v>0</v>
      </c>
      <c r="J76" s="25">
        <f t="shared" si="10"/>
        <v>0</v>
      </c>
      <c r="K76" s="25">
        <f t="shared" si="10"/>
        <v>0</v>
      </c>
      <c r="L76" s="25">
        <f t="shared" si="10"/>
        <v>0</v>
      </c>
      <c r="M76" s="25">
        <f t="shared" si="10"/>
        <v>0</v>
      </c>
      <c r="N76" s="25">
        <f t="shared" si="10"/>
        <v>0</v>
      </c>
      <c r="O76" s="25">
        <f t="shared" si="10"/>
        <v>0</v>
      </c>
      <c r="P76" s="25">
        <f t="shared" si="10"/>
        <v>0</v>
      </c>
      <c r="Q76" s="25">
        <f t="shared" si="10"/>
        <v>0</v>
      </c>
      <c r="R76" s="25">
        <f t="shared" si="10"/>
        <v>0</v>
      </c>
      <c r="S76" s="25">
        <f t="shared" si="10"/>
        <v>0</v>
      </c>
      <c r="T76" s="25">
        <f t="shared" si="10"/>
        <v>0</v>
      </c>
      <c r="U76" s="25">
        <f t="shared" si="10"/>
        <v>0</v>
      </c>
      <c r="V76" s="25">
        <f t="shared" ref="V76" si="11">+SUM(V77:V81)</f>
        <v>0</v>
      </c>
      <c r="W76" s="26"/>
      <c r="X76" s="27" t="e">
        <f t="shared" si="9"/>
        <v>#DIV/0!</v>
      </c>
    </row>
    <row r="77" spans="1:24">
      <c r="A77" s="23" t="s">
        <v>400</v>
      </c>
      <c r="B77" s="24" t="s">
        <v>401</v>
      </c>
      <c r="C77" s="45">
        <f>+'2000'!$G77</f>
        <v>0</v>
      </c>
      <c r="D77" s="45">
        <f>+'2001'!$G77</f>
        <v>0</v>
      </c>
      <c r="E77" s="45">
        <f>+'2002'!$G77</f>
        <v>0</v>
      </c>
      <c r="F77" s="45">
        <f>+'2003'!$G77</f>
        <v>0</v>
      </c>
      <c r="G77" s="45">
        <f>+'2004'!$G77</f>
        <v>0</v>
      </c>
      <c r="H77" s="45">
        <f>+'2005'!$G77</f>
        <v>0</v>
      </c>
      <c r="I77" s="45">
        <f>+'2006'!$G77</f>
        <v>0</v>
      </c>
      <c r="J77" s="45">
        <f>+'2007'!$G77</f>
        <v>0</v>
      </c>
      <c r="K77" s="45">
        <f>+'2008'!$G77</f>
        <v>0</v>
      </c>
      <c r="L77" s="45">
        <f>+'2009'!$G77</f>
        <v>0</v>
      </c>
      <c r="M77" s="45">
        <f>+'2010'!$G77</f>
        <v>0</v>
      </c>
      <c r="N77" s="45">
        <f>+'2011'!$G77</f>
        <v>0</v>
      </c>
      <c r="O77" s="45">
        <f>+'2012'!$G77</f>
        <v>0</v>
      </c>
      <c r="P77" s="45">
        <f>+'2013'!$G77</f>
        <v>0</v>
      </c>
      <c r="Q77" s="45">
        <f>+'2014'!$G77</f>
        <v>0</v>
      </c>
      <c r="R77" s="45">
        <f>+'2015'!$G77</f>
        <v>0</v>
      </c>
      <c r="S77" s="45">
        <f>+'2016'!$G77</f>
        <v>0</v>
      </c>
      <c r="T77" s="45">
        <f>+'2017'!$G77</f>
        <v>0</v>
      </c>
      <c r="U77" s="45">
        <f>+'2018'!$G77</f>
        <v>0</v>
      </c>
      <c r="V77" s="45">
        <f>+'2019'!$G77</f>
        <v>0</v>
      </c>
      <c r="W77" s="26"/>
      <c r="X77" s="46" t="e">
        <f t="shared" si="9"/>
        <v>#DIV/0!</v>
      </c>
    </row>
    <row r="78" spans="1:24">
      <c r="A78" s="23" t="s">
        <v>402</v>
      </c>
      <c r="B78" s="24" t="s">
        <v>403</v>
      </c>
      <c r="C78" s="45">
        <f>+'2000'!$G78</f>
        <v>0</v>
      </c>
      <c r="D78" s="45">
        <f>+'2001'!$G78</f>
        <v>0</v>
      </c>
      <c r="E78" s="45">
        <f>+'2002'!$G78</f>
        <v>0</v>
      </c>
      <c r="F78" s="45">
        <f>+'2003'!$G78</f>
        <v>0</v>
      </c>
      <c r="G78" s="45">
        <f>+'2004'!$G78</f>
        <v>0</v>
      </c>
      <c r="H78" s="45">
        <f>+'2005'!$G78</f>
        <v>0</v>
      </c>
      <c r="I78" s="45">
        <f>+'2006'!$G78</f>
        <v>0</v>
      </c>
      <c r="J78" s="45">
        <f>+'2007'!$G78</f>
        <v>0</v>
      </c>
      <c r="K78" s="45">
        <f>+'2008'!$G78</f>
        <v>0</v>
      </c>
      <c r="L78" s="45">
        <f>+'2009'!$G78</f>
        <v>0</v>
      </c>
      <c r="M78" s="45">
        <f>+'2010'!$G78</f>
        <v>0</v>
      </c>
      <c r="N78" s="45">
        <f>+'2011'!$G78</f>
        <v>0</v>
      </c>
      <c r="O78" s="45">
        <f>+'2012'!$G78</f>
        <v>0</v>
      </c>
      <c r="P78" s="45">
        <f>+'2013'!$G78</f>
        <v>0</v>
      </c>
      <c r="Q78" s="45">
        <f>+'2014'!$G78</f>
        <v>0</v>
      </c>
      <c r="R78" s="45">
        <f>+'2015'!$G78</f>
        <v>0</v>
      </c>
      <c r="S78" s="45">
        <f>+'2016'!$G78</f>
        <v>0</v>
      </c>
      <c r="T78" s="45">
        <f>+'2017'!$G78</f>
        <v>0</v>
      </c>
      <c r="U78" s="45">
        <f>+'2018'!$G78</f>
        <v>0</v>
      </c>
      <c r="V78" s="45">
        <f>+'2019'!$G78</f>
        <v>0</v>
      </c>
      <c r="W78" s="26"/>
      <c r="X78" s="46" t="e">
        <f t="shared" si="9"/>
        <v>#DIV/0!</v>
      </c>
    </row>
    <row r="79" spans="1:24">
      <c r="A79" s="23" t="s">
        <v>404</v>
      </c>
      <c r="B79" s="24" t="s">
        <v>405</v>
      </c>
      <c r="C79" s="45">
        <f>+'2000'!$G79</f>
        <v>0</v>
      </c>
      <c r="D79" s="45">
        <f>+'2001'!$G79</f>
        <v>0</v>
      </c>
      <c r="E79" s="45">
        <f>+'2002'!$G79</f>
        <v>0</v>
      </c>
      <c r="F79" s="45">
        <f>+'2003'!$G79</f>
        <v>0</v>
      </c>
      <c r="G79" s="45">
        <f>+'2004'!$G79</f>
        <v>0</v>
      </c>
      <c r="H79" s="45">
        <f>+'2005'!$G79</f>
        <v>0</v>
      </c>
      <c r="I79" s="45">
        <f>+'2006'!$G79</f>
        <v>0</v>
      </c>
      <c r="J79" s="45">
        <f>+'2007'!$G79</f>
        <v>0</v>
      </c>
      <c r="K79" s="45">
        <f>+'2008'!$G79</f>
        <v>0</v>
      </c>
      <c r="L79" s="45">
        <f>+'2009'!$G79</f>
        <v>0</v>
      </c>
      <c r="M79" s="45">
        <f>+'2010'!$G79</f>
        <v>0</v>
      </c>
      <c r="N79" s="45">
        <f>+'2011'!$G79</f>
        <v>0</v>
      </c>
      <c r="O79" s="45">
        <f>+'2012'!$G79</f>
        <v>0</v>
      </c>
      <c r="P79" s="45">
        <f>+'2013'!$G79</f>
        <v>0</v>
      </c>
      <c r="Q79" s="45">
        <f>+'2014'!$G79</f>
        <v>0</v>
      </c>
      <c r="R79" s="45">
        <f>+'2015'!$G79</f>
        <v>0</v>
      </c>
      <c r="S79" s="45">
        <f>+'2016'!$G79</f>
        <v>0</v>
      </c>
      <c r="T79" s="45">
        <f>+'2017'!$G79</f>
        <v>0</v>
      </c>
      <c r="U79" s="45">
        <f>+'2018'!$G79</f>
        <v>0</v>
      </c>
      <c r="V79" s="45">
        <f>+'2019'!$G79</f>
        <v>0</v>
      </c>
      <c r="W79" s="26"/>
      <c r="X79" s="46" t="e">
        <f t="shared" si="9"/>
        <v>#DIV/0!</v>
      </c>
    </row>
    <row r="80" spans="1:24">
      <c r="A80" s="23" t="s">
        <v>406</v>
      </c>
      <c r="B80" s="24" t="s">
        <v>407</v>
      </c>
      <c r="C80" s="45">
        <f>+'2000'!$G80</f>
        <v>0</v>
      </c>
      <c r="D80" s="45">
        <f>+'2001'!$G80</f>
        <v>0</v>
      </c>
      <c r="E80" s="45">
        <f>+'2002'!$G80</f>
        <v>0</v>
      </c>
      <c r="F80" s="45">
        <f>+'2003'!$G80</f>
        <v>0</v>
      </c>
      <c r="G80" s="45">
        <f>+'2004'!$G80</f>
        <v>0</v>
      </c>
      <c r="H80" s="45">
        <f>+'2005'!$G80</f>
        <v>0</v>
      </c>
      <c r="I80" s="45">
        <f>+'2006'!$G80</f>
        <v>0</v>
      </c>
      <c r="J80" s="45">
        <f>+'2007'!$G80</f>
        <v>0</v>
      </c>
      <c r="K80" s="45">
        <f>+'2008'!$G80</f>
        <v>0</v>
      </c>
      <c r="L80" s="45">
        <f>+'2009'!$G80</f>
        <v>0</v>
      </c>
      <c r="M80" s="45">
        <f>+'2010'!$G80</f>
        <v>0</v>
      </c>
      <c r="N80" s="45">
        <f>+'2011'!$G80</f>
        <v>0</v>
      </c>
      <c r="O80" s="45">
        <f>+'2012'!$G80</f>
        <v>0</v>
      </c>
      <c r="P80" s="45">
        <f>+'2013'!$G80</f>
        <v>0</v>
      </c>
      <c r="Q80" s="45">
        <f>+'2014'!$G80</f>
        <v>0</v>
      </c>
      <c r="R80" s="45">
        <f>+'2015'!$G80</f>
        <v>0</v>
      </c>
      <c r="S80" s="45">
        <f>+'2016'!$G80</f>
        <v>0</v>
      </c>
      <c r="T80" s="45">
        <f>+'2017'!$G80</f>
        <v>0</v>
      </c>
      <c r="U80" s="45">
        <f>+'2018'!$G80</f>
        <v>0</v>
      </c>
      <c r="V80" s="45">
        <f>+'2019'!$G80</f>
        <v>0</v>
      </c>
      <c r="W80" s="26"/>
      <c r="X80" s="46" t="e">
        <f t="shared" si="9"/>
        <v>#DIV/0!</v>
      </c>
    </row>
    <row r="81" spans="1:24">
      <c r="A81" s="23" t="s">
        <v>408</v>
      </c>
      <c r="B81" s="24" t="s">
        <v>290</v>
      </c>
      <c r="C81" s="45">
        <f>+'2000'!$G81</f>
        <v>0</v>
      </c>
      <c r="D81" s="45">
        <f>+'2001'!$G81</f>
        <v>0</v>
      </c>
      <c r="E81" s="45">
        <f>+'2002'!$G81</f>
        <v>0</v>
      </c>
      <c r="F81" s="45">
        <f>+'2003'!$G81</f>
        <v>0</v>
      </c>
      <c r="G81" s="45">
        <f>+'2004'!$G81</f>
        <v>0</v>
      </c>
      <c r="H81" s="45">
        <f>+'2005'!$G81</f>
        <v>0</v>
      </c>
      <c r="I81" s="45">
        <f>+'2006'!$G81</f>
        <v>0</v>
      </c>
      <c r="J81" s="45">
        <f>+'2007'!$G81</f>
        <v>0</v>
      </c>
      <c r="K81" s="45">
        <f>+'2008'!$G81</f>
        <v>0</v>
      </c>
      <c r="L81" s="45">
        <f>+'2009'!$G81</f>
        <v>0</v>
      </c>
      <c r="M81" s="45">
        <f>+'2010'!$G81</f>
        <v>0</v>
      </c>
      <c r="N81" s="45">
        <f>+'2011'!$G81</f>
        <v>0</v>
      </c>
      <c r="O81" s="45">
        <f>+'2012'!$G81</f>
        <v>0</v>
      </c>
      <c r="P81" s="45">
        <f>+'2013'!$G81</f>
        <v>0</v>
      </c>
      <c r="Q81" s="45">
        <f>+'2014'!$G81</f>
        <v>0</v>
      </c>
      <c r="R81" s="45">
        <f>+'2015'!$G81</f>
        <v>0</v>
      </c>
      <c r="S81" s="45">
        <f>+'2016'!$G81</f>
        <v>0</v>
      </c>
      <c r="T81" s="45">
        <f>+'2017'!$G81</f>
        <v>0</v>
      </c>
      <c r="U81" s="45">
        <f>+'2018'!$G81</f>
        <v>0</v>
      </c>
      <c r="V81" s="45">
        <f>+'2019'!$G81</f>
        <v>0</v>
      </c>
      <c r="W81" s="26"/>
      <c r="X81" s="46" t="e">
        <f t="shared" si="9"/>
        <v>#DIV/0!</v>
      </c>
    </row>
    <row r="82" spans="1:24">
      <c r="A82" s="23" t="s">
        <v>409</v>
      </c>
      <c r="B82" s="24" t="s">
        <v>410</v>
      </c>
      <c r="C82" s="25">
        <f t="shared" ref="C82:U82" si="12">+SUM(C83:C88)</f>
        <v>0</v>
      </c>
      <c r="D82" s="25">
        <f t="shared" si="12"/>
        <v>0</v>
      </c>
      <c r="E82" s="25">
        <f t="shared" si="12"/>
        <v>0</v>
      </c>
      <c r="F82" s="25">
        <f t="shared" si="12"/>
        <v>0</v>
      </c>
      <c r="G82" s="25">
        <f t="shared" si="12"/>
        <v>0</v>
      </c>
      <c r="H82" s="25">
        <f t="shared" si="12"/>
        <v>0</v>
      </c>
      <c r="I82" s="25">
        <f t="shared" si="12"/>
        <v>0</v>
      </c>
      <c r="J82" s="25">
        <f t="shared" si="12"/>
        <v>0</v>
      </c>
      <c r="K82" s="25">
        <f t="shared" si="12"/>
        <v>0</v>
      </c>
      <c r="L82" s="25">
        <f t="shared" si="12"/>
        <v>0</v>
      </c>
      <c r="M82" s="25">
        <f t="shared" si="12"/>
        <v>0</v>
      </c>
      <c r="N82" s="25">
        <f t="shared" si="12"/>
        <v>0</v>
      </c>
      <c r="O82" s="25">
        <f t="shared" si="12"/>
        <v>0</v>
      </c>
      <c r="P82" s="25">
        <f t="shared" si="12"/>
        <v>0</v>
      </c>
      <c r="Q82" s="25">
        <f t="shared" si="12"/>
        <v>0</v>
      </c>
      <c r="R82" s="25">
        <f t="shared" si="12"/>
        <v>0</v>
      </c>
      <c r="S82" s="25">
        <f t="shared" si="12"/>
        <v>0</v>
      </c>
      <c r="T82" s="25">
        <f t="shared" si="12"/>
        <v>0</v>
      </c>
      <c r="U82" s="25">
        <f t="shared" si="12"/>
        <v>0</v>
      </c>
      <c r="V82" s="25">
        <f t="shared" ref="V82" si="13">+SUM(V83:V88)</f>
        <v>0</v>
      </c>
      <c r="W82" s="26"/>
      <c r="X82" s="27" t="e">
        <f t="shared" si="9"/>
        <v>#DIV/0!</v>
      </c>
    </row>
    <row r="83" spans="1:24">
      <c r="A83" s="23" t="s">
        <v>411</v>
      </c>
      <c r="B83" s="24" t="s">
        <v>412</v>
      </c>
      <c r="C83" s="45">
        <f>+'2000'!$G83</f>
        <v>0</v>
      </c>
      <c r="D83" s="45">
        <f>+'2001'!$G83</f>
        <v>0</v>
      </c>
      <c r="E83" s="45">
        <f>+'2002'!$G83</f>
        <v>0</v>
      </c>
      <c r="F83" s="45">
        <f>+'2003'!$G83</f>
        <v>0</v>
      </c>
      <c r="G83" s="45">
        <f>+'2004'!$G83</f>
        <v>0</v>
      </c>
      <c r="H83" s="45">
        <f>+'2005'!$G83</f>
        <v>0</v>
      </c>
      <c r="I83" s="45">
        <f>+'2006'!$G83</f>
        <v>0</v>
      </c>
      <c r="J83" s="45">
        <f>+'2007'!$G83</f>
        <v>0</v>
      </c>
      <c r="K83" s="45">
        <f>+'2008'!$G83</f>
        <v>0</v>
      </c>
      <c r="L83" s="45">
        <f>+'2009'!$G83</f>
        <v>0</v>
      </c>
      <c r="M83" s="45">
        <f>+'2010'!$G83</f>
        <v>0</v>
      </c>
      <c r="N83" s="45">
        <f>+'2011'!$G83</f>
        <v>0</v>
      </c>
      <c r="O83" s="45">
        <f>+'2012'!$G83</f>
        <v>0</v>
      </c>
      <c r="P83" s="45">
        <f>+'2013'!$G83</f>
        <v>0</v>
      </c>
      <c r="Q83" s="45">
        <f>+'2014'!$G83</f>
        <v>0</v>
      </c>
      <c r="R83" s="45">
        <f>+'2015'!$G83</f>
        <v>0</v>
      </c>
      <c r="S83" s="45">
        <f>+'2016'!$G83</f>
        <v>0</v>
      </c>
      <c r="T83" s="45">
        <f>+'2017'!$G83</f>
        <v>0</v>
      </c>
      <c r="U83" s="45">
        <f>+'2018'!$G83</f>
        <v>0</v>
      </c>
      <c r="V83" s="45">
        <f>+'2019'!$G83</f>
        <v>0</v>
      </c>
      <c r="W83" s="26"/>
      <c r="X83" s="46" t="e">
        <f t="shared" si="9"/>
        <v>#DIV/0!</v>
      </c>
    </row>
    <row r="84" spans="1:24">
      <c r="A84" s="23" t="s">
        <v>413</v>
      </c>
      <c r="B84" s="24" t="s">
        <v>414</v>
      </c>
      <c r="C84" s="45">
        <f>+'2000'!$G84</f>
        <v>0</v>
      </c>
      <c r="D84" s="45">
        <f>+'2001'!$G84</f>
        <v>0</v>
      </c>
      <c r="E84" s="45">
        <f>+'2002'!$G84</f>
        <v>0</v>
      </c>
      <c r="F84" s="45">
        <f>+'2003'!$G84</f>
        <v>0</v>
      </c>
      <c r="G84" s="45">
        <f>+'2004'!$G84</f>
        <v>0</v>
      </c>
      <c r="H84" s="45">
        <f>+'2005'!$G84</f>
        <v>0</v>
      </c>
      <c r="I84" s="45">
        <f>+'2006'!$G84</f>
        <v>0</v>
      </c>
      <c r="J84" s="45">
        <f>+'2007'!$G84</f>
        <v>0</v>
      </c>
      <c r="K84" s="45">
        <f>+'2008'!$G84</f>
        <v>0</v>
      </c>
      <c r="L84" s="45">
        <f>+'2009'!$G84</f>
        <v>0</v>
      </c>
      <c r="M84" s="45">
        <f>+'2010'!$G84</f>
        <v>0</v>
      </c>
      <c r="N84" s="45">
        <f>+'2011'!$G84</f>
        <v>0</v>
      </c>
      <c r="O84" s="45">
        <f>+'2012'!$G84</f>
        <v>0</v>
      </c>
      <c r="P84" s="45">
        <f>+'2013'!$G84</f>
        <v>0</v>
      </c>
      <c r="Q84" s="45">
        <f>+'2014'!$G84</f>
        <v>0</v>
      </c>
      <c r="R84" s="45">
        <f>+'2015'!$G84</f>
        <v>0</v>
      </c>
      <c r="S84" s="45">
        <f>+'2016'!$G84</f>
        <v>0</v>
      </c>
      <c r="T84" s="45">
        <f>+'2017'!$G84</f>
        <v>0</v>
      </c>
      <c r="U84" s="45">
        <f>+'2018'!$G84</f>
        <v>0</v>
      </c>
      <c r="V84" s="45">
        <f>+'2019'!$G84</f>
        <v>0</v>
      </c>
      <c r="W84" s="26"/>
      <c r="X84" s="46" t="e">
        <f t="shared" si="9"/>
        <v>#DIV/0!</v>
      </c>
    </row>
    <row r="85" spans="1:24">
      <c r="A85" s="23" t="s">
        <v>415</v>
      </c>
      <c r="B85" s="24" t="s">
        <v>416</v>
      </c>
      <c r="C85" s="45">
        <f>+'2000'!$G85</f>
        <v>0</v>
      </c>
      <c r="D85" s="45">
        <f>+'2001'!$G85</f>
        <v>0</v>
      </c>
      <c r="E85" s="45">
        <f>+'2002'!$G85</f>
        <v>0</v>
      </c>
      <c r="F85" s="45">
        <f>+'2003'!$G85</f>
        <v>0</v>
      </c>
      <c r="G85" s="45">
        <f>+'2004'!$G85</f>
        <v>0</v>
      </c>
      <c r="H85" s="45">
        <f>+'2005'!$G85</f>
        <v>0</v>
      </c>
      <c r="I85" s="45">
        <f>+'2006'!$G85</f>
        <v>0</v>
      </c>
      <c r="J85" s="45">
        <f>+'2007'!$G85</f>
        <v>0</v>
      </c>
      <c r="K85" s="45">
        <f>+'2008'!$G85</f>
        <v>0</v>
      </c>
      <c r="L85" s="45">
        <f>+'2009'!$G85</f>
        <v>0</v>
      </c>
      <c r="M85" s="45">
        <f>+'2010'!$G85</f>
        <v>0</v>
      </c>
      <c r="N85" s="45">
        <f>+'2011'!$G85</f>
        <v>0</v>
      </c>
      <c r="O85" s="45">
        <f>+'2012'!$G85</f>
        <v>0</v>
      </c>
      <c r="P85" s="45">
        <f>+'2013'!$G85</f>
        <v>0</v>
      </c>
      <c r="Q85" s="45">
        <f>+'2014'!$G85</f>
        <v>0</v>
      </c>
      <c r="R85" s="45">
        <f>+'2015'!$G85</f>
        <v>0</v>
      </c>
      <c r="S85" s="45">
        <f>+'2016'!$G85</f>
        <v>0</v>
      </c>
      <c r="T85" s="45">
        <f>+'2017'!$G85</f>
        <v>0</v>
      </c>
      <c r="U85" s="45">
        <f>+'2018'!$G85</f>
        <v>0</v>
      </c>
      <c r="V85" s="45">
        <f>+'2019'!$G85</f>
        <v>0</v>
      </c>
      <c r="W85" s="26"/>
      <c r="X85" s="46" t="e">
        <f t="shared" si="9"/>
        <v>#DIV/0!</v>
      </c>
    </row>
    <row r="86" spans="1:24">
      <c r="A86" s="23" t="s">
        <v>417</v>
      </c>
      <c r="B86" s="24" t="s">
        <v>418</v>
      </c>
      <c r="C86" s="45">
        <f>+'2000'!$G86</f>
        <v>0</v>
      </c>
      <c r="D86" s="45">
        <f>+'2001'!$G86</f>
        <v>0</v>
      </c>
      <c r="E86" s="45">
        <f>+'2002'!$G86</f>
        <v>0</v>
      </c>
      <c r="F86" s="45">
        <f>+'2003'!$G86</f>
        <v>0</v>
      </c>
      <c r="G86" s="45">
        <f>+'2004'!$G86</f>
        <v>0</v>
      </c>
      <c r="H86" s="45">
        <f>+'2005'!$G86</f>
        <v>0</v>
      </c>
      <c r="I86" s="45">
        <f>+'2006'!$G86</f>
        <v>0</v>
      </c>
      <c r="J86" s="45">
        <f>+'2007'!$G86</f>
        <v>0</v>
      </c>
      <c r="K86" s="45">
        <f>+'2008'!$G86</f>
        <v>0</v>
      </c>
      <c r="L86" s="45">
        <f>+'2009'!$G86</f>
        <v>0</v>
      </c>
      <c r="M86" s="45">
        <f>+'2010'!$G86</f>
        <v>0</v>
      </c>
      <c r="N86" s="45">
        <f>+'2011'!$G86</f>
        <v>0</v>
      </c>
      <c r="O86" s="45">
        <f>+'2012'!$G86</f>
        <v>0</v>
      </c>
      <c r="P86" s="45">
        <f>+'2013'!$G86</f>
        <v>0</v>
      </c>
      <c r="Q86" s="45">
        <f>+'2014'!$G86</f>
        <v>0</v>
      </c>
      <c r="R86" s="45">
        <f>+'2015'!$G86</f>
        <v>0</v>
      </c>
      <c r="S86" s="45">
        <f>+'2016'!$G86</f>
        <v>0</v>
      </c>
      <c r="T86" s="45">
        <f>+'2017'!$G86</f>
        <v>0</v>
      </c>
      <c r="U86" s="45">
        <f>+'2018'!$G86</f>
        <v>0</v>
      </c>
      <c r="V86" s="45">
        <f>+'2019'!$G86</f>
        <v>0</v>
      </c>
      <c r="W86" s="26"/>
      <c r="X86" s="46" t="e">
        <f t="shared" si="9"/>
        <v>#DIV/0!</v>
      </c>
    </row>
    <row r="87" spans="1:24">
      <c r="A87" s="23" t="s">
        <v>419</v>
      </c>
      <c r="B87" s="24" t="s">
        <v>420</v>
      </c>
      <c r="C87" s="45">
        <f>+'2000'!$G87</f>
        <v>0</v>
      </c>
      <c r="D87" s="45">
        <f>+'2001'!$G87</f>
        <v>0</v>
      </c>
      <c r="E87" s="45">
        <f>+'2002'!$G87</f>
        <v>0</v>
      </c>
      <c r="F87" s="45">
        <f>+'2003'!$G87</f>
        <v>0</v>
      </c>
      <c r="G87" s="45">
        <f>+'2004'!$G87</f>
        <v>0</v>
      </c>
      <c r="H87" s="45">
        <f>+'2005'!$G87</f>
        <v>0</v>
      </c>
      <c r="I87" s="45">
        <f>+'2006'!$G87</f>
        <v>0</v>
      </c>
      <c r="J87" s="45">
        <f>+'2007'!$G87</f>
        <v>0</v>
      </c>
      <c r="K87" s="45">
        <f>+'2008'!$G87</f>
        <v>0</v>
      </c>
      <c r="L87" s="45">
        <f>+'2009'!$G87</f>
        <v>0</v>
      </c>
      <c r="M87" s="45">
        <f>+'2010'!$G87</f>
        <v>0</v>
      </c>
      <c r="N87" s="45">
        <f>+'2011'!$G87</f>
        <v>0</v>
      </c>
      <c r="O87" s="45">
        <f>+'2012'!$G87</f>
        <v>0</v>
      </c>
      <c r="P87" s="45">
        <f>+'2013'!$G87</f>
        <v>0</v>
      </c>
      <c r="Q87" s="45">
        <f>+'2014'!$G87</f>
        <v>0</v>
      </c>
      <c r="R87" s="45">
        <f>+'2015'!$G87</f>
        <v>0</v>
      </c>
      <c r="S87" s="45">
        <f>+'2016'!$G87</f>
        <v>0</v>
      </c>
      <c r="T87" s="45">
        <f>+'2017'!$G87</f>
        <v>0</v>
      </c>
      <c r="U87" s="45">
        <f>+'2018'!$G87</f>
        <v>0</v>
      </c>
      <c r="V87" s="45">
        <f>+'2019'!$G87</f>
        <v>0</v>
      </c>
      <c r="W87" s="26"/>
      <c r="X87" s="46" t="e">
        <f t="shared" si="9"/>
        <v>#DIV/0!</v>
      </c>
    </row>
    <row r="88" spans="1:24">
      <c r="A88" s="23" t="s">
        <v>421</v>
      </c>
      <c r="B88" s="24" t="s">
        <v>422</v>
      </c>
      <c r="C88" s="45">
        <f>+'2000'!$G88</f>
        <v>0</v>
      </c>
      <c r="D88" s="45">
        <f>+'2001'!$G88</f>
        <v>0</v>
      </c>
      <c r="E88" s="45">
        <f>+'2002'!$G88</f>
        <v>0</v>
      </c>
      <c r="F88" s="45">
        <f>+'2003'!$G88</f>
        <v>0</v>
      </c>
      <c r="G88" s="45">
        <f>+'2004'!$G88</f>
        <v>0</v>
      </c>
      <c r="H88" s="45">
        <f>+'2005'!$G88</f>
        <v>0</v>
      </c>
      <c r="I88" s="45">
        <f>+'2006'!$G88</f>
        <v>0</v>
      </c>
      <c r="J88" s="45">
        <f>+'2007'!$G88</f>
        <v>0</v>
      </c>
      <c r="K88" s="45">
        <f>+'2008'!$G88</f>
        <v>0</v>
      </c>
      <c r="L88" s="45">
        <f>+'2009'!$G88</f>
        <v>0</v>
      </c>
      <c r="M88" s="45">
        <f>+'2010'!$G88</f>
        <v>0</v>
      </c>
      <c r="N88" s="45">
        <f>+'2011'!$G88</f>
        <v>0</v>
      </c>
      <c r="O88" s="45">
        <f>+'2012'!$G88</f>
        <v>0</v>
      </c>
      <c r="P88" s="45">
        <f>+'2013'!$G88</f>
        <v>0</v>
      </c>
      <c r="Q88" s="45">
        <f>+'2014'!$G88</f>
        <v>0</v>
      </c>
      <c r="R88" s="45">
        <f>+'2015'!$G88</f>
        <v>0</v>
      </c>
      <c r="S88" s="45">
        <f>+'2016'!$G88</f>
        <v>0</v>
      </c>
      <c r="T88" s="45">
        <f>+'2017'!$G88</f>
        <v>0</v>
      </c>
      <c r="U88" s="45">
        <f>+'2018'!$G88</f>
        <v>0</v>
      </c>
      <c r="V88" s="45">
        <f>+'2019'!$G88</f>
        <v>0</v>
      </c>
      <c r="W88" s="26"/>
      <c r="X88" s="46" t="e">
        <f t="shared" si="9"/>
        <v>#DIV/0!</v>
      </c>
    </row>
    <row r="89" spans="1:24">
      <c r="A89" s="23" t="s">
        <v>423</v>
      </c>
      <c r="B89" s="24" t="s">
        <v>424</v>
      </c>
      <c r="C89" s="25">
        <f t="shared" ref="C89:U89" si="14">+SUM(C90:C93)</f>
        <v>0</v>
      </c>
      <c r="D89" s="25">
        <f t="shared" si="14"/>
        <v>0</v>
      </c>
      <c r="E89" s="25">
        <f t="shared" si="14"/>
        <v>0</v>
      </c>
      <c r="F89" s="25">
        <f t="shared" si="14"/>
        <v>0</v>
      </c>
      <c r="G89" s="25">
        <f t="shared" si="14"/>
        <v>0</v>
      </c>
      <c r="H89" s="25">
        <f t="shared" si="14"/>
        <v>0</v>
      </c>
      <c r="I89" s="25">
        <f t="shared" si="14"/>
        <v>0</v>
      </c>
      <c r="J89" s="25">
        <f t="shared" si="14"/>
        <v>0</v>
      </c>
      <c r="K89" s="25">
        <f t="shared" si="14"/>
        <v>0</v>
      </c>
      <c r="L89" s="25">
        <f t="shared" si="14"/>
        <v>0</v>
      </c>
      <c r="M89" s="25">
        <f t="shared" si="14"/>
        <v>0</v>
      </c>
      <c r="N89" s="25">
        <f t="shared" si="14"/>
        <v>0</v>
      </c>
      <c r="O89" s="25">
        <f t="shared" si="14"/>
        <v>0</v>
      </c>
      <c r="P89" s="25">
        <f t="shared" si="14"/>
        <v>0</v>
      </c>
      <c r="Q89" s="25">
        <f t="shared" si="14"/>
        <v>0</v>
      </c>
      <c r="R89" s="25">
        <f t="shared" si="14"/>
        <v>0</v>
      </c>
      <c r="S89" s="25">
        <f t="shared" si="14"/>
        <v>0</v>
      </c>
      <c r="T89" s="25">
        <f t="shared" si="14"/>
        <v>0</v>
      </c>
      <c r="U89" s="25">
        <f t="shared" si="14"/>
        <v>0</v>
      </c>
      <c r="V89" s="25">
        <f t="shared" ref="V89" si="15">+SUM(V90:V93)</f>
        <v>0</v>
      </c>
      <c r="W89" s="26"/>
      <c r="X89" s="27" t="e">
        <f t="shared" si="9"/>
        <v>#DIV/0!</v>
      </c>
    </row>
    <row r="90" spans="1:24">
      <c r="A90" s="23" t="s">
        <v>425</v>
      </c>
      <c r="B90" s="24" t="s">
        <v>426</v>
      </c>
      <c r="C90" s="45">
        <f>+'2000'!$G90</f>
        <v>0</v>
      </c>
      <c r="D90" s="45">
        <f>+'2001'!$G90</f>
        <v>0</v>
      </c>
      <c r="E90" s="45">
        <f>+'2002'!$G90</f>
        <v>0</v>
      </c>
      <c r="F90" s="45">
        <f>+'2003'!$G90</f>
        <v>0</v>
      </c>
      <c r="G90" s="45">
        <f>+'2004'!$G90</f>
        <v>0</v>
      </c>
      <c r="H90" s="45">
        <f>+'2005'!$G90</f>
        <v>0</v>
      </c>
      <c r="I90" s="45">
        <f>+'2006'!$G90</f>
        <v>0</v>
      </c>
      <c r="J90" s="45">
        <f>+'2007'!$G90</f>
        <v>0</v>
      </c>
      <c r="K90" s="45">
        <f>+'2008'!$G90</f>
        <v>0</v>
      </c>
      <c r="L90" s="45">
        <f>+'2009'!$G90</f>
        <v>0</v>
      </c>
      <c r="M90" s="45">
        <f>+'2010'!$G90</f>
        <v>0</v>
      </c>
      <c r="N90" s="45">
        <f>+'2011'!$G90</f>
        <v>0</v>
      </c>
      <c r="O90" s="45">
        <f>+'2012'!$G90</f>
        <v>0</v>
      </c>
      <c r="P90" s="45">
        <f>+'2013'!$G90</f>
        <v>0</v>
      </c>
      <c r="Q90" s="45">
        <f>+'2014'!$G90</f>
        <v>0</v>
      </c>
      <c r="R90" s="45">
        <f>+'2015'!$G90</f>
        <v>0</v>
      </c>
      <c r="S90" s="45">
        <f>+'2016'!$G90</f>
        <v>0</v>
      </c>
      <c r="T90" s="45">
        <f>+'2017'!$G90</f>
        <v>0</v>
      </c>
      <c r="U90" s="45">
        <f>+'2018'!$G90</f>
        <v>0</v>
      </c>
      <c r="V90" s="45">
        <f>+'2019'!$G90</f>
        <v>0</v>
      </c>
      <c r="W90" s="26"/>
      <c r="X90" s="46" t="e">
        <f t="shared" si="9"/>
        <v>#DIV/0!</v>
      </c>
    </row>
    <row r="91" spans="1:24" ht="12.95">
      <c r="A91" s="23" t="s">
        <v>427</v>
      </c>
      <c r="B91" s="24" t="s">
        <v>428</v>
      </c>
      <c r="C91" s="45">
        <f>+'2000'!$G91</f>
        <v>0</v>
      </c>
      <c r="D91" s="45">
        <f>+'2001'!$G91</f>
        <v>0</v>
      </c>
      <c r="E91" s="45">
        <f>+'2002'!$G91</f>
        <v>0</v>
      </c>
      <c r="F91" s="45">
        <f>+'2003'!$G91</f>
        <v>0</v>
      </c>
      <c r="G91" s="45">
        <f>+'2004'!$G91</f>
        <v>0</v>
      </c>
      <c r="H91" s="45">
        <f>+'2005'!$G91</f>
        <v>0</v>
      </c>
      <c r="I91" s="45">
        <f>+'2006'!$G91</f>
        <v>0</v>
      </c>
      <c r="J91" s="45">
        <f>+'2007'!$G91</f>
        <v>0</v>
      </c>
      <c r="K91" s="45">
        <f>+'2008'!$G91</f>
        <v>0</v>
      </c>
      <c r="L91" s="45">
        <f>+'2009'!$G91</f>
        <v>0</v>
      </c>
      <c r="M91" s="45">
        <f>+'2010'!$G91</f>
        <v>0</v>
      </c>
      <c r="N91" s="45">
        <f>+'2011'!$G91</f>
        <v>0</v>
      </c>
      <c r="O91" s="45">
        <f>+'2012'!$G91</f>
        <v>0</v>
      </c>
      <c r="P91" s="45">
        <f>+'2013'!$G91</f>
        <v>0</v>
      </c>
      <c r="Q91" s="45">
        <f>+'2014'!$G91</f>
        <v>0</v>
      </c>
      <c r="R91" s="45">
        <f>+'2015'!$G91</f>
        <v>0</v>
      </c>
      <c r="S91" s="45">
        <f>+'2016'!$G91</f>
        <v>0</v>
      </c>
      <c r="T91" s="45">
        <f>+'2017'!$G91</f>
        <v>0</v>
      </c>
      <c r="U91" s="45">
        <f>+'2018'!$G91</f>
        <v>0</v>
      </c>
      <c r="V91" s="45">
        <f>+'2019'!$G91</f>
        <v>0</v>
      </c>
      <c r="W91" s="26"/>
      <c r="X91" s="46" t="e">
        <f t="shared" si="9"/>
        <v>#DIV/0!</v>
      </c>
    </row>
    <row r="92" spans="1:24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26"/>
      <c r="X92" s="32" t="e">
        <f t="shared" si="9"/>
        <v>#DIV/0!</v>
      </c>
    </row>
    <row r="93" spans="1:24">
      <c r="A93" s="23" t="s">
        <v>431</v>
      </c>
      <c r="B93" s="24" t="s">
        <v>341</v>
      </c>
      <c r="C93" s="45">
        <f>+'2000'!$G93</f>
        <v>0</v>
      </c>
      <c r="D93" s="45">
        <f>+'2001'!$G93</f>
        <v>0</v>
      </c>
      <c r="E93" s="45">
        <f>+'2002'!$G93</f>
        <v>0</v>
      </c>
      <c r="F93" s="45">
        <f>+'2003'!$G93</f>
        <v>0</v>
      </c>
      <c r="G93" s="45">
        <f>+'2004'!$G93</f>
        <v>0</v>
      </c>
      <c r="H93" s="45">
        <f>+'2005'!$G93</f>
        <v>0</v>
      </c>
      <c r="I93" s="45">
        <f>+'2006'!$G93</f>
        <v>0</v>
      </c>
      <c r="J93" s="45">
        <f>+'2007'!$G93</f>
        <v>0</v>
      </c>
      <c r="K93" s="45">
        <f>+'2008'!$G93</f>
        <v>0</v>
      </c>
      <c r="L93" s="45">
        <f>+'2009'!$G93</f>
        <v>0</v>
      </c>
      <c r="M93" s="45">
        <f>+'2010'!$G93</f>
        <v>0</v>
      </c>
      <c r="N93" s="45">
        <f>+'2011'!$G93</f>
        <v>0</v>
      </c>
      <c r="O93" s="45">
        <f>+'2012'!$G93</f>
        <v>0</v>
      </c>
      <c r="P93" s="45">
        <f>+'2013'!$G93</f>
        <v>0</v>
      </c>
      <c r="Q93" s="45">
        <f>+'2014'!$G93</f>
        <v>0</v>
      </c>
      <c r="R93" s="45">
        <f>+'2015'!$G93</f>
        <v>0</v>
      </c>
      <c r="S93" s="45">
        <f>+'2016'!$G93</f>
        <v>0</v>
      </c>
      <c r="T93" s="45">
        <f>+'2017'!$G93</f>
        <v>0</v>
      </c>
      <c r="U93" s="45">
        <f>+'2018'!$G93</f>
        <v>0</v>
      </c>
      <c r="V93" s="45">
        <f>+'2019'!$G93</f>
        <v>0</v>
      </c>
      <c r="W93" s="26"/>
      <c r="X93" s="46" t="e">
        <f t="shared" si="9"/>
        <v>#DIV/0!</v>
      </c>
    </row>
    <row r="94" spans="1:24">
      <c r="A94" s="23" t="s">
        <v>432</v>
      </c>
      <c r="B94" s="24" t="s">
        <v>290</v>
      </c>
      <c r="C94" s="45">
        <f>+'2000'!$G94</f>
        <v>0</v>
      </c>
      <c r="D94" s="45">
        <f>+'2001'!$G94</f>
        <v>0</v>
      </c>
      <c r="E94" s="45">
        <f>+'2002'!$G94</f>
        <v>0</v>
      </c>
      <c r="F94" s="45">
        <f>+'2003'!$G94</f>
        <v>0</v>
      </c>
      <c r="G94" s="45">
        <f>+'2004'!$G94</f>
        <v>0</v>
      </c>
      <c r="H94" s="45">
        <f>+'2005'!$G94</f>
        <v>0</v>
      </c>
      <c r="I94" s="45">
        <f>+'2006'!$G94</f>
        <v>0</v>
      </c>
      <c r="J94" s="45">
        <f>+'2007'!$G94</f>
        <v>0</v>
      </c>
      <c r="K94" s="45">
        <f>+'2008'!$G94</f>
        <v>0</v>
      </c>
      <c r="L94" s="45">
        <f>+'2009'!$G94</f>
        <v>0</v>
      </c>
      <c r="M94" s="45">
        <f>+'2010'!$G94</f>
        <v>0</v>
      </c>
      <c r="N94" s="45">
        <f>+'2011'!$G94</f>
        <v>0</v>
      </c>
      <c r="O94" s="45">
        <f>+'2012'!$G94</f>
        <v>0</v>
      </c>
      <c r="P94" s="45">
        <f>+'2013'!$G94</f>
        <v>0</v>
      </c>
      <c r="Q94" s="45">
        <f>+'2014'!$G94</f>
        <v>0</v>
      </c>
      <c r="R94" s="45">
        <f>+'2015'!$G94</f>
        <v>0</v>
      </c>
      <c r="S94" s="45">
        <f>+'2016'!$G94</f>
        <v>0</v>
      </c>
      <c r="T94" s="45">
        <f>+'2017'!$G94</f>
        <v>0</v>
      </c>
      <c r="U94" s="45">
        <f>+'2018'!$G94</f>
        <v>0</v>
      </c>
      <c r="V94" s="45">
        <f>+'2019'!$G94</f>
        <v>0</v>
      </c>
      <c r="W94" s="26"/>
      <c r="X94" s="46" t="e">
        <f t="shared" si="9"/>
        <v>#DIV/0!</v>
      </c>
    </row>
    <row r="95" spans="1:24" s="12" customFormat="1">
      <c r="A95" s="18" t="s">
        <v>433</v>
      </c>
      <c r="B95" s="19" t="s">
        <v>434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21"/>
      <c r="X95" s="35" t="e">
        <f t="shared" si="9"/>
        <v>#DIV/0!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9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9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9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9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9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9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9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9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9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9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9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9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9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9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9"/>
        <v>#DIV/0!</v>
      </c>
    </row>
    <row r="111" spans="1:24">
      <c r="A111" s="23" t="s">
        <v>465</v>
      </c>
      <c r="B111" s="24" t="s">
        <v>466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26"/>
      <c r="X111" s="32" t="e">
        <f t="shared" si="9"/>
        <v>#DIV/0!</v>
      </c>
    </row>
    <row r="112" spans="1:24">
      <c r="A112" s="23" t="s">
        <v>467</v>
      </c>
      <c r="B112" s="24" t="s">
        <v>438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26"/>
      <c r="X112" s="32" t="e">
        <f t="shared" si="9"/>
        <v>#DIV/0!</v>
      </c>
    </row>
    <row r="113" spans="1:24">
      <c r="A113" s="23" t="s">
        <v>468</v>
      </c>
      <c r="B113" s="24" t="s">
        <v>440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26"/>
      <c r="X113" s="32" t="e">
        <f t="shared" si="9"/>
        <v>#DIV/0!</v>
      </c>
    </row>
    <row r="114" spans="1:24">
      <c r="A114" s="23" t="s">
        <v>469</v>
      </c>
      <c r="B114" s="24" t="s">
        <v>442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26"/>
      <c r="X114" s="32" t="e">
        <f t="shared" si="9"/>
        <v>#DIV/0!</v>
      </c>
    </row>
    <row r="115" spans="1:24">
      <c r="A115" s="23" t="s">
        <v>470</v>
      </c>
      <c r="B115" s="24" t="s">
        <v>444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26"/>
      <c r="X115" s="32" t="e">
        <f t="shared" si="9"/>
        <v>#DIV/0!</v>
      </c>
    </row>
    <row r="116" spans="1:24">
      <c r="A116" s="23" t="s">
        <v>471</v>
      </c>
      <c r="B116" s="24" t="s">
        <v>446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26"/>
      <c r="X116" s="32" t="e">
        <f t="shared" si="9"/>
        <v>#DIV/0!</v>
      </c>
    </row>
    <row r="117" spans="1:24">
      <c r="A117" s="23" t="s">
        <v>472</v>
      </c>
      <c r="B117" s="24" t="s">
        <v>448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26"/>
      <c r="X117" s="32" t="e">
        <f t="shared" si="9"/>
        <v>#DIV/0!</v>
      </c>
    </row>
    <row r="118" spans="1:24">
      <c r="A118" s="23" t="s">
        <v>473</v>
      </c>
      <c r="B118" s="24" t="s">
        <v>450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26"/>
      <c r="X118" s="32" t="e">
        <f t="shared" si="9"/>
        <v>#DIV/0!</v>
      </c>
    </row>
    <row r="119" spans="1:24">
      <c r="A119" s="23" t="s">
        <v>474</v>
      </c>
      <c r="B119" s="24" t="s">
        <v>452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26"/>
      <c r="X119" s="32" t="e">
        <f t="shared" si="9"/>
        <v>#DIV/0!</v>
      </c>
    </row>
    <row r="120" spans="1:24">
      <c r="A120" s="23" t="s">
        <v>475</v>
      </c>
      <c r="B120" s="24" t="s">
        <v>454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26"/>
      <c r="X120" s="32" t="e">
        <f t="shared" si="9"/>
        <v>#DIV/0!</v>
      </c>
    </row>
    <row r="121" spans="1:24">
      <c r="A121" s="23" t="s">
        <v>476</v>
      </c>
      <c r="B121" s="24" t="s">
        <v>456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26"/>
      <c r="X121" s="32" t="e">
        <f t="shared" si="9"/>
        <v>#DIV/0!</v>
      </c>
    </row>
    <row r="122" spans="1:24">
      <c r="A122" s="23" t="s">
        <v>477</v>
      </c>
      <c r="B122" s="24" t="s">
        <v>458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26"/>
      <c r="X122" s="32" t="e">
        <f t="shared" si="9"/>
        <v>#DIV/0!</v>
      </c>
    </row>
    <row r="123" spans="1:24">
      <c r="A123" s="23" t="s">
        <v>478</v>
      </c>
      <c r="B123" s="24" t="s">
        <v>460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26"/>
      <c r="X123" s="32" t="e">
        <f t="shared" si="9"/>
        <v>#DIV/0!</v>
      </c>
    </row>
    <row r="124" spans="1:24">
      <c r="A124" s="23" t="s">
        <v>479</v>
      </c>
      <c r="B124" s="24" t="s">
        <v>462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26"/>
      <c r="X124" s="32" t="e">
        <f t="shared" si="9"/>
        <v>#DIV/0!</v>
      </c>
    </row>
    <row r="125" spans="1:24">
      <c r="A125" s="23" t="s">
        <v>480</v>
      </c>
      <c r="B125" s="24" t="s">
        <v>464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26"/>
      <c r="X125" s="32" t="e">
        <f t="shared" si="9"/>
        <v>#DIV/0!</v>
      </c>
    </row>
    <row r="126" spans="1:24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26"/>
      <c r="X126" s="32" t="e">
        <f t="shared" si="9"/>
        <v>#DIV/0!</v>
      </c>
    </row>
    <row r="127" spans="1:24">
      <c r="A127" s="23" t="s">
        <v>483</v>
      </c>
      <c r="B127" s="24" t="s">
        <v>484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26"/>
      <c r="X127" s="32" t="e">
        <f t="shared" si="9"/>
        <v>#DIV/0!</v>
      </c>
    </row>
    <row r="128" spans="1:24">
      <c r="A128" s="23" t="s">
        <v>485</v>
      </c>
      <c r="B128" s="24" t="s">
        <v>486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26"/>
      <c r="X128" s="32" t="e">
        <f t="shared" si="9"/>
        <v>#DIV/0!</v>
      </c>
    </row>
    <row r="129" spans="1:24">
      <c r="A129" s="23" t="s">
        <v>487</v>
      </c>
      <c r="B129" s="24" t="s">
        <v>488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26"/>
      <c r="X129" s="32" t="e">
        <f t="shared" si="9"/>
        <v>#DIV/0!</v>
      </c>
    </row>
    <row r="130" spans="1:24">
      <c r="A130" s="23" t="s">
        <v>489</v>
      </c>
      <c r="B130" s="24" t="s">
        <v>490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26"/>
      <c r="X130" s="32" t="e">
        <f t="shared" si="9"/>
        <v>#DIV/0!</v>
      </c>
    </row>
    <row r="131" spans="1:24">
      <c r="A131" s="23" t="s">
        <v>491</v>
      </c>
      <c r="B131" s="24" t="s">
        <v>290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26"/>
      <c r="X131" s="32" t="e">
        <f t="shared" si="9"/>
        <v>#DIV/0!</v>
      </c>
    </row>
    <row r="132" spans="1:24">
      <c r="A132" s="23" t="s">
        <v>492</v>
      </c>
      <c r="B132" s="24" t="s">
        <v>493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26"/>
      <c r="X132" s="32" t="e">
        <f t="shared" ref="X132:X195" si="16">+(V132/C132)-1</f>
        <v>#DIV/0!</v>
      </c>
    </row>
    <row r="133" spans="1:24">
      <c r="A133" s="23" t="s">
        <v>494</v>
      </c>
      <c r="B133" s="24" t="s">
        <v>495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26"/>
      <c r="X133" s="32" t="e">
        <f t="shared" si="16"/>
        <v>#DIV/0!</v>
      </c>
    </row>
    <row r="134" spans="1:24">
      <c r="A134" s="23" t="s">
        <v>496</v>
      </c>
      <c r="B134" s="24" t="s">
        <v>497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26"/>
      <c r="X134" s="32" t="e">
        <f t="shared" si="16"/>
        <v>#DIV/0!</v>
      </c>
    </row>
    <row r="135" spans="1:24">
      <c r="A135" s="23" t="s">
        <v>498</v>
      </c>
      <c r="B135" s="24" t="s">
        <v>499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26"/>
      <c r="X135" s="32" t="e">
        <f t="shared" si="16"/>
        <v>#DIV/0!</v>
      </c>
    </row>
    <row r="136" spans="1:24">
      <c r="A136" s="23" t="s">
        <v>500</v>
      </c>
      <c r="B136" s="24" t="s">
        <v>501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26"/>
      <c r="X136" s="32" t="e">
        <f t="shared" si="16"/>
        <v>#DIV/0!</v>
      </c>
    </row>
    <row r="137" spans="1:24">
      <c r="A137" s="23" t="s">
        <v>502</v>
      </c>
      <c r="B137" s="24" t="s">
        <v>503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26"/>
      <c r="X137" s="32" t="e">
        <f t="shared" si="16"/>
        <v>#DIV/0!</v>
      </c>
    </row>
    <row r="138" spans="1:24">
      <c r="A138" s="23" t="s">
        <v>504</v>
      </c>
      <c r="B138" s="24" t="s">
        <v>505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26"/>
      <c r="X138" s="32" t="e">
        <f t="shared" si="16"/>
        <v>#DIV/0!</v>
      </c>
    </row>
    <row r="139" spans="1:24">
      <c r="A139" s="23" t="s">
        <v>506</v>
      </c>
      <c r="B139" s="24" t="s">
        <v>507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26"/>
      <c r="X139" s="32" t="e">
        <f t="shared" si="16"/>
        <v>#DIV/0!</v>
      </c>
    </row>
    <row r="140" spans="1:24">
      <c r="A140" s="23" t="s">
        <v>508</v>
      </c>
      <c r="B140" s="24" t="s">
        <v>290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26"/>
      <c r="X140" s="32" t="e">
        <f t="shared" si="16"/>
        <v>#DIV/0!</v>
      </c>
    </row>
    <row r="141" spans="1:24">
      <c r="A141" s="23" t="s">
        <v>509</v>
      </c>
      <c r="B141" s="24" t="s">
        <v>510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26"/>
      <c r="X141" s="32" t="e">
        <f t="shared" si="16"/>
        <v>#DIV/0!</v>
      </c>
    </row>
    <row r="142" spans="1:24">
      <c r="A142" s="23" t="s">
        <v>511</v>
      </c>
      <c r="B142" s="24" t="s">
        <v>512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26"/>
      <c r="X142" s="32" t="e">
        <f t="shared" si="16"/>
        <v>#DIV/0!</v>
      </c>
    </row>
    <row r="143" spans="1:24">
      <c r="A143" s="23" t="s">
        <v>513</v>
      </c>
      <c r="B143" s="24" t="s">
        <v>514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26"/>
      <c r="X143" s="32" t="e">
        <f t="shared" si="16"/>
        <v>#DIV/0!</v>
      </c>
    </row>
    <row r="144" spans="1:24">
      <c r="A144" s="23" t="s">
        <v>515</v>
      </c>
      <c r="B144" s="24" t="s">
        <v>516</v>
      </c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26"/>
      <c r="X144" s="32" t="e">
        <f t="shared" si="16"/>
        <v>#DIV/0!</v>
      </c>
    </row>
    <row r="145" spans="1:24">
      <c r="A145" s="23" t="s">
        <v>517</v>
      </c>
      <c r="B145" s="24" t="s">
        <v>518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26"/>
      <c r="X145" s="32" t="e">
        <f t="shared" si="16"/>
        <v>#DIV/0!</v>
      </c>
    </row>
    <row r="146" spans="1:24">
      <c r="A146" s="23" t="s">
        <v>519</v>
      </c>
      <c r="B146" s="24" t="s">
        <v>520</v>
      </c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26"/>
      <c r="X146" s="32" t="e">
        <f t="shared" si="16"/>
        <v>#DIV/0!</v>
      </c>
    </row>
    <row r="147" spans="1:24">
      <c r="A147" s="23" t="s">
        <v>521</v>
      </c>
      <c r="B147" s="24" t="s">
        <v>522</v>
      </c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26"/>
      <c r="X147" s="32" t="e">
        <f t="shared" si="16"/>
        <v>#DIV/0!</v>
      </c>
    </row>
    <row r="148" spans="1:24">
      <c r="A148" s="23" t="s">
        <v>523</v>
      </c>
      <c r="B148" s="24" t="s">
        <v>524</v>
      </c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26"/>
      <c r="X148" s="32" t="e">
        <f t="shared" si="16"/>
        <v>#DIV/0!</v>
      </c>
    </row>
    <row r="149" spans="1:24">
      <c r="A149" s="23" t="s">
        <v>525</v>
      </c>
      <c r="B149" s="24" t="s">
        <v>526</v>
      </c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26"/>
      <c r="X149" s="32" t="e">
        <f t="shared" si="16"/>
        <v>#DIV/0!</v>
      </c>
    </row>
    <row r="150" spans="1:24">
      <c r="A150" s="23" t="s">
        <v>527</v>
      </c>
      <c r="B150" s="24" t="s">
        <v>290</v>
      </c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26"/>
      <c r="X150" s="32" t="e">
        <f t="shared" si="16"/>
        <v>#DIV/0!</v>
      </c>
    </row>
    <row r="151" spans="1:24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26"/>
      <c r="X151" s="32" t="e">
        <f t="shared" si="16"/>
        <v>#DIV/0!</v>
      </c>
    </row>
    <row r="152" spans="1:24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26"/>
      <c r="X152" s="32" t="e">
        <f t="shared" si="16"/>
        <v>#DIV/0!</v>
      </c>
    </row>
    <row r="153" spans="1:24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26"/>
      <c r="X153" s="32" t="e">
        <f t="shared" si="16"/>
        <v>#DIV/0!</v>
      </c>
    </row>
    <row r="154" spans="1:24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26"/>
      <c r="X154" s="32" t="e">
        <f t="shared" si="16"/>
        <v>#DIV/0!</v>
      </c>
    </row>
    <row r="155" spans="1:24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26"/>
      <c r="X155" s="32" t="e">
        <f t="shared" si="16"/>
        <v>#DIV/0!</v>
      </c>
    </row>
    <row r="156" spans="1:24">
      <c r="A156" s="23" t="s">
        <v>538</v>
      </c>
      <c r="B156" s="24" t="s">
        <v>290</v>
      </c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26"/>
      <c r="X156" s="32" t="e">
        <f t="shared" si="16"/>
        <v>#DIV/0!</v>
      </c>
    </row>
    <row r="157" spans="1:24" s="12" customFormat="1">
      <c r="A157" s="18" t="s">
        <v>539</v>
      </c>
      <c r="B157" s="19" t="s">
        <v>540</v>
      </c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21"/>
      <c r="X157" s="35" t="e">
        <f t="shared" si="16"/>
        <v>#DIV/0!</v>
      </c>
    </row>
    <row r="158" spans="1:24">
      <c r="A158" s="23" t="s">
        <v>541</v>
      </c>
      <c r="B158" s="24" t="s">
        <v>542</v>
      </c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26"/>
      <c r="X158" s="32" t="e">
        <f t="shared" si="16"/>
        <v>#DIV/0!</v>
      </c>
    </row>
    <row r="159" spans="1:24">
      <c r="A159" s="23" t="s">
        <v>543</v>
      </c>
      <c r="B159" s="24" t="s">
        <v>544</v>
      </c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26"/>
      <c r="X159" s="32" t="e">
        <f t="shared" si="16"/>
        <v>#DIV/0!</v>
      </c>
    </row>
    <row r="160" spans="1:24">
      <c r="A160" s="23" t="s">
        <v>545</v>
      </c>
      <c r="B160" s="24" t="s">
        <v>546</v>
      </c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26"/>
      <c r="X160" s="32" t="e">
        <f t="shared" si="16"/>
        <v>#DIV/0!</v>
      </c>
    </row>
    <row r="161" spans="1:24">
      <c r="A161" s="23" t="s">
        <v>547</v>
      </c>
      <c r="B161" s="24" t="s">
        <v>548</v>
      </c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26"/>
      <c r="X161" s="32" t="e">
        <f t="shared" si="16"/>
        <v>#DIV/0!</v>
      </c>
    </row>
    <row r="162" spans="1:24">
      <c r="A162" s="23" t="s">
        <v>549</v>
      </c>
      <c r="B162" s="24" t="s">
        <v>550</v>
      </c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26"/>
      <c r="X162" s="32" t="e">
        <f t="shared" si="16"/>
        <v>#DIV/0!</v>
      </c>
    </row>
    <row r="163" spans="1:24">
      <c r="A163" s="23" t="s">
        <v>551</v>
      </c>
      <c r="B163" s="24" t="s">
        <v>552</v>
      </c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26"/>
      <c r="X163" s="32" t="e">
        <f t="shared" si="16"/>
        <v>#DIV/0!</v>
      </c>
    </row>
    <row r="164" spans="1:24">
      <c r="A164" s="23" t="s">
        <v>553</v>
      </c>
      <c r="B164" s="24" t="s">
        <v>554</v>
      </c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26"/>
      <c r="X164" s="32" t="e">
        <f t="shared" si="16"/>
        <v>#DIV/0!</v>
      </c>
    </row>
    <row r="165" spans="1:24">
      <c r="A165" s="23" t="s">
        <v>555</v>
      </c>
      <c r="B165" s="24" t="s">
        <v>556</v>
      </c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26"/>
      <c r="X165" s="32" t="e">
        <f t="shared" si="16"/>
        <v>#DIV/0!</v>
      </c>
    </row>
    <row r="166" spans="1:24">
      <c r="A166" s="23" t="s">
        <v>557</v>
      </c>
      <c r="B166" s="24" t="s">
        <v>558</v>
      </c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26"/>
      <c r="X166" s="32" t="e">
        <f t="shared" si="16"/>
        <v>#DIV/0!</v>
      </c>
    </row>
    <row r="167" spans="1:24">
      <c r="A167" s="23" t="s">
        <v>559</v>
      </c>
      <c r="B167" s="24" t="s">
        <v>560</v>
      </c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26"/>
      <c r="X167" s="32" t="e">
        <f t="shared" si="16"/>
        <v>#DIV/0!</v>
      </c>
    </row>
    <row r="168" spans="1:24">
      <c r="A168" s="23" t="s">
        <v>561</v>
      </c>
      <c r="B168" s="24" t="s">
        <v>562</v>
      </c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26"/>
      <c r="X168" s="32" t="e">
        <f t="shared" si="16"/>
        <v>#DIV/0!</v>
      </c>
    </row>
    <row r="169" spans="1:24">
      <c r="A169" s="23" t="s">
        <v>563</v>
      </c>
      <c r="B169" s="24" t="s">
        <v>564</v>
      </c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26"/>
      <c r="X169" s="32" t="e">
        <f t="shared" si="16"/>
        <v>#DIV/0!</v>
      </c>
    </row>
    <row r="170" spans="1:24">
      <c r="A170" s="23" t="s">
        <v>565</v>
      </c>
      <c r="B170" s="24" t="s">
        <v>566</v>
      </c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26"/>
      <c r="X170" s="32" t="e">
        <f t="shared" si="16"/>
        <v>#DIV/0!</v>
      </c>
    </row>
    <row r="171" spans="1:24">
      <c r="A171" s="23" t="s">
        <v>567</v>
      </c>
      <c r="B171" s="24" t="s">
        <v>568</v>
      </c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26"/>
      <c r="X171" s="32" t="e">
        <f t="shared" si="16"/>
        <v>#DIV/0!</v>
      </c>
    </row>
    <row r="172" spans="1:24">
      <c r="A172" s="23" t="s">
        <v>569</v>
      </c>
      <c r="B172" s="24" t="s">
        <v>570</v>
      </c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26"/>
      <c r="X172" s="32" t="e">
        <f t="shared" si="16"/>
        <v>#DIV/0!</v>
      </c>
    </row>
    <row r="173" spans="1:24">
      <c r="A173" s="23" t="s">
        <v>571</v>
      </c>
      <c r="B173" s="24" t="s">
        <v>572</v>
      </c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26"/>
      <c r="X173" s="32" t="e">
        <f t="shared" si="16"/>
        <v>#DIV/0!</v>
      </c>
    </row>
    <row r="174" spans="1:24">
      <c r="A174" s="23" t="s">
        <v>573</v>
      </c>
      <c r="B174" s="24" t="s">
        <v>574</v>
      </c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26"/>
      <c r="X174" s="32" t="e">
        <f t="shared" si="16"/>
        <v>#DIV/0!</v>
      </c>
    </row>
    <row r="175" spans="1:24">
      <c r="A175" s="23" t="s">
        <v>575</v>
      </c>
      <c r="B175" s="24" t="s">
        <v>576</v>
      </c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26"/>
      <c r="X175" s="32" t="e">
        <f t="shared" si="16"/>
        <v>#DIV/0!</v>
      </c>
    </row>
    <row r="176" spans="1:24">
      <c r="A176" s="23" t="s">
        <v>577</v>
      </c>
      <c r="B176" s="24" t="s">
        <v>578</v>
      </c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26"/>
      <c r="X176" s="32" t="e">
        <f t="shared" si="16"/>
        <v>#DIV/0!</v>
      </c>
    </row>
    <row r="177" spans="1:24">
      <c r="A177" s="23" t="s">
        <v>579</v>
      </c>
      <c r="B177" s="24" t="s">
        <v>580</v>
      </c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26"/>
      <c r="X177" s="32" t="e">
        <f t="shared" si="16"/>
        <v>#DIV/0!</v>
      </c>
    </row>
    <row r="178" spans="1:24">
      <c r="A178" s="23" t="s">
        <v>581</v>
      </c>
      <c r="B178" s="24" t="s">
        <v>582</v>
      </c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26"/>
      <c r="X178" s="32" t="e">
        <f t="shared" si="16"/>
        <v>#DIV/0!</v>
      </c>
    </row>
    <row r="179" spans="1:24">
      <c r="A179" s="23" t="s">
        <v>583</v>
      </c>
      <c r="B179" s="24" t="s">
        <v>584</v>
      </c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26"/>
      <c r="X179" s="32" t="e">
        <f t="shared" si="16"/>
        <v>#DIV/0!</v>
      </c>
    </row>
    <row r="180" spans="1:24">
      <c r="A180" s="23" t="s">
        <v>585</v>
      </c>
      <c r="B180" s="24" t="s">
        <v>586</v>
      </c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26"/>
      <c r="X180" s="32" t="e">
        <f t="shared" si="16"/>
        <v>#DIV/0!</v>
      </c>
    </row>
    <row r="181" spans="1:24">
      <c r="A181" s="23" t="s">
        <v>587</v>
      </c>
      <c r="B181" s="24" t="s">
        <v>588</v>
      </c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26"/>
      <c r="X181" s="32" t="e">
        <f t="shared" si="16"/>
        <v>#DIV/0!</v>
      </c>
    </row>
    <row r="182" spans="1:24">
      <c r="A182" s="23" t="s">
        <v>589</v>
      </c>
      <c r="B182" s="24" t="s">
        <v>590</v>
      </c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26"/>
      <c r="X182" s="32" t="e">
        <f t="shared" si="16"/>
        <v>#DIV/0!</v>
      </c>
    </row>
    <row r="183" spans="1:24">
      <c r="A183" s="23" t="s">
        <v>591</v>
      </c>
      <c r="B183" s="24" t="s">
        <v>592</v>
      </c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26"/>
      <c r="X183" s="32" t="e">
        <f t="shared" si="16"/>
        <v>#DIV/0!</v>
      </c>
    </row>
    <row r="184" spans="1:24">
      <c r="A184" s="23" t="s">
        <v>593</v>
      </c>
      <c r="B184" s="24" t="s">
        <v>594</v>
      </c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26"/>
      <c r="X184" s="32" t="e">
        <f t="shared" si="16"/>
        <v>#DIV/0!</v>
      </c>
    </row>
    <row r="185" spans="1:24">
      <c r="A185" s="23" t="s">
        <v>595</v>
      </c>
      <c r="B185" s="24" t="s">
        <v>596</v>
      </c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26"/>
      <c r="X185" s="32" t="e">
        <f t="shared" si="16"/>
        <v>#DIV/0!</v>
      </c>
    </row>
    <row r="186" spans="1:24">
      <c r="A186" s="23" t="s">
        <v>597</v>
      </c>
      <c r="B186" s="24" t="s">
        <v>598</v>
      </c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26"/>
      <c r="X186" s="32" t="e">
        <f t="shared" si="16"/>
        <v>#DIV/0!</v>
      </c>
    </row>
    <row r="187" spans="1:24">
      <c r="A187" s="23" t="s">
        <v>599</v>
      </c>
      <c r="B187" s="24" t="s">
        <v>600</v>
      </c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26"/>
      <c r="X187" s="32" t="e">
        <f t="shared" si="16"/>
        <v>#DIV/0!</v>
      </c>
    </row>
    <row r="188" spans="1:24">
      <c r="A188" s="23" t="s">
        <v>601</v>
      </c>
      <c r="B188" s="24" t="s">
        <v>602</v>
      </c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26"/>
      <c r="X188" s="32" t="e">
        <f t="shared" si="16"/>
        <v>#DIV/0!</v>
      </c>
    </row>
    <row r="189" spans="1:24">
      <c r="A189" s="23" t="s">
        <v>603</v>
      </c>
      <c r="B189" s="24" t="s">
        <v>604</v>
      </c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26"/>
      <c r="X189" s="32" t="e">
        <f t="shared" si="16"/>
        <v>#DIV/0!</v>
      </c>
    </row>
    <row r="190" spans="1:24">
      <c r="A190" s="23" t="s">
        <v>605</v>
      </c>
      <c r="B190" s="24" t="s">
        <v>606</v>
      </c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26"/>
      <c r="X190" s="32" t="e">
        <f t="shared" si="16"/>
        <v>#DIV/0!</v>
      </c>
    </row>
    <row r="191" spans="1:24">
      <c r="A191" s="23" t="s">
        <v>607</v>
      </c>
      <c r="B191" s="24" t="s">
        <v>608</v>
      </c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26"/>
      <c r="X191" s="32" t="e">
        <f t="shared" si="16"/>
        <v>#DIV/0!</v>
      </c>
    </row>
    <row r="192" spans="1:24">
      <c r="A192" s="23" t="s">
        <v>609</v>
      </c>
      <c r="B192" s="24" t="s">
        <v>610</v>
      </c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26"/>
      <c r="X192" s="32" t="e">
        <f t="shared" si="16"/>
        <v>#DIV/0!</v>
      </c>
    </row>
    <row r="193" spans="1:24">
      <c r="A193" s="23" t="s">
        <v>611</v>
      </c>
      <c r="B193" s="24" t="s">
        <v>612</v>
      </c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26"/>
      <c r="X193" s="32" t="e">
        <f t="shared" si="16"/>
        <v>#DIV/0!</v>
      </c>
    </row>
    <row r="194" spans="1:24">
      <c r="A194" s="23" t="s">
        <v>613</v>
      </c>
      <c r="B194" s="24" t="s">
        <v>614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26"/>
      <c r="X194" s="32" t="e">
        <f t="shared" si="16"/>
        <v>#DIV/0!</v>
      </c>
    </row>
    <row r="195" spans="1:24">
      <c r="A195" s="23" t="s">
        <v>615</v>
      </c>
      <c r="B195" s="24" t="s">
        <v>616</v>
      </c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26"/>
      <c r="X195" s="32" t="e">
        <f t="shared" si="16"/>
        <v>#DIV/0!</v>
      </c>
    </row>
    <row r="196" spans="1:24">
      <c r="A196" s="23" t="s">
        <v>617</v>
      </c>
      <c r="B196" s="24" t="s">
        <v>618</v>
      </c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26"/>
      <c r="X196" s="32" t="e">
        <f t="shared" ref="X196:X236" si="17">+(V196/C196)-1</f>
        <v>#DIV/0!</v>
      </c>
    </row>
    <row r="197" spans="1:24">
      <c r="A197" s="23" t="s">
        <v>619</v>
      </c>
      <c r="B197" s="24" t="s">
        <v>620</v>
      </c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26"/>
      <c r="X197" s="32" t="e">
        <f t="shared" si="17"/>
        <v>#DIV/0!</v>
      </c>
    </row>
    <row r="198" spans="1:24">
      <c r="A198" s="23" t="s">
        <v>621</v>
      </c>
      <c r="B198" s="24" t="s">
        <v>622</v>
      </c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26"/>
      <c r="X198" s="32" t="e">
        <f t="shared" si="17"/>
        <v>#DIV/0!</v>
      </c>
    </row>
    <row r="199" spans="1:24">
      <c r="A199" s="23" t="s">
        <v>623</v>
      </c>
      <c r="B199" s="24" t="s">
        <v>624</v>
      </c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26"/>
      <c r="X199" s="32" t="e">
        <f t="shared" si="17"/>
        <v>#DIV/0!</v>
      </c>
    </row>
    <row r="200" spans="1:24">
      <c r="A200" s="23" t="s">
        <v>625</v>
      </c>
      <c r="B200" s="24" t="s">
        <v>626</v>
      </c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26"/>
      <c r="X200" s="32" t="e">
        <f t="shared" si="17"/>
        <v>#DIV/0!</v>
      </c>
    </row>
    <row r="201" spans="1:24">
      <c r="A201" s="23" t="s">
        <v>627</v>
      </c>
      <c r="B201" s="24" t="s">
        <v>628</v>
      </c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26"/>
      <c r="X201" s="32" t="e">
        <f t="shared" si="17"/>
        <v>#DIV/0!</v>
      </c>
    </row>
    <row r="202" spans="1:24">
      <c r="A202" s="23" t="s">
        <v>629</v>
      </c>
      <c r="B202" s="24" t="s">
        <v>630</v>
      </c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26"/>
      <c r="X202" s="32" t="e">
        <f t="shared" si="17"/>
        <v>#DIV/0!</v>
      </c>
    </row>
    <row r="203" spans="1:24">
      <c r="A203" s="23" t="s">
        <v>631</v>
      </c>
      <c r="B203" s="24" t="s">
        <v>632</v>
      </c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26"/>
      <c r="X203" s="32" t="e">
        <f t="shared" si="17"/>
        <v>#DIV/0!</v>
      </c>
    </row>
    <row r="204" spans="1:24">
      <c r="A204" s="23" t="s">
        <v>633</v>
      </c>
      <c r="B204" s="24" t="s">
        <v>634</v>
      </c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26"/>
      <c r="X204" s="32" t="e">
        <f t="shared" si="17"/>
        <v>#DIV/0!</v>
      </c>
    </row>
    <row r="205" spans="1:24">
      <c r="A205" s="23" t="s">
        <v>635</v>
      </c>
      <c r="B205" s="24" t="s">
        <v>636</v>
      </c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26"/>
      <c r="X205" s="32" t="e">
        <f t="shared" si="17"/>
        <v>#DIV/0!</v>
      </c>
    </row>
    <row r="206" spans="1:24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26"/>
      <c r="X206" s="32" t="e">
        <f t="shared" si="17"/>
        <v>#DIV/0!</v>
      </c>
    </row>
    <row r="207" spans="1:24">
      <c r="A207" s="23" t="s">
        <v>639</v>
      </c>
      <c r="B207" s="24" t="s">
        <v>290</v>
      </c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26"/>
      <c r="X207" s="32" t="e">
        <f t="shared" si="17"/>
        <v>#DIV/0!</v>
      </c>
    </row>
    <row r="208" spans="1:24" s="12" customFormat="1">
      <c r="A208" s="18" t="s">
        <v>640</v>
      </c>
      <c r="B208" s="19" t="s">
        <v>641</v>
      </c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21"/>
      <c r="X208" s="35" t="e">
        <f t="shared" si="17"/>
        <v>#DIV/0!</v>
      </c>
    </row>
    <row r="209" spans="1:24">
      <c r="A209" s="23" t="s">
        <v>642</v>
      </c>
      <c r="B209" s="24" t="s">
        <v>643</v>
      </c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26"/>
      <c r="X209" s="32" t="e">
        <f t="shared" si="17"/>
        <v>#DIV/0!</v>
      </c>
    </row>
    <row r="210" spans="1:24">
      <c r="A210" s="23" t="s">
        <v>644</v>
      </c>
      <c r="B210" s="24" t="s">
        <v>645</v>
      </c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26"/>
      <c r="X210" s="32" t="e">
        <f t="shared" si="17"/>
        <v>#DIV/0!</v>
      </c>
    </row>
    <row r="211" spans="1:24">
      <c r="A211" s="23" t="s">
        <v>646</v>
      </c>
      <c r="B211" s="24" t="s">
        <v>647</v>
      </c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26"/>
      <c r="X211" s="32" t="e">
        <f t="shared" si="17"/>
        <v>#DIV/0!</v>
      </c>
    </row>
    <row r="212" spans="1:24">
      <c r="A212" s="23" t="s">
        <v>648</v>
      </c>
      <c r="B212" s="24" t="s">
        <v>649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26"/>
      <c r="X212" s="32" t="e">
        <f t="shared" si="17"/>
        <v>#DIV/0!</v>
      </c>
    </row>
    <row r="213" spans="1:24">
      <c r="A213" s="23" t="s">
        <v>650</v>
      </c>
      <c r="B213" s="24" t="s">
        <v>651</v>
      </c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26"/>
      <c r="X213" s="32" t="e">
        <f t="shared" si="17"/>
        <v>#DIV/0!</v>
      </c>
    </row>
    <row r="214" spans="1:24">
      <c r="A214" s="23" t="s">
        <v>652</v>
      </c>
      <c r="B214" s="24" t="s">
        <v>653</v>
      </c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26"/>
      <c r="X214" s="32" t="e">
        <f t="shared" si="17"/>
        <v>#DIV/0!</v>
      </c>
    </row>
    <row r="215" spans="1:24">
      <c r="A215" s="23" t="s">
        <v>654</v>
      </c>
      <c r="B215" s="24" t="s">
        <v>655</v>
      </c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26"/>
      <c r="X215" s="32" t="e">
        <f t="shared" si="17"/>
        <v>#DIV/0!</v>
      </c>
    </row>
    <row r="216" spans="1:24">
      <c r="A216" s="23" t="s">
        <v>656</v>
      </c>
      <c r="B216" s="24" t="s">
        <v>657</v>
      </c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26"/>
      <c r="X216" s="32" t="e">
        <f t="shared" si="17"/>
        <v>#DIV/0!</v>
      </c>
    </row>
    <row r="217" spans="1:24">
      <c r="A217" s="23" t="s">
        <v>658</v>
      </c>
      <c r="B217" s="24" t="s">
        <v>659</v>
      </c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26"/>
      <c r="X217" s="32" t="e">
        <f t="shared" si="17"/>
        <v>#DIV/0!</v>
      </c>
    </row>
    <row r="218" spans="1:24">
      <c r="A218" s="23" t="s">
        <v>660</v>
      </c>
      <c r="B218" s="24" t="s">
        <v>661</v>
      </c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26"/>
      <c r="X218" s="32" t="e">
        <f t="shared" si="17"/>
        <v>#DIV/0!</v>
      </c>
    </row>
    <row r="219" spans="1:24">
      <c r="A219" s="23" t="s">
        <v>662</v>
      </c>
      <c r="B219" s="24" t="s">
        <v>663</v>
      </c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26"/>
      <c r="X219" s="32" t="e">
        <f t="shared" si="17"/>
        <v>#DIV/0!</v>
      </c>
    </row>
    <row r="220" spans="1:24">
      <c r="A220" s="23" t="s">
        <v>664</v>
      </c>
      <c r="B220" s="24" t="s">
        <v>665</v>
      </c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26"/>
      <c r="X220" s="32" t="e">
        <f t="shared" si="17"/>
        <v>#DIV/0!</v>
      </c>
    </row>
    <row r="221" spans="1:24">
      <c r="A221" s="23" t="s">
        <v>666</v>
      </c>
      <c r="B221" s="24" t="s">
        <v>667</v>
      </c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26"/>
      <c r="X221" s="32" t="e">
        <f t="shared" si="17"/>
        <v>#DIV/0!</v>
      </c>
    </row>
    <row r="222" spans="1:24">
      <c r="A222" s="23" t="s">
        <v>668</v>
      </c>
      <c r="B222" s="24" t="s">
        <v>290</v>
      </c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26"/>
      <c r="X222" s="32" t="e">
        <f t="shared" si="17"/>
        <v>#DIV/0!</v>
      </c>
    </row>
    <row r="223" spans="1:24">
      <c r="A223" s="23" t="s">
        <v>669</v>
      </c>
      <c r="B223" s="24" t="s">
        <v>290</v>
      </c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26"/>
      <c r="X223" s="32" t="e">
        <f t="shared" si="17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7"/>
        <v>#DIV/0!</v>
      </c>
    </row>
    <row r="225" spans="1:26" s="12" customFormat="1">
      <c r="A225" s="18"/>
      <c r="B225" s="40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21"/>
      <c r="X225" s="42" t="e">
        <f t="shared" si="17"/>
        <v>#DIV/0!</v>
      </c>
    </row>
    <row r="226" spans="1:26">
      <c r="A226" s="23"/>
      <c r="B226" s="24" t="s">
        <v>672</v>
      </c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26"/>
      <c r="X226" s="32" t="e">
        <f t="shared" si="17"/>
        <v>#DIV/0!</v>
      </c>
    </row>
    <row r="227" spans="1:26">
      <c r="A227" s="23"/>
      <c r="B227" s="43" t="s">
        <v>673</v>
      </c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26"/>
      <c r="X227" s="32" t="e">
        <f t="shared" si="17"/>
        <v>#DIV/0!</v>
      </c>
    </row>
    <row r="228" spans="1:26">
      <c r="A228" s="23"/>
      <c r="B228" s="43" t="s">
        <v>674</v>
      </c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26"/>
      <c r="X228" s="32" t="e">
        <f t="shared" si="17"/>
        <v>#DIV/0!</v>
      </c>
    </row>
    <row r="229" spans="1:26">
      <c r="A229" s="23"/>
      <c r="B229" s="24" t="s">
        <v>675</v>
      </c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26"/>
      <c r="X229" s="32" t="e">
        <f t="shared" si="17"/>
        <v>#DIV/0!</v>
      </c>
    </row>
    <row r="230" spans="1:26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26"/>
      <c r="X230" s="32" t="e">
        <f t="shared" si="17"/>
        <v>#DIV/0!</v>
      </c>
    </row>
    <row r="231" spans="1:26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26"/>
      <c r="X231" s="32" t="e">
        <f t="shared" si="17"/>
        <v>#DIV/0!</v>
      </c>
    </row>
    <row r="232" spans="1:26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26"/>
      <c r="X232" s="32" t="e">
        <f t="shared" si="17"/>
        <v>#DIV/0!</v>
      </c>
    </row>
    <row r="233" spans="1:26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26"/>
      <c r="X233" s="32" t="e">
        <f t="shared" si="17"/>
        <v>#DIV/0!</v>
      </c>
    </row>
    <row r="234" spans="1:26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26"/>
      <c r="X234" s="32" t="e">
        <f t="shared" si="17"/>
        <v>#DIV/0!</v>
      </c>
    </row>
    <row r="235" spans="1:26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26"/>
      <c r="X235" s="32" t="e">
        <f t="shared" si="17"/>
        <v>#DIV/0!</v>
      </c>
    </row>
    <row r="236" spans="1:26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26"/>
      <c r="X236" s="32" t="e">
        <f t="shared" si="17"/>
        <v>#DIV/0!</v>
      </c>
    </row>
    <row r="239" spans="1:26" s="12" customFormat="1">
      <c r="A239" s="10" t="s">
        <v>695</v>
      </c>
      <c r="B239" s="10"/>
      <c r="C239" s="44">
        <f t="shared" ref="C239:U239" si="18">+C4-C241</f>
        <v>0</v>
      </c>
      <c r="D239" s="44">
        <f t="shared" si="18"/>
        <v>0</v>
      </c>
      <c r="E239" s="44">
        <f t="shared" si="18"/>
        <v>0</v>
      </c>
      <c r="F239" s="44">
        <f t="shared" si="18"/>
        <v>0</v>
      </c>
      <c r="G239" s="44">
        <f t="shared" si="18"/>
        <v>0</v>
      </c>
      <c r="H239" s="44">
        <f t="shared" si="18"/>
        <v>0</v>
      </c>
      <c r="I239" s="44">
        <f t="shared" si="18"/>
        <v>0</v>
      </c>
      <c r="J239" s="44">
        <f t="shared" si="18"/>
        <v>0</v>
      </c>
      <c r="K239" s="44">
        <f t="shared" si="18"/>
        <v>0</v>
      </c>
      <c r="L239" s="44">
        <f t="shared" si="18"/>
        <v>0</v>
      </c>
      <c r="M239" s="44">
        <f t="shared" si="18"/>
        <v>0</v>
      </c>
      <c r="N239" s="44">
        <f t="shared" si="18"/>
        <v>0</v>
      </c>
      <c r="O239" s="44">
        <f t="shared" si="18"/>
        <v>0</v>
      </c>
      <c r="P239" s="44">
        <f t="shared" si="18"/>
        <v>0</v>
      </c>
      <c r="Q239" s="44">
        <f t="shared" si="18"/>
        <v>0</v>
      </c>
      <c r="R239" s="44">
        <f t="shared" si="18"/>
        <v>0</v>
      </c>
      <c r="S239" s="44">
        <f t="shared" si="18"/>
        <v>0</v>
      </c>
      <c r="T239" s="44">
        <f t="shared" si="18"/>
        <v>0</v>
      </c>
      <c r="U239" s="44">
        <f t="shared" si="18"/>
        <v>0</v>
      </c>
      <c r="V239" s="44">
        <f t="shared" ref="V239" si="19">+V4-V241</f>
        <v>0</v>
      </c>
      <c r="X239" s="54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20">+C242+C253+C262+C273+C282</f>
        <v>0</v>
      </c>
      <c r="D241" s="20">
        <f t="shared" si="20"/>
        <v>0</v>
      </c>
      <c r="E241" s="20">
        <f t="shared" si="20"/>
        <v>0</v>
      </c>
      <c r="F241" s="20">
        <f t="shared" si="20"/>
        <v>0</v>
      </c>
      <c r="G241" s="20">
        <f t="shared" si="20"/>
        <v>0</v>
      </c>
      <c r="H241" s="20">
        <f t="shared" si="20"/>
        <v>0</v>
      </c>
      <c r="I241" s="20">
        <f t="shared" si="20"/>
        <v>0</v>
      </c>
      <c r="J241" s="20">
        <f t="shared" si="20"/>
        <v>0</v>
      </c>
      <c r="K241" s="20">
        <f t="shared" si="20"/>
        <v>0</v>
      </c>
      <c r="L241" s="20">
        <f t="shared" si="20"/>
        <v>0</v>
      </c>
      <c r="M241" s="20">
        <f t="shared" si="20"/>
        <v>0</v>
      </c>
      <c r="N241" s="20">
        <f t="shared" si="20"/>
        <v>0</v>
      </c>
      <c r="O241" s="20">
        <f t="shared" si="20"/>
        <v>0</v>
      </c>
      <c r="P241" s="20">
        <f t="shared" si="20"/>
        <v>0</v>
      </c>
      <c r="Q241" s="20">
        <f t="shared" si="20"/>
        <v>0</v>
      </c>
      <c r="R241" s="20">
        <f t="shared" si="20"/>
        <v>0</v>
      </c>
      <c r="S241" s="20">
        <f t="shared" si="20"/>
        <v>0</v>
      </c>
      <c r="T241" s="20">
        <f t="shared" si="20"/>
        <v>0</v>
      </c>
      <c r="U241" s="20">
        <f t="shared" si="20"/>
        <v>0</v>
      </c>
      <c r="V241" s="20">
        <f t="shared" ref="V241" si="21">+V242+V253+V262+V273+V282</f>
        <v>0</v>
      </c>
      <c r="W241" s="21"/>
      <c r="X241" s="22" t="e">
        <f t="shared" ref="X241:X272" si="22">+(V241/C241)-1</f>
        <v>#DIV/0!</v>
      </c>
    </row>
    <row r="242" spans="1:24" s="12" customFormat="1">
      <c r="A242" s="18" t="s">
        <v>263</v>
      </c>
      <c r="B242" s="19" t="s">
        <v>264</v>
      </c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21"/>
      <c r="X242" s="35" t="e">
        <f t="shared" si="22"/>
        <v>#DIV/0!</v>
      </c>
    </row>
    <row r="243" spans="1:24">
      <c r="A243" s="23" t="s">
        <v>265</v>
      </c>
      <c r="B243" s="24" t="s">
        <v>266</v>
      </c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26"/>
      <c r="X243" s="32" t="e">
        <f t="shared" si="22"/>
        <v>#DIV/0!</v>
      </c>
    </row>
    <row r="244" spans="1:24">
      <c r="A244" s="23" t="s">
        <v>267</v>
      </c>
      <c r="B244" s="24" t="s">
        <v>268</v>
      </c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26"/>
      <c r="X244" s="32" t="e">
        <f t="shared" si="22"/>
        <v>#DIV/0!</v>
      </c>
    </row>
    <row r="245" spans="1:24">
      <c r="A245" s="23" t="s">
        <v>275</v>
      </c>
      <c r="B245" s="24" t="s">
        <v>276</v>
      </c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26"/>
      <c r="X245" s="32" t="e">
        <f t="shared" si="22"/>
        <v>#DIV/0!</v>
      </c>
    </row>
    <row r="246" spans="1:24">
      <c r="A246" s="23" t="s">
        <v>291</v>
      </c>
      <c r="B246" s="24" t="s">
        <v>292</v>
      </c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26"/>
      <c r="X246" s="32" t="e">
        <f t="shared" si="22"/>
        <v>#DIV/0!</v>
      </c>
    </row>
    <row r="247" spans="1:24">
      <c r="A247" s="23" t="s">
        <v>303</v>
      </c>
      <c r="B247" s="24" t="s">
        <v>304</v>
      </c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26"/>
      <c r="X247" s="32" t="e">
        <f t="shared" si="22"/>
        <v>#DIV/0!</v>
      </c>
    </row>
    <row r="248" spans="1:24">
      <c r="A248" s="23" t="s">
        <v>311</v>
      </c>
      <c r="B248" s="24" t="s">
        <v>290</v>
      </c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26"/>
      <c r="X248" s="32" t="e">
        <f t="shared" si="22"/>
        <v>#DIV/0!</v>
      </c>
    </row>
    <row r="249" spans="1:24">
      <c r="A249" s="23" t="s">
        <v>316</v>
      </c>
      <c r="B249" s="24" t="s">
        <v>317</v>
      </c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26"/>
      <c r="X249" s="32" t="e">
        <f t="shared" si="22"/>
        <v>#DIV/0!</v>
      </c>
    </row>
    <row r="250" spans="1:24">
      <c r="A250" s="23" t="s">
        <v>318</v>
      </c>
      <c r="B250" s="24" t="s">
        <v>319</v>
      </c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26"/>
      <c r="X250" s="32" t="e">
        <f t="shared" si="22"/>
        <v>#DIV/0!</v>
      </c>
    </row>
    <row r="251" spans="1:24">
      <c r="A251" s="23" t="s">
        <v>325</v>
      </c>
      <c r="B251" s="33" t="s">
        <v>326</v>
      </c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26"/>
      <c r="X251" s="32" t="e">
        <f t="shared" si="22"/>
        <v>#DIV/0!</v>
      </c>
    </row>
    <row r="252" spans="1:24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26"/>
      <c r="X252" s="32" t="e">
        <f t="shared" si="22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23">+SUM(C254:C261)</f>
        <v>0</v>
      </c>
      <c r="D253" s="20">
        <f t="shared" si="23"/>
        <v>0</v>
      </c>
      <c r="E253" s="20">
        <f t="shared" si="23"/>
        <v>0</v>
      </c>
      <c r="F253" s="20">
        <f t="shared" si="23"/>
        <v>0</v>
      </c>
      <c r="G253" s="20">
        <f t="shared" si="23"/>
        <v>0</v>
      </c>
      <c r="H253" s="20">
        <f t="shared" si="23"/>
        <v>0</v>
      </c>
      <c r="I253" s="20">
        <f t="shared" si="23"/>
        <v>0</v>
      </c>
      <c r="J253" s="20">
        <f t="shared" si="23"/>
        <v>0</v>
      </c>
      <c r="K253" s="20">
        <f t="shared" si="23"/>
        <v>0</v>
      </c>
      <c r="L253" s="20">
        <f t="shared" si="23"/>
        <v>0</v>
      </c>
      <c r="M253" s="20">
        <f t="shared" si="23"/>
        <v>0</v>
      </c>
      <c r="N253" s="20">
        <f t="shared" si="23"/>
        <v>0</v>
      </c>
      <c r="O253" s="20">
        <f t="shared" si="23"/>
        <v>0</v>
      </c>
      <c r="P253" s="20">
        <f t="shared" si="23"/>
        <v>0</v>
      </c>
      <c r="Q253" s="20">
        <f t="shared" si="23"/>
        <v>0</v>
      </c>
      <c r="R253" s="20">
        <f t="shared" si="23"/>
        <v>0</v>
      </c>
      <c r="S253" s="20">
        <f t="shared" si="23"/>
        <v>0</v>
      </c>
      <c r="T253" s="20">
        <f t="shared" si="23"/>
        <v>0</v>
      </c>
      <c r="U253" s="20">
        <f t="shared" si="23"/>
        <v>0</v>
      </c>
      <c r="V253" s="20">
        <f t="shared" ref="V253" si="24">+SUM(V254:V261)</f>
        <v>0</v>
      </c>
      <c r="W253" s="21"/>
      <c r="X253" s="22" t="e">
        <f t="shared" si="22"/>
        <v>#DIV/0!</v>
      </c>
    </row>
    <row r="254" spans="1:24">
      <c r="A254" s="23" t="s">
        <v>344</v>
      </c>
      <c r="B254" s="24" t="s">
        <v>345</v>
      </c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26"/>
      <c r="X254" s="32" t="e">
        <f t="shared" si="22"/>
        <v>#DIV/0!</v>
      </c>
    </row>
    <row r="255" spans="1:24">
      <c r="A255" s="23" t="s">
        <v>355</v>
      </c>
      <c r="B255" s="24" t="s">
        <v>356</v>
      </c>
      <c r="C255" s="45">
        <f>+'2000'!$G255</f>
        <v>0</v>
      </c>
      <c r="D255" s="45">
        <f>+'2001'!$G255</f>
        <v>0</v>
      </c>
      <c r="E255" s="45">
        <f>+'2002'!$G255</f>
        <v>0</v>
      </c>
      <c r="F255" s="45">
        <f>+'2003'!$G255</f>
        <v>0</v>
      </c>
      <c r="G255" s="45">
        <f>+'2004'!$G255</f>
        <v>0</v>
      </c>
      <c r="H255" s="45">
        <f>+'2005'!$G255</f>
        <v>0</v>
      </c>
      <c r="I255" s="45">
        <f>+'2006'!$G255</f>
        <v>0</v>
      </c>
      <c r="J255" s="45">
        <f>+'2007'!$G255</f>
        <v>0</v>
      </c>
      <c r="K255" s="45">
        <f>+'2008'!$G255</f>
        <v>0</v>
      </c>
      <c r="L255" s="45">
        <f>+'2009'!$G255</f>
        <v>0</v>
      </c>
      <c r="M255" s="45">
        <f>+'2010'!$G255</f>
        <v>0</v>
      </c>
      <c r="N255" s="45">
        <f>+'2011'!$G255</f>
        <v>0</v>
      </c>
      <c r="O255" s="45">
        <f>+'2012'!$G255</f>
        <v>0</v>
      </c>
      <c r="P255" s="45">
        <f>+'2013'!$G255</f>
        <v>0</v>
      </c>
      <c r="Q255" s="45">
        <f>+'2014'!$G255</f>
        <v>0</v>
      </c>
      <c r="R255" s="45">
        <f>+'2015'!$G255</f>
        <v>0</v>
      </c>
      <c r="S255" s="45">
        <f>+'2016'!$G255</f>
        <v>0</v>
      </c>
      <c r="T255" s="45">
        <f>+'2017'!$G255</f>
        <v>0</v>
      </c>
      <c r="U255" s="45">
        <f>+'2018'!$G255</f>
        <v>0</v>
      </c>
      <c r="V255" s="45">
        <f>+'2019'!$G255</f>
        <v>0</v>
      </c>
      <c r="W255" s="26"/>
      <c r="X255" s="46" t="e">
        <f t="shared" si="22"/>
        <v>#DIV/0!</v>
      </c>
    </row>
    <row r="256" spans="1:24">
      <c r="A256" s="23" t="s">
        <v>376</v>
      </c>
      <c r="B256" s="24" t="s">
        <v>377</v>
      </c>
      <c r="C256" s="45">
        <f>+'2000'!$G256</f>
        <v>0</v>
      </c>
      <c r="D256" s="45">
        <f>+'2001'!$G256</f>
        <v>0</v>
      </c>
      <c r="E256" s="45">
        <f>+'2002'!$G256</f>
        <v>0</v>
      </c>
      <c r="F256" s="45">
        <f>+'2003'!$G256</f>
        <v>0</v>
      </c>
      <c r="G256" s="45">
        <f>+'2004'!$G256</f>
        <v>0</v>
      </c>
      <c r="H256" s="45">
        <f>+'2005'!$G256</f>
        <v>0</v>
      </c>
      <c r="I256" s="45">
        <f>+'2006'!$G256</f>
        <v>0</v>
      </c>
      <c r="J256" s="45">
        <f>+'2007'!$G256</f>
        <v>0</v>
      </c>
      <c r="K256" s="45">
        <f>+'2008'!$G256</f>
        <v>0</v>
      </c>
      <c r="L256" s="45">
        <f>+'2009'!$G256</f>
        <v>0</v>
      </c>
      <c r="M256" s="45">
        <f>+'2010'!$G256</f>
        <v>0</v>
      </c>
      <c r="N256" s="45">
        <f>+'2011'!$G256</f>
        <v>0</v>
      </c>
      <c r="O256" s="45">
        <f>+'2012'!$G256</f>
        <v>0</v>
      </c>
      <c r="P256" s="45">
        <f>+'2013'!$G256</f>
        <v>0</v>
      </c>
      <c r="Q256" s="45">
        <f>+'2014'!$G256</f>
        <v>0</v>
      </c>
      <c r="R256" s="45">
        <f>+'2015'!$G256</f>
        <v>0</v>
      </c>
      <c r="S256" s="45">
        <f>+'2016'!$G256</f>
        <v>0</v>
      </c>
      <c r="T256" s="45">
        <f>+'2017'!$G256</f>
        <v>0</v>
      </c>
      <c r="U256" s="45">
        <f>+'2018'!$G256</f>
        <v>0</v>
      </c>
      <c r="V256" s="45">
        <f>+'2019'!$G256</f>
        <v>0</v>
      </c>
      <c r="W256" s="26"/>
      <c r="X256" s="46" t="e">
        <f t="shared" si="22"/>
        <v>#DIV/0!</v>
      </c>
    </row>
    <row r="257" spans="1:24">
      <c r="A257" s="23" t="s">
        <v>391</v>
      </c>
      <c r="B257" s="24" t="s">
        <v>392</v>
      </c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26"/>
      <c r="X257" s="32" t="e">
        <f t="shared" si="22"/>
        <v>#DIV/0!</v>
      </c>
    </row>
    <row r="258" spans="1:24">
      <c r="A258" s="23" t="s">
        <v>398</v>
      </c>
      <c r="B258" s="24" t="s">
        <v>399</v>
      </c>
      <c r="C258" s="45">
        <f>+'2000'!$G258</f>
        <v>0</v>
      </c>
      <c r="D258" s="45">
        <f>+'2001'!$G258</f>
        <v>0</v>
      </c>
      <c r="E258" s="45">
        <f>+'2002'!$G258</f>
        <v>0</v>
      </c>
      <c r="F258" s="45">
        <f>+'2003'!$G258</f>
        <v>0</v>
      </c>
      <c r="G258" s="45">
        <f>+'2004'!$G258</f>
        <v>0</v>
      </c>
      <c r="H258" s="45">
        <f>+'2005'!$G258</f>
        <v>0</v>
      </c>
      <c r="I258" s="45">
        <f>+'2006'!$G258</f>
        <v>0</v>
      </c>
      <c r="J258" s="45">
        <f>+'2007'!$G258</f>
        <v>0</v>
      </c>
      <c r="K258" s="45">
        <f>+'2008'!$G258</f>
        <v>0</v>
      </c>
      <c r="L258" s="45">
        <f>+'2009'!$G258</f>
        <v>0</v>
      </c>
      <c r="M258" s="45">
        <f>+'2010'!$G258</f>
        <v>0</v>
      </c>
      <c r="N258" s="45">
        <f>+'2011'!$G258</f>
        <v>0</v>
      </c>
      <c r="O258" s="45">
        <f>+'2012'!$G258</f>
        <v>0</v>
      </c>
      <c r="P258" s="45">
        <f>+'2013'!$G258</f>
        <v>0</v>
      </c>
      <c r="Q258" s="45">
        <f>+'2014'!$G258</f>
        <v>0</v>
      </c>
      <c r="R258" s="45">
        <f>+'2015'!$G258</f>
        <v>0</v>
      </c>
      <c r="S258" s="45">
        <f>+'2016'!$G258</f>
        <v>0</v>
      </c>
      <c r="T258" s="45">
        <f>+'2017'!$G258</f>
        <v>0</v>
      </c>
      <c r="U258" s="45">
        <f>+'2018'!$G258</f>
        <v>0</v>
      </c>
      <c r="V258" s="45">
        <f>+'2019'!$G258</f>
        <v>0</v>
      </c>
      <c r="W258" s="26"/>
      <c r="X258" s="46" t="e">
        <f t="shared" si="22"/>
        <v>#DIV/0!</v>
      </c>
    </row>
    <row r="259" spans="1:24">
      <c r="A259" s="23" t="s">
        <v>409</v>
      </c>
      <c r="B259" s="24" t="s">
        <v>410</v>
      </c>
      <c r="C259" s="45">
        <f>+'2000'!$G259</f>
        <v>0</v>
      </c>
      <c r="D259" s="45">
        <f>+'2001'!$G259</f>
        <v>0</v>
      </c>
      <c r="E259" s="45">
        <f>+'2002'!$G259</f>
        <v>0</v>
      </c>
      <c r="F259" s="45">
        <f>+'2003'!$G259</f>
        <v>0</v>
      </c>
      <c r="G259" s="45">
        <f>+'2004'!$G259</f>
        <v>0</v>
      </c>
      <c r="H259" s="45">
        <f>+'2005'!$G259</f>
        <v>0</v>
      </c>
      <c r="I259" s="45">
        <f>+'2006'!$G259</f>
        <v>0</v>
      </c>
      <c r="J259" s="45">
        <f>+'2007'!$G259</f>
        <v>0</v>
      </c>
      <c r="K259" s="45">
        <f>+'2008'!$G259</f>
        <v>0</v>
      </c>
      <c r="L259" s="45">
        <f>+'2009'!$G259</f>
        <v>0</v>
      </c>
      <c r="M259" s="45">
        <f>+'2010'!$G259</f>
        <v>0</v>
      </c>
      <c r="N259" s="45">
        <f>+'2011'!$G259</f>
        <v>0</v>
      </c>
      <c r="O259" s="45">
        <f>+'2012'!$G259</f>
        <v>0</v>
      </c>
      <c r="P259" s="45">
        <f>+'2013'!$G259</f>
        <v>0</v>
      </c>
      <c r="Q259" s="45">
        <f>+'2014'!$G259</f>
        <v>0</v>
      </c>
      <c r="R259" s="45">
        <f>+'2015'!$G259</f>
        <v>0</v>
      </c>
      <c r="S259" s="45">
        <f>+'2016'!$G259</f>
        <v>0</v>
      </c>
      <c r="T259" s="45">
        <f>+'2017'!$G259</f>
        <v>0</v>
      </c>
      <c r="U259" s="45">
        <f>+'2018'!$G259</f>
        <v>0</v>
      </c>
      <c r="V259" s="45">
        <f>+'2019'!$G259</f>
        <v>0</v>
      </c>
      <c r="W259" s="26"/>
      <c r="X259" s="46" t="e">
        <f t="shared" si="22"/>
        <v>#DIV/0!</v>
      </c>
    </row>
    <row r="260" spans="1:24">
      <c r="A260" s="23" t="s">
        <v>423</v>
      </c>
      <c r="B260" s="24" t="s">
        <v>424</v>
      </c>
      <c r="C260" s="45">
        <f>+'2000'!$G260</f>
        <v>0</v>
      </c>
      <c r="D260" s="45">
        <f>+'2001'!$G260</f>
        <v>0</v>
      </c>
      <c r="E260" s="45">
        <f>+'2002'!$G260</f>
        <v>0</v>
      </c>
      <c r="F260" s="45">
        <f>+'2003'!$G260</f>
        <v>0</v>
      </c>
      <c r="G260" s="45">
        <f>+'2004'!$G260</f>
        <v>0</v>
      </c>
      <c r="H260" s="45">
        <f>+'2005'!$G260</f>
        <v>0</v>
      </c>
      <c r="I260" s="45">
        <f>+'2006'!$G260</f>
        <v>0</v>
      </c>
      <c r="J260" s="45">
        <f>+'2007'!$G260</f>
        <v>0</v>
      </c>
      <c r="K260" s="45">
        <f>+'2008'!$G260</f>
        <v>0</v>
      </c>
      <c r="L260" s="45">
        <f>+'2009'!$G260</f>
        <v>0</v>
      </c>
      <c r="M260" s="45">
        <f>+'2010'!$G260</f>
        <v>0</v>
      </c>
      <c r="N260" s="45">
        <f>+'2011'!$G260</f>
        <v>0</v>
      </c>
      <c r="O260" s="45">
        <f>+'2012'!$G260</f>
        <v>0</v>
      </c>
      <c r="P260" s="45">
        <f>+'2013'!$G260</f>
        <v>0</v>
      </c>
      <c r="Q260" s="45">
        <f>+'2014'!$G260</f>
        <v>0</v>
      </c>
      <c r="R260" s="45">
        <f>+'2015'!$G260</f>
        <v>0</v>
      </c>
      <c r="S260" s="45">
        <f>+'2016'!$G260</f>
        <v>0</v>
      </c>
      <c r="T260" s="45">
        <f>+'2017'!$G260</f>
        <v>0</v>
      </c>
      <c r="U260" s="45">
        <f>+'2018'!$G260</f>
        <v>0</v>
      </c>
      <c r="V260" s="45">
        <f>+'2019'!$G260</f>
        <v>0</v>
      </c>
      <c r="W260" s="26"/>
      <c r="X260" s="46" t="e">
        <f t="shared" si="22"/>
        <v>#DIV/0!</v>
      </c>
    </row>
    <row r="261" spans="1:24">
      <c r="A261" s="23" t="s">
        <v>432</v>
      </c>
      <c r="B261" s="24" t="s">
        <v>290</v>
      </c>
      <c r="C261" s="45">
        <f>+'2000'!$G261</f>
        <v>0</v>
      </c>
      <c r="D261" s="45">
        <f>+'2001'!$G261</f>
        <v>0</v>
      </c>
      <c r="E261" s="45">
        <f>+'2002'!$G261</f>
        <v>0</v>
      </c>
      <c r="F261" s="45">
        <f>+'2003'!$G261</f>
        <v>0</v>
      </c>
      <c r="G261" s="45">
        <f>+'2004'!$G261</f>
        <v>0</v>
      </c>
      <c r="H261" s="45">
        <f>+'2005'!$G261</f>
        <v>0</v>
      </c>
      <c r="I261" s="45">
        <f>+'2006'!$G261</f>
        <v>0</v>
      </c>
      <c r="J261" s="45">
        <f>+'2007'!$G261</f>
        <v>0</v>
      </c>
      <c r="K261" s="45">
        <f>+'2008'!$G261</f>
        <v>0</v>
      </c>
      <c r="L261" s="45">
        <f>+'2009'!$G261</f>
        <v>0</v>
      </c>
      <c r="M261" s="45">
        <f>+'2010'!$G261</f>
        <v>0</v>
      </c>
      <c r="N261" s="45">
        <f>+'2011'!$G261</f>
        <v>0</v>
      </c>
      <c r="O261" s="45">
        <f>+'2012'!$G261</f>
        <v>0</v>
      </c>
      <c r="P261" s="45">
        <f>+'2013'!$G261</f>
        <v>0</v>
      </c>
      <c r="Q261" s="45">
        <f>+'2014'!$G261</f>
        <v>0</v>
      </c>
      <c r="R261" s="45">
        <f>+'2015'!$G261</f>
        <v>0</v>
      </c>
      <c r="S261" s="45">
        <f>+'2016'!$G261</f>
        <v>0</v>
      </c>
      <c r="T261" s="45">
        <f>+'2017'!$G261</f>
        <v>0</v>
      </c>
      <c r="U261" s="45">
        <f>+'2018'!$G261</f>
        <v>0</v>
      </c>
      <c r="V261" s="45">
        <f>+'2019'!$G261</f>
        <v>0</v>
      </c>
      <c r="W261" s="26"/>
      <c r="X261" s="46" t="e">
        <f t="shared" si="22"/>
        <v>#DIV/0!</v>
      </c>
    </row>
    <row r="262" spans="1:24" s="12" customFormat="1">
      <c r="A262" s="18" t="s">
        <v>433</v>
      </c>
      <c r="B262" s="19" t="s">
        <v>434</v>
      </c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21"/>
      <c r="X262" s="35" t="e">
        <f t="shared" si="22"/>
        <v>#DIV/0!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22"/>
        <v>#DIV/0!</v>
      </c>
    </row>
    <row r="264" spans="1:24">
      <c r="A264" s="23" t="s">
        <v>465</v>
      </c>
      <c r="B264" s="24" t="s">
        <v>466</v>
      </c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26"/>
      <c r="X264" s="32" t="e">
        <f t="shared" si="22"/>
        <v>#DIV/0!</v>
      </c>
    </row>
    <row r="265" spans="1:24">
      <c r="A265" s="23" t="s">
        <v>483</v>
      </c>
      <c r="B265" s="24" t="s">
        <v>484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26"/>
      <c r="X265" s="32" t="e">
        <f t="shared" si="22"/>
        <v>#DIV/0!</v>
      </c>
    </row>
    <row r="266" spans="1:24">
      <c r="A266" s="23" t="s">
        <v>492</v>
      </c>
      <c r="B266" s="24" t="s">
        <v>493</v>
      </c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26"/>
      <c r="X266" s="32" t="e">
        <f t="shared" si="22"/>
        <v>#DIV/0!</v>
      </c>
    </row>
    <row r="267" spans="1:24">
      <c r="A267" s="23" t="s">
        <v>515</v>
      </c>
      <c r="B267" s="24" t="s">
        <v>516</v>
      </c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26"/>
      <c r="X267" s="32" t="e">
        <f t="shared" si="22"/>
        <v>#DIV/0!</v>
      </c>
    </row>
    <row r="268" spans="1:24">
      <c r="A268" s="23" t="s">
        <v>517</v>
      </c>
      <c r="B268" s="24" t="s">
        <v>518</v>
      </c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26"/>
      <c r="X268" s="32" t="e">
        <f t="shared" si="22"/>
        <v>#DIV/0!</v>
      </c>
    </row>
    <row r="269" spans="1:24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26"/>
      <c r="X269" s="32" t="e">
        <f t="shared" si="22"/>
        <v>#DIV/0!</v>
      </c>
    </row>
    <row r="270" spans="1:24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26"/>
      <c r="X270" s="32" t="e">
        <f t="shared" si="22"/>
        <v>#DIV/0!</v>
      </c>
    </row>
    <row r="271" spans="1:24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26"/>
      <c r="X271" s="32" t="e">
        <f t="shared" si="22"/>
        <v>#DIV/0!</v>
      </c>
    </row>
    <row r="272" spans="1:24">
      <c r="A272" s="23" t="s">
        <v>538</v>
      </c>
      <c r="B272" s="24" t="s">
        <v>290</v>
      </c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26"/>
      <c r="X272" s="32" t="e">
        <f t="shared" si="22"/>
        <v>#DIV/0!</v>
      </c>
    </row>
    <row r="273" spans="1:24" s="12" customFormat="1">
      <c r="A273" s="18" t="s">
        <v>539</v>
      </c>
      <c r="B273" s="19" t="s">
        <v>540</v>
      </c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21"/>
      <c r="X273" s="35" t="e">
        <f t="shared" ref="X273:X298" si="25">+(V273/C273)-1</f>
        <v>#DIV/0!</v>
      </c>
    </row>
    <row r="274" spans="1:24">
      <c r="A274" s="23" t="s">
        <v>541</v>
      </c>
      <c r="B274" s="24" t="s">
        <v>542</v>
      </c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26"/>
      <c r="X274" s="32" t="e">
        <f t="shared" si="25"/>
        <v>#DIV/0!</v>
      </c>
    </row>
    <row r="275" spans="1:24">
      <c r="A275" s="23" t="s">
        <v>557</v>
      </c>
      <c r="B275" s="24" t="s">
        <v>558</v>
      </c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26"/>
      <c r="X275" s="32" t="e">
        <f t="shared" si="25"/>
        <v>#DIV/0!</v>
      </c>
    </row>
    <row r="276" spans="1:24">
      <c r="A276" s="23" t="s">
        <v>573</v>
      </c>
      <c r="B276" s="24" t="s">
        <v>574</v>
      </c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26"/>
      <c r="X276" s="32" t="e">
        <f t="shared" si="25"/>
        <v>#DIV/0!</v>
      </c>
    </row>
    <row r="277" spans="1:24">
      <c r="A277" s="23" t="s">
        <v>589</v>
      </c>
      <c r="B277" s="24" t="s">
        <v>590</v>
      </c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26"/>
      <c r="X277" s="32" t="e">
        <f t="shared" si="25"/>
        <v>#DIV/0!</v>
      </c>
    </row>
    <row r="278" spans="1:24">
      <c r="A278" s="23" t="s">
        <v>605</v>
      </c>
      <c r="B278" s="24" t="s">
        <v>606</v>
      </c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26"/>
      <c r="X278" s="32" t="e">
        <f t="shared" si="25"/>
        <v>#DIV/0!</v>
      </c>
    </row>
    <row r="279" spans="1:24">
      <c r="A279" s="23" t="s">
        <v>621</v>
      </c>
      <c r="B279" s="24" t="s">
        <v>622</v>
      </c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26"/>
      <c r="X279" s="32" t="e">
        <f t="shared" si="25"/>
        <v>#DIV/0!</v>
      </c>
    </row>
    <row r="280" spans="1:24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26"/>
      <c r="X280" s="32" t="e">
        <f t="shared" si="25"/>
        <v>#DIV/0!</v>
      </c>
    </row>
    <row r="281" spans="1:24">
      <c r="A281" s="23" t="s">
        <v>639</v>
      </c>
      <c r="B281" s="24" t="s">
        <v>290</v>
      </c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26"/>
      <c r="X281" s="32" t="e">
        <f t="shared" si="25"/>
        <v>#DIV/0!</v>
      </c>
    </row>
    <row r="282" spans="1:24" s="12" customFormat="1">
      <c r="A282" s="18" t="s">
        <v>640</v>
      </c>
      <c r="B282" s="19" t="s">
        <v>641</v>
      </c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21"/>
      <c r="X282" s="35" t="e">
        <f t="shared" si="25"/>
        <v>#DIV/0!</v>
      </c>
    </row>
    <row r="283" spans="1:24">
      <c r="A283" s="23" t="s">
        <v>642</v>
      </c>
      <c r="B283" s="24" t="s">
        <v>643</v>
      </c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26"/>
      <c r="X283" s="32" t="e">
        <f t="shared" si="25"/>
        <v>#DIV/0!</v>
      </c>
    </row>
    <row r="284" spans="1:24">
      <c r="A284" s="23" t="s">
        <v>650</v>
      </c>
      <c r="B284" s="24" t="s">
        <v>651</v>
      </c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26"/>
      <c r="X284" s="32" t="e">
        <f t="shared" si="25"/>
        <v>#DIV/0!</v>
      </c>
    </row>
    <row r="285" spans="1:24">
      <c r="A285" s="23" t="s">
        <v>656</v>
      </c>
      <c r="B285" s="24" t="s">
        <v>657</v>
      </c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26"/>
      <c r="X285" s="32" t="e">
        <f t="shared" si="25"/>
        <v>#DIV/0!</v>
      </c>
    </row>
    <row r="286" spans="1:24">
      <c r="A286" s="23" t="s">
        <v>662</v>
      </c>
      <c r="B286" s="24" t="s">
        <v>663</v>
      </c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26"/>
      <c r="X286" s="32" t="e">
        <f t="shared" si="25"/>
        <v>#DIV/0!</v>
      </c>
    </row>
    <row r="287" spans="1:24">
      <c r="A287" s="23" t="s">
        <v>669</v>
      </c>
      <c r="B287" s="24" t="s">
        <v>290</v>
      </c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26"/>
      <c r="X287" s="32" t="e">
        <f t="shared" si="25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25"/>
        <v>#DIV/0!</v>
      </c>
    </row>
    <row r="289" spans="1:26" s="12" customFormat="1">
      <c r="A289" s="18"/>
      <c r="B289" s="40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21"/>
      <c r="X289" s="42" t="e">
        <f t="shared" si="25"/>
        <v>#DIV/0!</v>
      </c>
    </row>
    <row r="290" spans="1:26">
      <c r="A290" s="23"/>
      <c r="B290" s="24" t="s">
        <v>672</v>
      </c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26"/>
      <c r="X290" s="32" t="e">
        <f t="shared" si="25"/>
        <v>#DIV/0!</v>
      </c>
    </row>
    <row r="291" spans="1:26">
      <c r="A291" s="23"/>
      <c r="B291" s="43" t="s">
        <v>673</v>
      </c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26"/>
      <c r="X291" s="32" t="e">
        <f t="shared" si="25"/>
        <v>#DIV/0!</v>
      </c>
    </row>
    <row r="292" spans="1:26">
      <c r="A292" s="23"/>
      <c r="B292" s="43" t="s">
        <v>674</v>
      </c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26"/>
      <c r="X292" s="32" t="e">
        <f t="shared" si="25"/>
        <v>#DIV/0!</v>
      </c>
    </row>
    <row r="293" spans="1:26">
      <c r="A293" s="23"/>
      <c r="B293" s="24" t="s">
        <v>675</v>
      </c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26"/>
      <c r="X293" s="32" t="e">
        <f t="shared" si="25"/>
        <v>#DIV/0!</v>
      </c>
    </row>
    <row r="294" spans="1:26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26"/>
      <c r="X294" s="32" t="e">
        <f t="shared" si="25"/>
        <v>#DIV/0!</v>
      </c>
    </row>
    <row r="295" spans="1:26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26"/>
      <c r="X295" s="32" t="e">
        <f t="shared" si="25"/>
        <v>#DIV/0!</v>
      </c>
    </row>
    <row r="296" spans="1:26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26"/>
      <c r="X296" s="32" t="e">
        <f t="shared" si="25"/>
        <v>#DIV/0!</v>
      </c>
    </row>
    <row r="297" spans="1:26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26"/>
      <c r="X297" s="32" t="e">
        <f t="shared" si="25"/>
        <v>#DIV/0!</v>
      </c>
    </row>
    <row r="298" spans="1:26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26"/>
      <c r="X298" s="32" t="e">
        <f t="shared" si="25"/>
        <v>#DIV/0!</v>
      </c>
    </row>
    <row r="299" spans="1:26"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X299" s="56"/>
    </row>
    <row r="301" spans="1:26" s="12" customFormat="1">
      <c r="A301" s="10" t="s">
        <v>696</v>
      </c>
      <c r="B301" s="10"/>
      <c r="C301" s="44">
        <f t="shared" ref="C301:U301" si="26">C241-C303</f>
        <v>0</v>
      </c>
      <c r="D301" s="44">
        <f t="shared" si="26"/>
        <v>0</v>
      </c>
      <c r="E301" s="44">
        <f t="shared" si="26"/>
        <v>0</v>
      </c>
      <c r="F301" s="44">
        <f t="shared" si="26"/>
        <v>0</v>
      </c>
      <c r="G301" s="44">
        <f t="shared" si="26"/>
        <v>0</v>
      </c>
      <c r="H301" s="44">
        <f t="shared" si="26"/>
        <v>0</v>
      </c>
      <c r="I301" s="44">
        <f t="shared" si="26"/>
        <v>0</v>
      </c>
      <c r="J301" s="44">
        <f t="shared" si="26"/>
        <v>0</v>
      </c>
      <c r="K301" s="44">
        <f t="shared" si="26"/>
        <v>0</v>
      </c>
      <c r="L301" s="44">
        <f t="shared" si="26"/>
        <v>0</v>
      </c>
      <c r="M301" s="44">
        <f t="shared" si="26"/>
        <v>0</v>
      </c>
      <c r="N301" s="44">
        <f t="shared" si="26"/>
        <v>0</v>
      </c>
      <c r="O301" s="44">
        <f t="shared" si="26"/>
        <v>0</v>
      </c>
      <c r="P301" s="44">
        <f t="shared" si="26"/>
        <v>0</v>
      </c>
      <c r="Q301" s="44">
        <f t="shared" si="26"/>
        <v>0</v>
      </c>
      <c r="R301" s="44">
        <f t="shared" si="26"/>
        <v>0</v>
      </c>
      <c r="S301" s="44">
        <f t="shared" si="26"/>
        <v>0</v>
      </c>
      <c r="T301" s="44">
        <f t="shared" si="26"/>
        <v>0</v>
      </c>
      <c r="U301" s="44">
        <f t="shared" si="26"/>
        <v>0</v>
      </c>
      <c r="V301" s="44">
        <f t="shared" ref="V301" si="27">V241-V303</f>
        <v>0</v>
      </c>
      <c r="X301" s="54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28">+SUM(C304:C308)</f>
        <v>0</v>
      </c>
      <c r="D303" s="20">
        <f t="shared" si="28"/>
        <v>0</v>
      </c>
      <c r="E303" s="20">
        <f t="shared" si="28"/>
        <v>0</v>
      </c>
      <c r="F303" s="20">
        <f t="shared" si="28"/>
        <v>0</v>
      </c>
      <c r="G303" s="20">
        <f t="shared" si="28"/>
        <v>0</v>
      </c>
      <c r="H303" s="20">
        <f t="shared" si="28"/>
        <v>0</v>
      </c>
      <c r="I303" s="20">
        <f t="shared" si="28"/>
        <v>0</v>
      </c>
      <c r="J303" s="20">
        <f t="shared" si="28"/>
        <v>0</v>
      </c>
      <c r="K303" s="20">
        <f t="shared" si="28"/>
        <v>0</v>
      </c>
      <c r="L303" s="20">
        <f t="shared" si="28"/>
        <v>0</v>
      </c>
      <c r="M303" s="20">
        <f t="shared" si="28"/>
        <v>0</v>
      </c>
      <c r="N303" s="20">
        <f t="shared" si="28"/>
        <v>0</v>
      </c>
      <c r="O303" s="20">
        <f t="shared" si="28"/>
        <v>0</v>
      </c>
      <c r="P303" s="20">
        <f t="shared" si="28"/>
        <v>0</v>
      </c>
      <c r="Q303" s="20">
        <f t="shared" si="28"/>
        <v>0</v>
      </c>
      <c r="R303" s="20">
        <f t="shared" si="28"/>
        <v>0</v>
      </c>
      <c r="S303" s="20">
        <f t="shared" si="28"/>
        <v>0</v>
      </c>
      <c r="T303" s="20">
        <f t="shared" si="28"/>
        <v>0</v>
      </c>
      <c r="U303" s="20">
        <f t="shared" si="28"/>
        <v>0</v>
      </c>
      <c r="V303" s="20">
        <f t="shared" ref="V303" si="29">+SUM(V304:V308)</f>
        <v>0</v>
      </c>
      <c r="W303" s="21"/>
      <c r="X303" s="22" t="e">
        <f t="shared" ref="X303:X308" si="30">+(V303/C303)-1</f>
        <v>#DIV/0!</v>
      </c>
    </row>
    <row r="304" spans="1:26">
      <c r="A304" s="47" t="s">
        <v>263</v>
      </c>
      <c r="B304" s="48" t="s">
        <v>264</v>
      </c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26"/>
      <c r="X304" s="32" t="e">
        <f t="shared" si="30"/>
        <v>#DIV/0!</v>
      </c>
    </row>
    <row r="305" spans="1:24">
      <c r="A305" s="47" t="s">
        <v>342</v>
      </c>
      <c r="B305" s="48" t="s">
        <v>343</v>
      </c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26"/>
      <c r="X305" s="46" t="e">
        <f t="shared" si="30"/>
        <v>#DIV/0!</v>
      </c>
    </row>
    <row r="306" spans="1:24">
      <c r="A306" s="47" t="s">
        <v>433</v>
      </c>
      <c r="B306" s="48" t="s">
        <v>434</v>
      </c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26"/>
      <c r="X306" s="32" t="e">
        <f t="shared" si="30"/>
        <v>#DIV/0!</v>
      </c>
    </row>
    <row r="307" spans="1:24">
      <c r="A307" s="47" t="s">
        <v>539</v>
      </c>
      <c r="B307" s="48" t="s">
        <v>540</v>
      </c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26"/>
      <c r="X307" s="32" t="e">
        <f t="shared" si="30"/>
        <v>#DIV/0!</v>
      </c>
    </row>
    <row r="308" spans="1:24">
      <c r="A308" s="47" t="s">
        <v>640</v>
      </c>
      <c r="B308" s="48" t="s">
        <v>641</v>
      </c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26"/>
      <c r="X308" s="32" t="e">
        <f t="shared" si="30"/>
        <v>#DIV/0!</v>
      </c>
    </row>
  </sheetData>
  <sheetProtection algorithmName="SHA-512" hashValue="Ra9kQ+rvCuNFBr1Gwqv3r4LpJuz02u1rWYrwU9Um0e+zTb+6l+1DbHWO4sEQCu4GLMKXOxJlyYpwz2uL6AD0Lg==" saltValue="atd9CY79OaD9rx2dLtiStQ==" spinCount="100000" sheet="1" formatCells="0" formatColumns="0" formatRows="0" insertColumns="0" insertRows="0" insertHyperlinks="0" deleteColumns="0" deleteRows="0" sort="0" autoFilter="0" pivotTables="0"/>
  <conditionalFormatting sqref="C239:U239 C301:U301">
    <cfRule type="cellIs" dxfId="20" priority="6" operator="equal">
      <formula>0</formula>
    </cfRule>
  </conditionalFormatting>
  <conditionalFormatting sqref="V239">
    <cfRule type="cellIs" dxfId="19" priority="2" operator="equal">
      <formula>0</formula>
    </cfRule>
  </conditionalFormatting>
  <conditionalFormatting sqref="V301">
    <cfRule type="cellIs" dxfId="18" priority="1" operator="equal">
      <formula>0</formula>
    </cfRule>
  </conditionalFormatting>
  <dataValidations count="1">
    <dataValidation allowBlank="1" showInputMessage="1" showErrorMessage="1" sqref="B144:B157 B136 A225:B236 B267:B273 A289:B299 B307" xr:uid="{503D81F6-C5ED-49A7-A704-089C6822246A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27EBBFDA-1B49-49C6-A9E9-6DDC6E12290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PFC!C4:V4</xm:f>
              <xm:sqref>Z4</xm:sqref>
            </x14:sparkline>
            <x14:sparkline>
              <xm:f>PFC!C5:V5</xm:f>
              <xm:sqref>Z5</xm:sqref>
            </x14:sparkline>
            <x14:sparkline>
              <xm:f>PFC!C6:V6</xm:f>
              <xm:sqref>Z6</xm:sqref>
            </x14:sparkline>
            <x14:sparkline>
              <xm:f>PFC!C7:V7</xm:f>
              <xm:sqref>Z7</xm:sqref>
            </x14:sparkline>
            <x14:sparkline>
              <xm:f>PFC!C8:V8</xm:f>
              <xm:sqref>Z8</xm:sqref>
            </x14:sparkline>
            <x14:sparkline>
              <xm:f>PFC!C9:V9</xm:f>
              <xm:sqref>Z9</xm:sqref>
            </x14:sparkline>
            <x14:sparkline>
              <xm:f>PFC!C10:V10</xm:f>
              <xm:sqref>Z10</xm:sqref>
            </x14:sparkline>
            <x14:sparkline>
              <xm:f>PFC!C11:V11</xm:f>
              <xm:sqref>Z11</xm:sqref>
            </x14:sparkline>
            <x14:sparkline>
              <xm:f>PFC!C12:V12</xm:f>
              <xm:sqref>Z12</xm:sqref>
            </x14:sparkline>
            <x14:sparkline>
              <xm:f>PFC!C13:V13</xm:f>
              <xm:sqref>Z13</xm:sqref>
            </x14:sparkline>
            <x14:sparkline>
              <xm:f>PFC!C14:V14</xm:f>
              <xm:sqref>Z14</xm:sqref>
            </x14:sparkline>
            <x14:sparkline>
              <xm:f>PFC!C15:V15</xm:f>
              <xm:sqref>Z15</xm:sqref>
            </x14:sparkline>
            <x14:sparkline>
              <xm:f>PFC!C16:V16</xm:f>
              <xm:sqref>Z16</xm:sqref>
            </x14:sparkline>
            <x14:sparkline>
              <xm:f>PFC!C17:V17</xm:f>
              <xm:sqref>Z17</xm:sqref>
            </x14:sparkline>
            <x14:sparkline>
              <xm:f>PFC!C18:V18</xm:f>
              <xm:sqref>Z18</xm:sqref>
            </x14:sparkline>
            <x14:sparkline>
              <xm:f>PFC!C19:V19</xm:f>
              <xm:sqref>Z19</xm:sqref>
            </x14:sparkline>
            <x14:sparkline>
              <xm:f>PFC!C20:V20</xm:f>
              <xm:sqref>Z20</xm:sqref>
            </x14:sparkline>
            <x14:sparkline>
              <xm:f>PFC!C21:V21</xm:f>
              <xm:sqref>Z21</xm:sqref>
            </x14:sparkline>
            <x14:sparkline>
              <xm:f>PFC!C22:V22</xm:f>
              <xm:sqref>Z22</xm:sqref>
            </x14:sparkline>
            <x14:sparkline>
              <xm:f>PFC!C23:V23</xm:f>
              <xm:sqref>Z23</xm:sqref>
            </x14:sparkline>
            <x14:sparkline>
              <xm:f>PFC!C24:V24</xm:f>
              <xm:sqref>Z24</xm:sqref>
            </x14:sparkline>
            <x14:sparkline>
              <xm:f>PFC!C25:V25</xm:f>
              <xm:sqref>Z25</xm:sqref>
            </x14:sparkline>
            <x14:sparkline>
              <xm:f>PFC!C26:V26</xm:f>
              <xm:sqref>Z26</xm:sqref>
            </x14:sparkline>
            <x14:sparkline>
              <xm:f>PFC!C27:V27</xm:f>
              <xm:sqref>Z27</xm:sqref>
            </x14:sparkline>
            <x14:sparkline>
              <xm:f>PFC!C28:V28</xm:f>
              <xm:sqref>Z28</xm:sqref>
            </x14:sparkline>
            <x14:sparkline>
              <xm:f>PFC!C29:V29</xm:f>
              <xm:sqref>Z29</xm:sqref>
            </x14:sparkline>
            <x14:sparkline>
              <xm:f>PFC!C30:V30</xm:f>
              <xm:sqref>Z30</xm:sqref>
            </x14:sparkline>
            <x14:sparkline>
              <xm:f>PFC!C31:V31</xm:f>
              <xm:sqref>Z31</xm:sqref>
            </x14:sparkline>
            <x14:sparkline>
              <xm:f>PFC!C32:V32</xm:f>
              <xm:sqref>Z32</xm:sqref>
            </x14:sparkline>
            <x14:sparkline>
              <xm:f>PFC!C33:V33</xm:f>
              <xm:sqref>Z33</xm:sqref>
            </x14:sparkline>
            <x14:sparkline>
              <xm:f>PFC!C34:V34</xm:f>
              <xm:sqref>Z34</xm:sqref>
            </x14:sparkline>
            <x14:sparkline>
              <xm:f>PFC!C35:V35</xm:f>
              <xm:sqref>Z35</xm:sqref>
            </x14:sparkline>
            <x14:sparkline>
              <xm:f>PFC!C36:V36</xm:f>
              <xm:sqref>Z36</xm:sqref>
            </x14:sparkline>
            <x14:sparkline>
              <xm:f>PFC!C37:V37</xm:f>
              <xm:sqref>Z37</xm:sqref>
            </x14:sparkline>
            <x14:sparkline>
              <xm:f>PFC!C38:V38</xm:f>
              <xm:sqref>Z38</xm:sqref>
            </x14:sparkline>
            <x14:sparkline>
              <xm:f>PFC!C39:V39</xm:f>
              <xm:sqref>Z39</xm:sqref>
            </x14:sparkline>
            <x14:sparkline>
              <xm:f>PFC!C40:V40</xm:f>
              <xm:sqref>Z40</xm:sqref>
            </x14:sparkline>
            <x14:sparkline>
              <xm:f>PFC!C41:V41</xm:f>
              <xm:sqref>Z41</xm:sqref>
            </x14:sparkline>
            <x14:sparkline>
              <xm:f>PFC!C42:V42</xm:f>
              <xm:sqref>Z42</xm:sqref>
            </x14:sparkline>
            <x14:sparkline>
              <xm:f>PFC!C43:V43</xm:f>
              <xm:sqref>Z43</xm:sqref>
            </x14:sparkline>
            <x14:sparkline>
              <xm:f>PFC!C44:V44</xm:f>
              <xm:sqref>Z44</xm:sqref>
            </x14:sparkline>
            <x14:sparkline>
              <xm:f>PFC!C45:V45</xm:f>
              <xm:sqref>Z45</xm:sqref>
            </x14:sparkline>
            <x14:sparkline>
              <xm:f>PFC!C46:V46</xm:f>
              <xm:sqref>Z46</xm:sqref>
            </x14:sparkline>
            <x14:sparkline>
              <xm:f>PFC!C47:V47</xm:f>
              <xm:sqref>Z47</xm:sqref>
            </x14:sparkline>
            <x14:sparkline>
              <xm:f>PFC!C48:V48</xm:f>
              <xm:sqref>Z48</xm:sqref>
            </x14:sparkline>
            <x14:sparkline>
              <xm:f>PFC!C49:V49</xm:f>
              <xm:sqref>Z49</xm:sqref>
            </x14:sparkline>
            <x14:sparkline>
              <xm:f>PFC!C50:V50</xm:f>
              <xm:sqref>Z50</xm:sqref>
            </x14:sparkline>
            <x14:sparkline>
              <xm:f>PFC!C51:V51</xm:f>
              <xm:sqref>Z51</xm:sqref>
            </x14:sparkline>
            <x14:sparkline>
              <xm:f>PFC!C52:V52</xm:f>
              <xm:sqref>Z52</xm:sqref>
            </x14:sparkline>
            <x14:sparkline>
              <xm:f>PFC!C53:V53</xm:f>
              <xm:sqref>Z53</xm:sqref>
            </x14:sparkline>
            <x14:sparkline>
              <xm:f>PFC!C54:V54</xm:f>
              <xm:sqref>Z54</xm:sqref>
            </x14:sparkline>
            <x14:sparkline>
              <xm:f>PFC!C55:V55</xm:f>
              <xm:sqref>Z55</xm:sqref>
            </x14:sparkline>
            <x14:sparkline>
              <xm:f>PFC!C56:V56</xm:f>
              <xm:sqref>Z56</xm:sqref>
            </x14:sparkline>
            <x14:sparkline>
              <xm:f>PFC!C57:V57</xm:f>
              <xm:sqref>Z57</xm:sqref>
            </x14:sparkline>
            <x14:sparkline>
              <xm:f>PFC!C58:V58</xm:f>
              <xm:sqref>Z58</xm:sqref>
            </x14:sparkline>
            <x14:sparkline>
              <xm:f>PFC!C59:V59</xm:f>
              <xm:sqref>Z59</xm:sqref>
            </x14:sparkline>
            <x14:sparkline>
              <xm:f>PFC!C60:V60</xm:f>
              <xm:sqref>Z60</xm:sqref>
            </x14:sparkline>
            <x14:sparkline>
              <xm:f>PFC!C61:V61</xm:f>
              <xm:sqref>Z61</xm:sqref>
            </x14:sparkline>
            <x14:sparkline>
              <xm:f>PFC!C62:V62</xm:f>
              <xm:sqref>Z62</xm:sqref>
            </x14:sparkline>
            <x14:sparkline>
              <xm:f>PFC!C63:V63</xm:f>
              <xm:sqref>Z63</xm:sqref>
            </x14:sparkline>
            <x14:sparkline>
              <xm:f>PFC!C64:V64</xm:f>
              <xm:sqref>Z64</xm:sqref>
            </x14:sparkline>
            <x14:sparkline>
              <xm:f>PFC!C65:V65</xm:f>
              <xm:sqref>Z65</xm:sqref>
            </x14:sparkline>
            <x14:sparkline>
              <xm:f>PFC!C66:V66</xm:f>
              <xm:sqref>Z66</xm:sqref>
            </x14:sparkline>
            <x14:sparkline>
              <xm:f>PFC!C67:V67</xm:f>
              <xm:sqref>Z67</xm:sqref>
            </x14:sparkline>
            <x14:sparkline>
              <xm:f>PFC!C68:V68</xm:f>
              <xm:sqref>Z68</xm:sqref>
            </x14:sparkline>
            <x14:sparkline>
              <xm:f>PFC!C69:V69</xm:f>
              <xm:sqref>Z69</xm:sqref>
            </x14:sparkline>
            <x14:sparkline>
              <xm:f>PFC!C70:V70</xm:f>
              <xm:sqref>Z70</xm:sqref>
            </x14:sparkline>
            <x14:sparkline>
              <xm:f>PFC!C71:V71</xm:f>
              <xm:sqref>Z71</xm:sqref>
            </x14:sparkline>
            <x14:sparkline>
              <xm:f>PFC!C72:V72</xm:f>
              <xm:sqref>Z72</xm:sqref>
            </x14:sparkline>
            <x14:sparkline>
              <xm:f>PFC!C73:V73</xm:f>
              <xm:sqref>Z73</xm:sqref>
            </x14:sparkline>
            <x14:sparkline>
              <xm:f>PFC!C74:V74</xm:f>
              <xm:sqref>Z74</xm:sqref>
            </x14:sparkline>
            <x14:sparkline>
              <xm:f>PFC!C75:V75</xm:f>
              <xm:sqref>Z75</xm:sqref>
            </x14:sparkline>
            <x14:sparkline>
              <xm:f>PFC!C76:V76</xm:f>
              <xm:sqref>Z76</xm:sqref>
            </x14:sparkline>
            <x14:sparkline>
              <xm:f>PFC!C77:V77</xm:f>
              <xm:sqref>Z77</xm:sqref>
            </x14:sparkline>
            <x14:sparkline>
              <xm:f>PFC!C78:V78</xm:f>
              <xm:sqref>Z78</xm:sqref>
            </x14:sparkline>
            <x14:sparkline>
              <xm:f>PFC!C79:V79</xm:f>
              <xm:sqref>Z79</xm:sqref>
            </x14:sparkline>
            <x14:sparkline>
              <xm:f>PFC!C80:V80</xm:f>
              <xm:sqref>Z80</xm:sqref>
            </x14:sparkline>
            <x14:sparkline>
              <xm:f>PFC!C81:V81</xm:f>
              <xm:sqref>Z81</xm:sqref>
            </x14:sparkline>
            <x14:sparkline>
              <xm:f>PFC!C82:V82</xm:f>
              <xm:sqref>Z82</xm:sqref>
            </x14:sparkline>
            <x14:sparkline>
              <xm:f>PFC!C83:V83</xm:f>
              <xm:sqref>Z83</xm:sqref>
            </x14:sparkline>
            <x14:sparkline>
              <xm:f>PFC!C84:V84</xm:f>
              <xm:sqref>Z84</xm:sqref>
            </x14:sparkline>
            <x14:sparkline>
              <xm:f>PFC!C85:V85</xm:f>
              <xm:sqref>Z85</xm:sqref>
            </x14:sparkline>
            <x14:sparkline>
              <xm:f>PFC!C86:V86</xm:f>
              <xm:sqref>Z86</xm:sqref>
            </x14:sparkline>
            <x14:sparkline>
              <xm:f>PFC!C87:V87</xm:f>
              <xm:sqref>Z87</xm:sqref>
            </x14:sparkline>
            <x14:sparkline>
              <xm:f>PFC!C88:V88</xm:f>
              <xm:sqref>Z88</xm:sqref>
            </x14:sparkline>
            <x14:sparkline>
              <xm:f>PFC!C89:V89</xm:f>
              <xm:sqref>Z89</xm:sqref>
            </x14:sparkline>
            <x14:sparkline>
              <xm:f>PFC!C90:V90</xm:f>
              <xm:sqref>Z90</xm:sqref>
            </x14:sparkline>
            <x14:sparkline>
              <xm:f>PFC!C91:V91</xm:f>
              <xm:sqref>Z91</xm:sqref>
            </x14:sparkline>
            <x14:sparkline>
              <xm:f>PFC!C92:V92</xm:f>
              <xm:sqref>Z92</xm:sqref>
            </x14:sparkline>
            <x14:sparkline>
              <xm:f>PFC!C93:V93</xm:f>
              <xm:sqref>Z93</xm:sqref>
            </x14:sparkline>
            <x14:sparkline>
              <xm:f>PFC!C94:V94</xm:f>
              <xm:sqref>Z94</xm:sqref>
            </x14:sparkline>
            <x14:sparkline>
              <xm:f>PFC!C95:V95</xm:f>
              <xm:sqref>Z95</xm:sqref>
            </x14:sparkline>
            <x14:sparkline>
              <xm:f>PFC!C96:V96</xm:f>
              <xm:sqref>Z96</xm:sqref>
            </x14:sparkline>
            <x14:sparkline>
              <xm:f>PFC!C97:V97</xm:f>
              <xm:sqref>Z97</xm:sqref>
            </x14:sparkline>
            <x14:sparkline>
              <xm:f>PFC!C98:V98</xm:f>
              <xm:sqref>Z98</xm:sqref>
            </x14:sparkline>
            <x14:sparkline>
              <xm:f>PFC!C99:V99</xm:f>
              <xm:sqref>Z99</xm:sqref>
            </x14:sparkline>
            <x14:sparkline>
              <xm:f>PFC!C100:V100</xm:f>
              <xm:sqref>Z100</xm:sqref>
            </x14:sparkline>
            <x14:sparkline>
              <xm:f>PFC!C101:V101</xm:f>
              <xm:sqref>Z101</xm:sqref>
            </x14:sparkline>
            <x14:sparkline>
              <xm:f>PFC!C102:V102</xm:f>
              <xm:sqref>Z102</xm:sqref>
            </x14:sparkline>
            <x14:sparkline>
              <xm:f>PFC!C103:V103</xm:f>
              <xm:sqref>Z103</xm:sqref>
            </x14:sparkline>
            <x14:sparkline>
              <xm:f>PFC!C104:V104</xm:f>
              <xm:sqref>Z104</xm:sqref>
            </x14:sparkline>
            <x14:sparkline>
              <xm:f>PFC!C105:V105</xm:f>
              <xm:sqref>Z105</xm:sqref>
            </x14:sparkline>
            <x14:sparkline>
              <xm:f>PFC!C106:V106</xm:f>
              <xm:sqref>Z106</xm:sqref>
            </x14:sparkline>
            <x14:sparkline>
              <xm:f>PFC!C107:V107</xm:f>
              <xm:sqref>Z107</xm:sqref>
            </x14:sparkline>
            <x14:sparkline>
              <xm:f>PFC!C108:V108</xm:f>
              <xm:sqref>Z108</xm:sqref>
            </x14:sparkline>
            <x14:sparkline>
              <xm:f>PFC!C109:V109</xm:f>
              <xm:sqref>Z109</xm:sqref>
            </x14:sparkline>
            <x14:sparkline>
              <xm:f>PFC!C110:V110</xm:f>
              <xm:sqref>Z110</xm:sqref>
            </x14:sparkline>
            <x14:sparkline>
              <xm:f>PFC!C111:V111</xm:f>
              <xm:sqref>Z111</xm:sqref>
            </x14:sparkline>
            <x14:sparkline>
              <xm:f>PFC!C112:V112</xm:f>
              <xm:sqref>Z112</xm:sqref>
            </x14:sparkline>
            <x14:sparkline>
              <xm:f>PFC!C113:V113</xm:f>
              <xm:sqref>Z113</xm:sqref>
            </x14:sparkline>
            <x14:sparkline>
              <xm:f>PFC!C114:V114</xm:f>
              <xm:sqref>Z114</xm:sqref>
            </x14:sparkline>
            <x14:sparkline>
              <xm:f>PFC!C115:V115</xm:f>
              <xm:sqref>Z115</xm:sqref>
            </x14:sparkline>
            <x14:sparkline>
              <xm:f>PFC!C116:V116</xm:f>
              <xm:sqref>Z116</xm:sqref>
            </x14:sparkline>
            <x14:sparkline>
              <xm:f>PFC!C117:V117</xm:f>
              <xm:sqref>Z117</xm:sqref>
            </x14:sparkline>
            <x14:sparkline>
              <xm:f>PFC!C118:V118</xm:f>
              <xm:sqref>Z118</xm:sqref>
            </x14:sparkline>
            <x14:sparkline>
              <xm:f>PFC!C119:V119</xm:f>
              <xm:sqref>Z119</xm:sqref>
            </x14:sparkline>
            <x14:sparkline>
              <xm:f>PFC!C120:V120</xm:f>
              <xm:sqref>Z120</xm:sqref>
            </x14:sparkline>
            <x14:sparkline>
              <xm:f>PFC!C121:V121</xm:f>
              <xm:sqref>Z121</xm:sqref>
            </x14:sparkline>
            <x14:sparkline>
              <xm:f>PFC!C122:V122</xm:f>
              <xm:sqref>Z122</xm:sqref>
            </x14:sparkline>
            <x14:sparkline>
              <xm:f>PFC!C123:V123</xm:f>
              <xm:sqref>Z123</xm:sqref>
            </x14:sparkline>
            <x14:sparkline>
              <xm:f>PFC!C124:V124</xm:f>
              <xm:sqref>Z124</xm:sqref>
            </x14:sparkline>
            <x14:sparkline>
              <xm:f>PFC!C125:V125</xm:f>
              <xm:sqref>Z125</xm:sqref>
            </x14:sparkline>
            <x14:sparkline>
              <xm:f>PFC!C126:V126</xm:f>
              <xm:sqref>Z126</xm:sqref>
            </x14:sparkline>
            <x14:sparkline>
              <xm:f>PFC!C127:V127</xm:f>
              <xm:sqref>Z127</xm:sqref>
            </x14:sparkline>
            <x14:sparkline>
              <xm:f>PFC!C128:V128</xm:f>
              <xm:sqref>Z128</xm:sqref>
            </x14:sparkline>
            <x14:sparkline>
              <xm:f>PFC!C129:V129</xm:f>
              <xm:sqref>Z129</xm:sqref>
            </x14:sparkline>
            <x14:sparkline>
              <xm:f>PFC!C130:V130</xm:f>
              <xm:sqref>Z130</xm:sqref>
            </x14:sparkline>
            <x14:sparkline>
              <xm:f>PFC!C131:V131</xm:f>
              <xm:sqref>Z131</xm:sqref>
            </x14:sparkline>
            <x14:sparkline>
              <xm:f>PFC!C132:V132</xm:f>
              <xm:sqref>Z132</xm:sqref>
            </x14:sparkline>
            <x14:sparkline>
              <xm:f>PFC!C133:V133</xm:f>
              <xm:sqref>Z133</xm:sqref>
            </x14:sparkline>
            <x14:sparkline>
              <xm:f>PFC!C134:V134</xm:f>
              <xm:sqref>Z134</xm:sqref>
            </x14:sparkline>
            <x14:sparkline>
              <xm:f>PFC!C135:V135</xm:f>
              <xm:sqref>Z135</xm:sqref>
            </x14:sparkline>
            <x14:sparkline>
              <xm:f>PFC!C136:V136</xm:f>
              <xm:sqref>Z136</xm:sqref>
            </x14:sparkline>
            <x14:sparkline>
              <xm:f>PFC!C137:V137</xm:f>
              <xm:sqref>Z137</xm:sqref>
            </x14:sparkline>
            <x14:sparkline>
              <xm:f>PFC!C138:V138</xm:f>
              <xm:sqref>Z138</xm:sqref>
            </x14:sparkline>
            <x14:sparkline>
              <xm:f>PFC!C139:V139</xm:f>
              <xm:sqref>Z139</xm:sqref>
            </x14:sparkline>
            <x14:sparkline>
              <xm:f>PFC!C140:V140</xm:f>
              <xm:sqref>Z140</xm:sqref>
            </x14:sparkline>
            <x14:sparkline>
              <xm:f>PFC!C141:V141</xm:f>
              <xm:sqref>Z141</xm:sqref>
            </x14:sparkline>
            <x14:sparkline>
              <xm:f>PFC!C142:V142</xm:f>
              <xm:sqref>Z142</xm:sqref>
            </x14:sparkline>
            <x14:sparkline>
              <xm:f>PFC!C143:V143</xm:f>
              <xm:sqref>Z143</xm:sqref>
            </x14:sparkline>
            <x14:sparkline>
              <xm:f>PFC!C144:V144</xm:f>
              <xm:sqref>Z144</xm:sqref>
            </x14:sparkline>
            <x14:sparkline>
              <xm:f>PFC!C145:V145</xm:f>
              <xm:sqref>Z145</xm:sqref>
            </x14:sparkline>
            <x14:sparkline>
              <xm:f>PFC!C146:V146</xm:f>
              <xm:sqref>Z146</xm:sqref>
            </x14:sparkline>
            <x14:sparkline>
              <xm:f>PFC!C147:V147</xm:f>
              <xm:sqref>Z147</xm:sqref>
            </x14:sparkline>
            <x14:sparkline>
              <xm:f>PFC!C148:V148</xm:f>
              <xm:sqref>Z148</xm:sqref>
            </x14:sparkline>
            <x14:sparkline>
              <xm:f>PFC!C149:V149</xm:f>
              <xm:sqref>Z149</xm:sqref>
            </x14:sparkline>
            <x14:sparkline>
              <xm:f>PFC!C150:V150</xm:f>
              <xm:sqref>Z150</xm:sqref>
            </x14:sparkline>
            <x14:sparkline>
              <xm:f>PFC!C151:V151</xm:f>
              <xm:sqref>Z151</xm:sqref>
            </x14:sparkline>
            <x14:sparkline>
              <xm:f>PFC!C152:V152</xm:f>
              <xm:sqref>Z152</xm:sqref>
            </x14:sparkline>
            <x14:sparkline>
              <xm:f>PFC!C153:V153</xm:f>
              <xm:sqref>Z153</xm:sqref>
            </x14:sparkline>
            <x14:sparkline>
              <xm:f>PFC!C154:V154</xm:f>
              <xm:sqref>Z154</xm:sqref>
            </x14:sparkline>
            <x14:sparkline>
              <xm:f>PFC!C155:V155</xm:f>
              <xm:sqref>Z155</xm:sqref>
            </x14:sparkline>
            <x14:sparkline>
              <xm:f>PFC!C156:V156</xm:f>
              <xm:sqref>Z156</xm:sqref>
            </x14:sparkline>
            <x14:sparkline>
              <xm:f>PFC!C157:V157</xm:f>
              <xm:sqref>Z157</xm:sqref>
            </x14:sparkline>
            <x14:sparkline>
              <xm:f>PFC!C158:V158</xm:f>
              <xm:sqref>Z158</xm:sqref>
            </x14:sparkline>
            <x14:sparkline>
              <xm:f>PFC!C159:V159</xm:f>
              <xm:sqref>Z159</xm:sqref>
            </x14:sparkline>
            <x14:sparkline>
              <xm:f>PFC!C160:V160</xm:f>
              <xm:sqref>Z160</xm:sqref>
            </x14:sparkline>
            <x14:sparkline>
              <xm:f>PFC!C161:V161</xm:f>
              <xm:sqref>Z161</xm:sqref>
            </x14:sparkline>
            <x14:sparkline>
              <xm:f>PFC!C162:V162</xm:f>
              <xm:sqref>Z162</xm:sqref>
            </x14:sparkline>
            <x14:sparkline>
              <xm:f>PFC!C163:V163</xm:f>
              <xm:sqref>Z163</xm:sqref>
            </x14:sparkline>
            <x14:sparkline>
              <xm:f>PFC!C164:V164</xm:f>
              <xm:sqref>Z164</xm:sqref>
            </x14:sparkline>
            <x14:sparkline>
              <xm:f>PFC!C165:V165</xm:f>
              <xm:sqref>Z165</xm:sqref>
            </x14:sparkline>
            <x14:sparkline>
              <xm:f>PFC!C166:V166</xm:f>
              <xm:sqref>Z166</xm:sqref>
            </x14:sparkline>
            <x14:sparkline>
              <xm:f>PFC!C167:V167</xm:f>
              <xm:sqref>Z167</xm:sqref>
            </x14:sparkline>
            <x14:sparkline>
              <xm:f>PFC!C168:V168</xm:f>
              <xm:sqref>Z168</xm:sqref>
            </x14:sparkline>
            <x14:sparkline>
              <xm:f>PFC!C169:V169</xm:f>
              <xm:sqref>Z169</xm:sqref>
            </x14:sparkline>
            <x14:sparkline>
              <xm:f>PFC!C170:V170</xm:f>
              <xm:sqref>Z170</xm:sqref>
            </x14:sparkline>
            <x14:sparkline>
              <xm:f>PFC!C171:V171</xm:f>
              <xm:sqref>Z171</xm:sqref>
            </x14:sparkline>
            <x14:sparkline>
              <xm:f>PFC!C172:V172</xm:f>
              <xm:sqref>Z172</xm:sqref>
            </x14:sparkline>
            <x14:sparkline>
              <xm:f>PFC!C173:V173</xm:f>
              <xm:sqref>Z173</xm:sqref>
            </x14:sparkline>
            <x14:sparkline>
              <xm:f>PFC!C174:V174</xm:f>
              <xm:sqref>Z174</xm:sqref>
            </x14:sparkline>
            <x14:sparkline>
              <xm:f>PFC!C175:V175</xm:f>
              <xm:sqref>Z175</xm:sqref>
            </x14:sparkline>
            <x14:sparkline>
              <xm:f>PFC!C176:V176</xm:f>
              <xm:sqref>Z176</xm:sqref>
            </x14:sparkline>
            <x14:sparkline>
              <xm:f>PFC!C177:V177</xm:f>
              <xm:sqref>Z177</xm:sqref>
            </x14:sparkline>
            <x14:sparkline>
              <xm:f>PFC!C178:V178</xm:f>
              <xm:sqref>Z178</xm:sqref>
            </x14:sparkline>
            <x14:sparkline>
              <xm:f>PFC!C179:V179</xm:f>
              <xm:sqref>Z179</xm:sqref>
            </x14:sparkline>
            <x14:sparkline>
              <xm:f>PFC!C180:V180</xm:f>
              <xm:sqref>Z180</xm:sqref>
            </x14:sparkline>
            <x14:sparkline>
              <xm:f>PFC!C181:V181</xm:f>
              <xm:sqref>Z181</xm:sqref>
            </x14:sparkline>
            <x14:sparkline>
              <xm:f>PFC!C182:V182</xm:f>
              <xm:sqref>Z182</xm:sqref>
            </x14:sparkline>
            <x14:sparkline>
              <xm:f>PFC!C183:V183</xm:f>
              <xm:sqref>Z183</xm:sqref>
            </x14:sparkline>
            <x14:sparkline>
              <xm:f>PFC!C184:V184</xm:f>
              <xm:sqref>Z184</xm:sqref>
            </x14:sparkline>
            <x14:sparkline>
              <xm:f>PFC!C185:V185</xm:f>
              <xm:sqref>Z185</xm:sqref>
            </x14:sparkline>
            <x14:sparkline>
              <xm:f>PFC!C186:V186</xm:f>
              <xm:sqref>Z186</xm:sqref>
            </x14:sparkline>
            <x14:sparkline>
              <xm:f>PFC!C187:V187</xm:f>
              <xm:sqref>Z187</xm:sqref>
            </x14:sparkline>
            <x14:sparkline>
              <xm:f>PFC!C188:V188</xm:f>
              <xm:sqref>Z188</xm:sqref>
            </x14:sparkline>
            <x14:sparkline>
              <xm:f>PFC!C189:V189</xm:f>
              <xm:sqref>Z189</xm:sqref>
            </x14:sparkline>
            <x14:sparkline>
              <xm:f>PFC!C190:V190</xm:f>
              <xm:sqref>Z190</xm:sqref>
            </x14:sparkline>
            <x14:sparkline>
              <xm:f>PFC!C191:V191</xm:f>
              <xm:sqref>Z191</xm:sqref>
            </x14:sparkline>
            <x14:sparkline>
              <xm:f>PFC!C192:V192</xm:f>
              <xm:sqref>Z192</xm:sqref>
            </x14:sparkline>
            <x14:sparkline>
              <xm:f>PFC!C193:V193</xm:f>
              <xm:sqref>Z193</xm:sqref>
            </x14:sparkline>
            <x14:sparkline>
              <xm:f>PFC!C194:V194</xm:f>
              <xm:sqref>Z194</xm:sqref>
            </x14:sparkline>
            <x14:sparkline>
              <xm:f>PFC!C195:V195</xm:f>
              <xm:sqref>Z195</xm:sqref>
            </x14:sparkline>
            <x14:sparkline>
              <xm:f>PFC!C196:V196</xm:f>
              <xm:sqref>Z196</xm:sqref>
            </x14:sparkline>
            <x14:sparkline>
              <xm:f>PFC!C197:V197</xm:f>
              <xm:sqref>Z197</xm:sqref>
            </x14:sparkline>
            <x14:sparkline>
              <xm:f>PFC!C198:V198</xm:f>
              <xm:sqref>Z198</xm:sqref>
            </x14:sparkline>
            <x14:sparkline>
              <xm:f>PFC!C199:V199</xm:f>
              <xm:sqref>Z199</xm:sqref>
            </x14:sparkline>
            <x14:sparkline>
              <xm:f>PFC!C200:V200</xm:f>
              <xm:sqref>Z200</xm:sqref>
            </x14:sparkline>
            <x14:sparkline>
              <xm:f>PFC!C201:V201</xm:f>
              <xm:sqref>Z201</xm:sqref>
            </x14:sparkline>
            <x14:sparkline>
              <xm:f>PFC!C202:V202</xm:f>
              <xm:sqref>Z202</xm:sqref>
            </x14:sparkline>
            <x14:sparkline>
              <xm:f>PFC!C203:V203</xm:f>
              <xm:sqref>Z203</xm:sqref>
            </x14:sparkline>
            <x14:sparkline>
              <xm:f>PFC!C204:V204</xm:f>
              <xm:sqref>Z204</xm:sqref>
            </x14:sparkline>
            <x14:sparkline>
              <xm:f>PFC!C205:V205</xm:f>
              <xm:sqref>Z205</xm:sqref>
            </x14:sparkline>
            <x14:sparkline>
              <xm:f>PFC!C206:V206</xm:f>
              <xm:sqref>Z206</xm:sqref>
            </x14:sparkline>
            <x14:sparkline>
              <xm:f>PFC!C207:V207</xm:f>
              <xm:sqref>Z207</xm:sqref>
            </x14:sparkline>
            <x14:sparkline>
              <xm:f>PFC!C208:V208</xm:f>
              <xm:sqref>Z208</xm:sqref>
            </x14:sparkline>
            <x14:sparkline>
              <xm:f>PFC!C209:V209</xm:f>
              <xm:sqref>Z209</xm:sqref>
            </x14:sparkline>
            <x14:sparkline>
              <xm:f>PFC!C210:V210</xm:f>
              <xm:sqref>Z210</xm:sqref>
            </x14:sparkline>
            <x14:sparkline>
              <xm:f>PFC!C211:V211</xm:f>
              <xm:sqref>Z211</xm:sqref>
            </x14:sparkline>
            <x14:sparkline>
              <xm:f>PFC!C212:V212</xm:f>
              <xm:sqref>Z212</xm:sqref>
            </x14:sparkline>
            <x14:sparkline>
              <xm:f>PFC!C213:V213</xm:f>
              <xm:sqref>Z213</xm:sqref>
            </x14:sparkline>
            <x14:sparkline>
              <xm:f>PFC!C214:V214</xm:f>
              <xm:sqref>Z214</xm:sqref>
            </x14:sparkline>
            <x14:sparkline>
              <xm:f>PFC!C215:V215</xm:f>
              <xm:sqref>Z215</xm:sqref>
            </x14:sparkline>
            <x14:sparkline>
              <xm:f>PFC!C216:V216</xm:f>
              <xm:sqref>Z216</xm:sqref>
            </x14:sparkline>
            <x14:sparkline>
              <xm:f>PFC!C217:V217</xm:f>
              <xm:sqref>Z217</xm:sqref>
            </x14:sparkline>
            <x14:sparkline>
              <xm:f>PFC!C218:V218</xm:f>
              <xm:sqref>Z218</xm:sqref>
            </x14:sparkline>
            <x14:sparkline>
              <xm:f>PFC!C219:V219</xm:f>
              <xm:sqref>Z219</xm:sqref>
            </x14:sparkline>
            <x14:sparkline>
              <xm:f>PFC!C220:V220</xm:f>
              <xm:sqref>Z220</xm:sqref>
            </x14:sparkline>
            <x14:sparkline>
              <xm:f>PFC!C221:V221</xm:f>
              <xm:sqref>Z221</xm:sqref>
            </x14:sparkline>
            <x14:sparkline>
              <xm:f>PFC!C222:V222</xm:f>
              <xm:sqref>Z222</xm:sqref>
            </x14:sparkline>
            <x14:sparkline>
              <xm:f>PFC!C223:V223</xm:f>
              <xm:sqref>Z223</xm:sqref>
            </x14:sparkline>
            <x14:sparkline>
              <xm:f>PFC!C224:V224</xm:f>
              <xm:sqref>Z224</xm:sqref>
            </x14:sparkline>
            <x14:sparkline>
              <xm:f>PFC!C225:V225</xm:f>
              <xm:sqref>Z225</xm:sqref>
            </x14:sparkline>
            <x14:sparkline>
              <xm:f>PFC!C226:V226</xm:f>
              <xm:sqref>Z226</xm:sqref>
            </x14:sparkline>
            <x14:sparkline>
              <xm:f>PFC!C227:V227</xm:f>
              <xm:sqref>Z227</xm:sqref>
            </x14:sparkline>
            <x14:sparkline>
              <xm:f>PFC!C228:V228</xm:f>
              <xm:sqref>Z228</xm:sqref>
            </x14:sparkline>
            <x14:sparkline>
              <xm:f>PFC!C229:V229</xm:f>
              <xm:sqref>Z229</xm:sqref>
            </x14:sparkline>
            <x14:sparkline>
              <xm:f>PFC!C230:V230</xm:f>
              <xm:sqref>Z230</xm:sqref>
            </x14:sparkline>
            <x14:sparkline>
              <xm:f>PFC!C231:V231</xm:f>
              <xm:sqref>Z231</xm:sqref>
            </x14:sparkline>
            <x14:sparkline>
              <xm:f>PFC!C232:V232</xm:f>
              <xm:sqref>Z232</xm:sqref>
            </x14:sparkline>
            <x14:sparkline>
              <xm:f>PFC!C233:V233</xm:f>
              <xm:sqref>Z233</xm:sqref>
            </x14:sparkline>
            <x14:sparkline>
              <xm:f>PFC!C234:V234</xm:f>
              <xm:sqref>Z234</xm:sqref>
            </x14:sparkline>
            <x14:sparkline>
              <xm:f>PFC!C235:V235</xm:f>
              <xm:sqref>Z235</xm:sqref>
            </x14:sparkline>
            <x14:sparkline>
              <xm:f>PFC!C236:V236</xm:f>
              <xm:sqref>Z236</xm:sqref>
            </x14:sparkline>
          </x14:sparklines>
        </x14:sparklineGroup>
        <x14:sparklineGroup displayEmptyCellsAs="gap" xr2:uid="{529043F0-60AE-41E1-A26F-B3123204A2E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PFC!C303:V303</xm:f>
              <xm:sqref>Z303</xm:sqref>
            </x14:sparkline>
            <x14:sparkline>
              <xm:f>PFC!C304:V304</xm:f>
              <xm:sqref>Z304</xm:sqref>
            </x14:sparkline>
            <x14:sparkline>
              <xm:f>PFC!C305:V305</xm:f>
              <xm:sqref>Z305</xm:sqref>
            </x14:sparkline>
            <x14:sparkline>
              <xm:f>PFC!C306:V306</xm:f>
              <xm:sqref>Z306</xm:sqref>
            </x14:sparkline>
            <x14:sparkline>
              <xm:f>PFC!C307:V307</xm:f>
              <xm:sqref>Z307</xm:sqref>
            </x14:sparkline>
            <x14:sparkline>
              <xm:f>PFC!C308:V308</xm:f>
              <xm:sqref>Z308</xm:sqref>
            </x14:sparkline>
          </x14:sparklines>
        </x14:sparklineGroup>
        <x14:sparklineGroup displayEmptyCellsAs="gap" xr2:uid="{78F9B55D-7E9F-4BF4-966E-38C8A365329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PFC!C241:V241</xm:f>
              <xm:sqref>Z241</xm:sqref>
            </x14:sparkline>
            <x14:sparkline>
              <xm:f>PFC!C242:V242</xm:f>
              <xm:sqref>Z242</xm:sqref>
            </x14:sparkline>
            <x14:sparkline>
              <xm:f>PFC!C243:V243</xm:f>
              <xm:sqref>Z243</xm:sqref>
            </x14:sparkline>
            <x14:sparkline>
              <xm:f>PFC!C244:V244</xm:f>
              <xm:sqref>Z244</xm:sqref>
            </x14:sparkline>
            <x14:sparkline>
              <xm:f>PFC!C245:V245</xm:f>
              <xm:sqref>Z245</xm:sqref>
            </x14:sparkline>
            <x14:sparkline>
              <xm:f>PFC!C246:V246</xm:f>
              <xm:sqref>Z246</xm:sqref>
            </x14:sparkline>
            <x14:sparkline>
              <xm:f>PFC!C247:V247</xm:f>
              <xm:sqref>Z247</xm:sqref>
            </x14:sparkline>
            <x14:sparkline>
              <xm:f>PFC!C248:V248</xm:f>
              <xm:sqref>Z248</xm:sqref>
            </x14:sparkline>
            <x14:sparkline>
              <xm:f>PFC!C249:V249</xm:f>
              <xm:sqref>Z249</xm:sqref>
            </x14:sparkline>
            <x14:sparkline>
              <xm:f>PFC!C250:V250</xm:f>
              <xm:sqref>Z250</xm:sqref>
            </x14:sparkline>
            <x14:sparkline>
              <xm:f>PFC!C251:V251</xm:f>
              <xm:sqref>Z251</xm:sqref>
            </x14:sparkline>
            <x14:sparkline>
              <xm:f>PFC!C252:V252</xm:f>
              <xm:sqref>Z252</xm:sqref>
            </x14:sparkline>
            <x14:sparkline>
              <xm:f>PFC!C253:V253</xm:f>
              <xm:sqref>Z253</xm:sqref>
            </x14:sparkline>
            <x14:sparkline>
              <xm:f>PFC!C254:V254</xm:f>
              <xm:sqref>Z254</xm:sqref>
            </x14:sparkline>
            <x14:sparkline>
              <xm:f>PFC!C255:V255</xm:f>
              <xm:sqref>Z255</xm:sqref>
            </x14:sparkline>
            <x14:sparkline>
              <xm:f>PFC!C256:V256</xm:f>
              <xm:sqref>Z256</xm:sqref>
            </x14:sparkline>
            <x14:sparkline>
              <xm:f>PFC!C257:V257</xm:f>
              <xm:sqref>Z257</xm:sqref>
            </x14:sparkline>
            <x14:sparkline>
              <xm:f>PFC!C258:V258</xm:f>
              <xm:sqref>Z258</xm:sqref>
            </x14:sparkline>
            <x14:sparkline>
              <xm:f>PFC!C259:V259</xm:f>
              <xm:sqref>Z259</xm:sqref>
            </x14:sparkline>
            <x14:sparkline>
              <xm:f>PFC!C260:V260</xm:f>
              <xm:sqref>Z260</xm:sqref>
            </x14:sparkline>
            <x14:sparkline>
              <xm:f>PFC!C261:V261</xm:f>
              <xm:sqref>Z261</xm:sqref>
            </x14:sparkline>
            <x14:sparkline>
              <xm:f>PFC!C262:V262</xm:f>
              <xm:sqref>Z262</xm:sqref>
            </x14:sparkline>
            <x14:sparkline>
              <xm:f>PFC!C263:V263</xm:f>
              <xm:sqref>Z263</xm:sqref>
            </x14:sparkline>
            <x14:sparkline>
              <xm:f>PFC!C264:V264</xm:f>
              <xm:sqref>Z264</xm:sqref>
            </x14:sparkline>
            <x14:sparkline>
              <xm:f>PFC!C265:V265</xm:f>
              <xm:sqref>Z265</xm:sqref>
            </x14:sparkline>
            <x14:sparkline>
              <xm:f>PFC!C266:V266</xm:f>
              <xm:sqref>Z266</xm:sqref>
            </x14:sparkline>
            <x14:sparkline>
              <xm:f>PFC!C267:V267</xm:f>
              <xm:sqref>Z267</xm:sqref>
            </x14:sparkline>
            <x14:sparkline>
              <xm:f>PFC!C268:V268</xm:f>
              <xm:sqref>Z268</xm:sqref>
            </x14:sparkline>
            <x14:sparkline>
              <xm:f>PFC!C269:V269</xm:f>
              <xm:sqref>Z269</xm:sqref>
            </x14:sparkline>
            <x14:sparkline>
              <xm:f>PFC!C270:V270</xm:f>
              <xm:sqref>Z270</xm:sqref>
            </x14:sparkline>
            <x14:sparkline>
              <xm:f>PFC!C271:V271</xm:f>
              <xm:sqref>Z271</xm:sqref>
            </x14:sparkline>
            <x14:sparkline>
              <xm:f>PFC!C272:V272</xm:f>
              <xm:sqref>Z272</xm:sqref>
            </x14:sparkline>
            <x14:sparkline>
              <xm:f>PFC!C273:V273</xm:f>
              <xm:sqref>Z273</xm:sqref>
            </x14:sparkline>
            <x14:sparkline>
              <xm:f>PFC!C274:V274</xm:f>
              <xm:sqref>Z274</xm:sqref>
            </x14:sparkline>
            <x14:sparkline>
              <xm:f>PFC!C275:V275</xm:f>
              <xm:sqref>Z275</xm:sqref>
            </x14:sparkline>
            <x14:sparkline>
              <xm:f>PFC!C276:V276</xm:f>
              <xm:sqref>Z276</xm:sqref>
            </x14:sparkline>
            <x14:sparkline>
              <xm:f>PFC!C277:V277</xm:f>
              <xm:sqref>Z277</xm:sqref>
            </x14:sparkline>
            <x14:sparkline>
              <xm:f>PFC!C278:V278</xm:f>
              <xm:sqref>Z278</xm:sqref>
            </x14:sparkline>
            <x14:sparkline>
              <xm:f>PFC!C279:V279</xm:f>
              <xm:sqref>Z279</xm:sqref>
            </x14:sparkline>
            <x14:sparkline>
              <xm:f>PFC!C280:V280</xm:f>
              <xm:sqref>Z280</xm:sqref>
            </x14:sparkline>
            <x14:sparkline>
              <xm:f>PFC!C281:V281</xm:f>
              <xm:sqref>Z281</xm:sqref>
            </x14:sparkline>
            <x14:sparkline>
              <xm:f>PFC!C282:V282</xm:f>
              <xm:sqref>Z282</xm:sqref>
            </x14:sparkline>
            <x14:sparkline>
              <xm:f>PFC!C283:V283</xm:f>
              <xm:sqref>Z283</xm:sqref>
            </x14:sparkline>
            <x14:sparkline>
              <xm:f>PFC!C284:V284</xm:f>
              <xm:sqref>Z284</xm:sqref>
            </x14:sparkline>
            <x14:sparkline>
              <xm:f>PFC!C285:V285</xm:f>
              <xm:sqref>Z285</xm:sqref>
            </x14:sparkline>
            <x14:sparkline>
              <xm:f>PFC!C286:V286</xm:f>
              <xm:sqref>Z286</xm:sqref>
            </x14:sparkline>
            <x14:sparkline>
              <xm:f>PFC!C287:V287</xm:f>
              <xm:sqref>Z287</xm:sqref>
            </x14:sparkline>
            <x14:sparkline>
              <xm:f>PFC!C288:V288</xm:f>
              <xm:sqref>Z288</xm:sqref>
            </x14:sparkline>
            <x14:sparkline>
              <xm:f>PFC!C289:V289</xm:f>
              <xm:sqref>Z289</xm:sqref>
            </x14:sparkline>
            <x14:sparkline>
              <xm:f>PFC!C290:V290</xm:f>
              <xm:sqref>Z290</xm:sqref>
            </x14:sparkline>
            <x14:sparkline>
              <xm:f>PFC!C291:V291</xm:f>
              <xm:sqref>Z291</xm:sqref>
            </x14:sparkline>
            <x14:sparkline>
              <xm:f>PFC!C292:V292</xm:f>
              <xm:sqref>Z292</xm:sqref>
            </x14:sparkline>
            <x14:sparkline>
              <xm:f>PFC!C293:V293</xm:f>
              <xm:sqref>Z293</xm:sqref>
            </x14:sparkline>
            <x14:sparkline>
              <xm:f>PFC!C294:V294</xm:f>
              <xm:sqref>Z294</xm:sqref>
            </x14:sparkline>
            <x14:sparkline>
              <xm:f>PFC!C295:V295</xm:f>
              <xm:sqref>Z295</xm:sqref>
            </x14:sparkline>
            <x14:sparkline>
              <xm:f>PFC!C296:V296</xm:f>
              <xm:sqref>Z296</xm:sqref>
            </x14:sparkline>
            <x14:sparkline>
              <xm:f>PFC!C297:V297</xm:f>
              <xm:sqref>Z297</xm:sqref>
            </x14:sparkline>
            <x14:sparkline>
              <xm:f>PFC!C298:V298</xm:f>
              <xm:sqref>Z298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18BAC-E6EC-41EE-BDCD-24D869482671}">
  <dimension ref="A2:Z62"/>
  <sheetViews>
    <sheetView showGridLines="0" zoomScale="80" zoomScaleNormal="80" workbookViewId="0">
      <pane xSplit="1" ySplit="2" topLeftCell="B3" activePane="bottomRight" state="frozen"/>
      <selection pane="bottomRight" activeCell="D11" sqref="D11"/>
      <selection pane="bottomLeft" activeCell="A3" sqref="A3"/>
      <selection pane="topRight" activeCell="B1" sqref="B1"/>
    </sheetView>
  </sheetViews>
  <sheetFormatPr defaultColWidth="11.42578125" defaultRowHeight="12"/>
  <cols>
    <col min="1" max="1" width="11.7109375" style="49" customWidth="1"/>
    <col min="2" max="2" width="47.42578125" style="50" customWidth="1"/>
    <col min="3" max="3" width="12.5703125" style="51" bestFit="1" customWidth="1"/>
    <col min="4" max="4" width="12.85546875" style="51" bestFit="1" customWidth="1"/>
    <col min="5" max="5" width="11.7109375" style="51" bestFit="1" customWidth="1"/>
    <col min="6" max="7" width="12.85546875" style="51" bestFit="1" customWidth="1"/>
    <col min="8" max="8" width="11.7109375" style="51" bestFit="1" customWidth="1"/>
    <col min="9" max="9" width="12.5703125" style="51" bestFit="1" customWidth="1"/>
    <col min="10" max="10" width="12.85546875" style="51" bestFit="1" customWidth="1"/>
    <col min="11" max="11" width="11.7109375" style="51" bestFit="1" customWidth="1"/>
    <col min="12" max="13" width="12.85546875" style="51" bestFit="1" customWidth="1"/>
    <col min="14" max="14" width="12.5703125" style="51" bestFit="1" customWidth="1"/>
    <col min="15" max="18" width="12.85546875" style="51" bestFit="1" customWidth="1"/>
    <col min="19" max="19" width="11.85546875" style="51" bestFit="1" customWidth="1"/>
    <col min="20" max="20" width="12.5703125" style="51" bestFit="1" customWidth="1"/>
    <col min="21" max="21" width="12" style="51" bestFit="1" customWidth="1"/>
    <col min="22" max="22" width="20.7109375" style="51" customWidth="1"/>
    <col min="23" max="23" width="5.7109375" style="28" customWidth="1"/>
    <col min="24" max="24" width="11.42578125" style="69"/>
    <col min="25" max="25" width="5.7109375" style="28" customWidth="1"/>
    <col min="26" max="16384" width="11.42578125" style="28"/>
  </cols>
  <sheetData>
    <row r="2" spans="1:26" s="12" customFormat="1">
      <c r="A2" s="10"/>
      <c r="B2" s="10" t="s">
        <v>214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67"/>
      <c r="B3" s="82" t="s">
        <v>216</v>
      </c>
      <c r="C3" s="83">
        <v>2000</v>
      </c>
      <c r="D3" s="83">
        <v>2001</v>
      </c>
      <c r="E3" s="83">
        <v>2002</v>
      </c>
      <c r="F3" s="83">
        <v>2003</v>
      </c>
      <c r="G3" s="83">
        <v>2004</v>
      </c>
      <c r="H3" s="83">
        <v>2005</v>
      </c>
      <c r="I3" s="83">
        <v>2006</v>
      </c>
      <c r="J3" s="83">
        <v>2007</v>
      </c>
      <c r="K3" s="83">
        <v>2008</v>
      </c>
      <c r="L3" s="83">
        <v>2009</v>
      </c>
      <c r="M3" s="83">
        <v>2010</v>
      </c>
      <c r="N3" s="83">
        <v>2011</v>
      </c>
      <c r="O3" s="83">
        <v>2012</v>
      </c>
      <c r="P3" s="83">
        <v>2013</v>
      </c>
      <c r="Q3" s="83">
        <v>2014</v>
      </c>
      <c r="R3" s="83">
        <v>2015</v>
      </c>
      <c r="S3" s="83">
        <v>2016</v>
      </c>
      <c r="T3" s="83">
        <v>2017</v>
      </c>
      <c r="U3" s="83">
        <v>2018</v>
      </c>
      <c r="V3" s="83">
        <v>2019</v>
      </c>
      <c r="X3" s="84" t="s">
        <v>217</v>
      </c>
    </row>
    <row r="4" spans="1:26" ht="12.95">
      <c r="B4" s="24" t="s">
        <v>218</v>
      </c>
      <c r="C4" s="29">
        <f>+('CO2'!C$304+'CO2'!C$305+'CO2'!C$306+'CO2'!C$308)*'PCG-PTG'!$F$5</f>
        <v>5364.8208175200543</v>
      </c>
      <c r="D4" s="29">
        <f>+('CO2'!D$304+'CO2'!D$305+'CO2'!D$306+'CO2'!D$308)*'PCG-PTG'!$F$5</f>
        <v>6292.5539252737644</v>
      </c>
      <c r="E4" s="29">
        <f>+('CO2'!E$304+'CO2'!E$305+'CO2'!E$306+'CO2'!E$308)*'PCG-PTG'!$F$5</f>
        <v>5465.7704909986724</v>
      </c>
      <c r="F4" s="29">
        <f>+('CO2'!F$304+'CO2'!F$305+'CO2'!F$306+'CO2'!F$308)*'PCG-PTG'!$F$5</f>
        <v>5957.0237368510452</v>
      </c>
      <c r="G4" s="29">
        <f>+('CO2'!G$304+'CO2'!G$305+'CO2'!G$306+'CO2'!G$308)*'PCG-PTG'!$F$5</f>
        <v>5697.2470621209468</v>
      </c>
      <c r="H4" s="29">
        <f>+('CO2'!H$304+'CO2'!H$305+'CO2'!H$306+'CO2'!H$308)*'PCG-PTG'!$F$5</f>
        <v>5738.2508453881828</v>
      </c>
      <c r="I4" s="29">
        <f>+('CO2'!I$304+'CO2'!I$305+'CO2'!I$306+'CO2'!I$308)*'PCG-PTG'!$F$5</f>
        <v>6316.0628701987862</v>
      </c>
      <c r="J4" s="29">
        <f>+('CO2'!J$304+'CO2'!J$305+'CO2'!J$306+'CO2'!J$308)*'PCG-PTG'!$F$5</f>
        <v>7133.2723554107524</v>
      </c>
      <c r="K4" s="29">
        <f>+('CO2'!K$304+'CO2'!K$305+'CO2'!K$306+'CO2'!K$308)*'PCG-PTG'!$F$5</f>
        <v>7080.132155206179</v>
      </c>
      <c r="L4" s="29">
        <f>+('CO2'!L$304+'CO2'!L$305+'CO2'!L$306+'CO2'!L$308)*'PCG-PTG'!$F$5</f>
        <v>8675.0252200808554</v>
      </c>
      <c r="M4" s="29">
        <f>+('CO2'!M$304+'CO2'!M$305+'CO2'!M$306+'CO2'!M$308)*'PCG-PTG'!$F$5</f>
        <v>9606.0038744194753</v>
      </c>
      <c r="N4" s="29">
        <f>+('CO2'!N$304+'CO2'!N$305+'CO2'!N$306+'CO2'!N$308)*'PCG-PTG'!$F$5</f>
        <v>10727.186039497612</v>
      </c>
      <c r="O4" s="29">
        <f>+('CO2'!O$304+'CO2'!O$305+'CO2'!O$306+'CO2'!O$308)*'PCG-PTG'!$F$5</f>
        <v>10788.464829840061</v>
      </c>
      <c r="P4" s="29">
        <f>+('CO2'!P$304+'CO2'!P$305+'CO2'!P$306+'CO2'!P$308)*'PCG-PTG'!$F$5</f>
        <v>10762.400629473486</v>
      </c>
      <c r="Q4" s="29">
        <f>+('CO2'!Q$304+'CO2'!Q$305+'CO2'!Q$306+'CO2'!Q$308)*'PCG-PTG'!$F$5</f>
        <v>10786.900656455196</v>
      </c>
      <c r="R4" s="29">
        <f>+('CO2'!R$304+'CO2'!R$305+'CO2'!R$306+'CO2'!R$308)*'PCG-PTG'!$F$5</f>
        <v>11960.329468694999</v>
      </c>
      <c r="S4" s="29">
        <f>+('CO2'!S$304+'CO2'!S$305+'CO2'!S$306+'CO2'!S$308)*'PCG-PTG'!$F$5</f>
        <v>12081.845301093514</v>
      </c>
      <c r="T4" s="29">
        <f>+('CO2'!T$304+'CO2'!T$305+'CO2'!T$306+'CO2'!T$308)*'PCG-PTG'!$F$5</f>
        <v>11811.549083027438</v>
      </c>
      <c r="U4" s="29">
        <f>+('CO2'!U$304+'CO2'!U$305+'CO2'!U$306+'CO2'!U$308)*'PCG-PTG'!$F$5</f>
        <v>11853.889432655482</v>
      </c>
      <c r="V4" s="29">
        <f>+('CO2'!V$304+'CO2'!V$305+'CO2'!V$306+'CO2'!V$308)*'PCG-PTG'!$F$5</f>
        <v>16140.181804089138</v>
      </c>
      <c r="W4" s="26"/>
      <c r="X4" s="30">
        <f t="shared" ref="X4:X15" si="0">+(V4/C4)-1</f>
        <v>2.0085220649643447</v>
      </c>
    </row>
    <row r="5" spans="1:26" ht="12.95">
      <c r="B5" s="24" t="s">
        <v>219</v>
      </c>
      <c r="C5" s="29">
        <f>+('CO2'!C$304+'CO2'!C$305+'CO2'!C$306+'CO2'!C$307+'CO2'!C$308)*'PCG-PTG'!$F$5</f>
        <v>-17018.384397595546</v>
      </c>
      <c r="D5" s="29">
        <f>+('CO2'!D$304+'CO2'!D$305+'CO2'!D$306+'CO2'!D$307+'CO2'!D$308)*'PCG-PTG'!$F$5</f>
        <v>-14971.421481183424</v>
      </c>
      <c r="E5" s="29">
        <f>+('CO2'!E$304+'CO2'!E$305+'CO2'!E$306+'CO2'!E$307+'CO2'!E$308)*'PCG-PTG'!$F$5</f>
        <v>-12423.432939179889</v>
      </c>
      <c r="F5" s="29">
        <f>+('CO2'!F$304+'CO2'!F$305+'CO2'!F$306+'CO2'!F$307+'CO2'!F$308)*'PCG-PTG'!$F$5</f>
        <v>-15265.876190820301</v>
      </c>
      <c r="G5" s="29">
        <f>+('CO2'!G$304+'CO2'!G$305+'CO2'!G$306+'CO2'!G$307+'CO2'!G$308)*'PCG-PTG'!$F$5</f>
        <v>-23013.199508894355</v>
      </c>
      <c r="H5" s="29">
        <f>+('CO2'!H$304+'CO2'!H$305+'CO2'!H$306+'CO2'!H$307+'CO2'!H$308)*'PCG-PTG'!$F$5</f>
        <v>-11285.774670672279</v>
      </c>
      <c r="I5" s="29">
        <f>+('CO2'!I$304+'CO2'!I$305+'CO2'!I$306+'CO2'!I$307+'CO2'!I$308)*'PCG-PTG'!$F$5</f>
        <v>-21194.194594272274</v>
      </c>
      <c r="J5" s="29">
        <f>+('CO2'!J$304+'CO2'!J$305+'CO2'!J$306+'CO2'!J$307+'CO2'!J$308)*'PCG-PTG'!$F$5</f>
        <v>-17435.13704229179</v>
      </c>
      <c r="K5" s="29">
        <f>+('CO2'!K$304+'CO2'!K$305+'CO2'!K$306+'CO2'!K$307+'CO2'!K$308)*'PCG-PTG'!$F$5</f>
        <v>-14633.84005976448</v>
      </c>
      <c r="L5" s="29">
        <f>+('CO2'!L$304+'CO2'!L$305+'CO2'!L$306+'CO2'!L$307+'CO2'!L$308)*'PCG-PTG'!$F$5</f>
        <v>-22687.320671938753</v>
      </c>
      <c r="M5" s="29">
        <f>+('CO2'!M$304+'CO2'!M$305+'CO2'!M$306+'CO2'!M$307+'CO2'!M$308)*'PCG-PTG'!$F$5</f>
        <v>-18509.892489180911</v>
      </c>
      <c r="N5" s="29">
        <f>+('CO2'!N$304+'CO2'!N$305+'CO2'!N$306+'CO2'!N$307+'CO2'!N$308)*'PCG-PTG'!$F$5</f>
        <v>-15895.287444548345</v>
      </c>
      <c r="O5" s="29">
        <f>+('CO2'!O$304+'CO2'!O$305+'CO2'!O$306+'CO2'!O$307+'CO2'!O$308)*'PCG-PTG'!$F$5</f>
        <v>-20303.590873631969</v>
      </c>
      <c r="P5" s="29">
        <f>+('CO2'!P$304+'CO2'!P$305+'CO2'!P$306+'CO2'!P$307+'CO2'!P$308)*'PCG-PTG'!$F$5</f>
        <v>-19749.727658244017</v>
      </c>
      <c r="Q5" s="29">
        <f>+('CO2'!Q$304+'CO2'!Q$305+'CO2'!Q$306+'CO2'!Q$307+'CO2'!Q$308)*'PCG-PTG'!$F$5</f>
        <v>-15870.664889678716</v>
      </c>
      <c r="R5" s="29">
        <f>+('CO2'!R$304+'CO2'!R$305+'CO2'!R$306+'CO2'!R$307+'CO2'!R$308)*'PCG-PTG'!$F$5</f>
        <v>-16117.2509392887</v>
      </c>
      <c r="S5" s="29">
        <f>+('CO2'!S$304+'CO2'!S$305+'CO2'!S$306+'CO2'!S$307+'CO2'!S$308)*'PCG-PTG'!$F$5</f>
        <v>-16072.292139894629</v>
      </c>
      <c r="T5" s="29">
        <f>+('CO2'!T$304+'CO2'!T$305+'CO2'!T$306+'CO2'!T$307+'CO2'!T$308)*'PCG-PTG'!$F$5</f>
        <v>-20255.840833122522</v>
      </c>
      <c r="U5" s="29">
        <f>+('CO2'!U$304+'CO2'!U$305+'CO2'!U$306+'CO2'!U$307+'CO2'!U$308)*'PCG-PTG'!$F$5</f>
        <v>-16115.021364942315</v>
      </c>
      <c r="V5" s="29">
        <f>+('CO2'!V$304+'CO2'!V$305+'CO2'!V$306+'CO2'!V$307+'CO2'!V$308)*'PCG-PTG'!$F$5</f>
        <v>-14298.870222833317</v>
      </c>
      <c r="W5" s="26"/>
      <c r="X5" s="30">
        <f t="shared" si="0"/>
        <v>-0.1597986102104062</v>
      </c>
    </row>
    <row r="6" spans="1:26" ht="12.95">
      <c r="B6" s="24" t="s">
        <v>220</v>
      </c>
      <c r="C6" s="29">
        <f>+('CH4'!C$304+'CH4'!C$305+'CH4'!C$306+'CH4'!C$308)*'PCG-PTG'!$F$6</f>
        <v>3311.2733722224066</v>
      </c>
      <c r="D6" s="29">
        <f>+('CH4'!D$304+'CH4'!D$305+'CH4'!D$306+'CH4'!D$308)*'PCG-PTG'!$F$6</f>
        <v>3644.890385251359</v>
      </c>
      <c r="E6" s="29">
        <f>+('CH4'!E$304+'CH4'!E$305+'CH4'!E$306+'CH4'!E$308)*'PCG-PTG'!$F$6</f>
        <v>3721.1103982484988</v>
      </c>
      <c r="F6" s="29">
        <f>+('CH4'!F$304+'CH4'!F$305+'CH4'!F$306+'CH4'!F$308)*'PCG-PTG'!$F$6</f>
        <v>3708.5153160079562</v>
      </c>
      <c r="G6" s="29">
        <f>+('CH4'!G$304+'CH4'!G$305+'CH4'!G$306+'CH4'!G$308)*'PCG-PTG'!$F$6</f>
        <v>3727.1135254332607</v>
      </c>
      <c r="H6" s="29">
        <f>+('CH4'!H$304+'CH4'!H$305+'CH4'!H$306+'CH4'!H$308)*'PCG-PTG'!$F$6</f>
        <v>3893.2627524018767</v>
      </c>
      <c r="I6" s="29">
        <f>+('CH4'!I$304+'CH4'!I$305+'CH4'!I$306+'CH4'!I$308)*'PCG-PTG'!$F$6</f>
        <v>3906.7454310305575</v>
      </c>
      <c r="J6" s="29">
        <f>+('CH4'!J$304+'CH4'!J$305+'CH4'!J$306+'CH4'!J$308)*'PCG-PTG'!$F$6</f>
        <v>3903.8415250258613</v>
      </c>
      <c r="K6" s="29">
        <f>+('CH4'!K$304+'CH4'!K$305+'CH4'!K$306+'CH4'!K$308)*'PCG-PTG'!$F$6</f>
        <v>4072.8509947652624</v>
      </c>
      <c r="L6" s="29">
        <f>+('CH4'!L$304+'CH4'!L$305+'CH4'!L$306+'CH4'!L$308)*'PCG-PTG'!$F$6</f>
        <v>4151.9262469545974</v>
      </c>
      <c r="M6" s="29">
        <f>+('CH4'!M$304+'CH4'!M$305+'CH4'!M$306+'CH4'!M$308)*'PCG-PTG'!$F$6</f>
        <v>4246.3518740622349</v>
      </c>
      <c r="N6" s="29">
        <f>+('CH4'!N$304+'CH4'!N$305+'CH4'!N$306+'CH4'!N$308)*'PCG-PTG'!$F$6</f>
        <v>4467.1162601144551</v>
      </c>
      <c r="O6" s="29">
        <f>+('CH4'!O$304+'CH4'!O$305+'CH4'!O$306+'CH4'!O$308)*'PCG-PTG'!$F$6</f>
        <v>4507.7148076240228</v>
      </c>
      <c r="P6" s="29">
        <f>+('CH4'!P$304+'CH4'!P$305+'CH4'!P$306+'CH4'!P$308)*'PCG-PTG'!$F$6</f>
        <v>4555.8378282714839</v>
      </c>
      <c r="Q6" s="29">
        <f>+('CH4'!Q$304+'CH4'!Q$305+'CH4'!Q$306+'CH4'!Q$308)*'PCG-PTG'!$F$6</f>
        <v>4448.4532985592787</v>
      </c>
      <c r="R6" s="29">
        <f>+('CH4'!R$304+'CH4'!R$305+'CH4'!R$306+'CH4'!R$308)*'PCG-PTG'!$F$6</f>
        <v>4366.4645129370583</v>
      </c>
      <c r="S6" s="29">
        <f>+('CH4'!S$304+'CH4'!S$305+'CH4'!S$306+'CH4'!S$308)*'PCG-PTG'!$F$6</f>
        <v>4458.7998053670544</v>
      </c>
      <c r="T6" s="29">
        <f>+('CH4'!T$304+'CH4'!T$305+'CH4'!T$306+'CH4'!T$308)*'PCG-PTG'!$F$6</f>
        <v>4431.5060272349519</v>
      </c>
      <c r="U6" s="29">
        <f>+('CH4'!U$304+'CH4'!U$305+'CH4'!U$306+'CH4'!U$308)*'PCG-PTG'!$F$6</f>
        <v>4435.2111510820705</v>
      </c>
      <c r="V6" s="29">
        <f>+('CH4'!V$304+'CH4'!V$305+'CH4'!V$306+'CH4'!V$308)*'PCG-PTG'!$F$6</f>
        <v>4407.7545942021288</v>
      </c>
      <c r="W6" s="26"/>
      <c r="X6" s="30">
        <f t="shared" si="0"/>
        <v>0.33113581958465832</v>
      </c>
    </row>
    <row r="7" spans="1:26" ht="12.95">
      <c r="B7" s="24" t="s">
        <v>221</v>
      </c>
      <c r="C7" s="29">
        <f>+('CH4'!C$304+'CH4'!C$305+'CH4'!C$306+'CH4'!C$307+'CH4'!C$308)*'PCG-PTG'!$F$6</f>
        <v>3464.160613789576</v>
      </c>
      <c r="D7" s="29">
        <f>+('CH4'!D$304+'CH4'!D$305+'CH4'!D$306+'CH4'!D$307+'CH4'!D$308)*'PCG-PTG'!$F$6</f>
        <v>3848.3515240795796</v>
      </c>
      <c r="E7" s="29">
        <f>+('CH4'!E$304+'CH4'!E$305+'CH4'!E$306+'CH4'!E$307+'CH4'!E$308)*'PCG-PTG'!$F$6</f>
        <v>3966.763055731908</v>
      </c>
      <c r="F7" s="29">
        <f>+('CH4'!F$304+'CH4'!F$305+'CH4'!F$306+'CH4'!F$307+'CH4'!F$308)*'PCG-PTG'!$F$6</f>
        <v>3983.3821612504776</v>
      </c>
      <c r="G7" s="29">
        <f>+('CH4'!G$304+'CH4'!G$305+'CH4'!G$306+'CH4'!G$307+'CH4'!G$308)*'PCG-PTG'!$F$6</f>
        <v>3864.1486809367361</v>
      </c>
      <c r="H7" s="29">
        <f>+('CH4'!H$304+'CH4'!H$305+'CH4'!H$306+'CH4'!H$307+'CH4'!H$308)*'PCG-PTG'!$F$6</f>
        <v>4209.1545703279462</v>
      </c>
      <c r="I7" s="29">
        <f>+('CH4'!I$304+'CH4'!I$305+'CH4'!I$306+'CH4'!I$307+'CH4'!I$308)*'PCG-PTG'!$F$6</f>
        <v>4080.812855365788</v>
      </c>
      <c r="J7" s="29">
        <f>+('CH4'!J$304+'CH4'!J$305+'CH4'!J$306+'CH4'!J$307+'CH4'!J$308)*'PCG-PTG'!$F$6</f>
        <v>4107.6526660130639</v>
      </c>
      <c r="K7" s="29">
        <f>+('CH4'!K$304+'CH4'!K$305+'CH4'!K$306+'CH4'!K$307+'CH4'!K$308)*'PCG-PTG'!$F$6</f>
        <v>4267.166310641257</v>
      </c>
      <c r="L7" s="29">
        <f>+('CH4'!L$304+'CH4'!L$305+'CH4'!L$306+'CH4'!L$307+'CH4'!L$308)*'PCG-PTG'!$F$6</f>
        <v>4283.6819437335662</v>
      </c>
      <c r="M7" s="29">
        <f>+('CH4'!M$304+'CH4'!M$305+'CH4'!M$306+'CH4'!M$307+'CH4'!M$308)*'PCG-PTG'!$F$6</f>
        <v>4410.3419637673023</v>
      </c>
      <c r="N7" s="29">
        <f>+('CH4'!N$304+'CH4'!N$305+'CH4'!N$306+'CH4'!N$307+'CH4'!N$308)*'PCG-PTG'!$F$6</f>
        <v>4603.8236449816686</v>
      </c>
      <c r="O7" s="29">
        <f>+('CH4'!O$304+'CH4'!O$305+'CH4'!O$306+'CH4'!O$307+'CH4'!O$308)*'PCG-PTG'!$F$6</f>
        <v>4629.5345669714343</v>
      </c>
      <c r="P7" s="29">
        <f>+('CH4'!P$304+'CH4'!P$305+'CH4'!P$306+'CH4'!P$307+'CH4'!P$308)*'PCG-PTG'!$F$6</f>
        <v>4680.1173961477289</v>
      </c>
      <c r="Q7" s="29">
        <f>+('CH4'!Q$304+'CH4'!Q$305+'CH4'!Q$306+'CH4'!Q$307+'CH4'!Q$308)*'PCG-PTG'!$F$6</f>
        <v>4603.131862980973</v>
      </c>
      <c r="R7" s="29">
        <f>+('CH4'!R$304+'CH4'!R$305+'CH4'!R$306+'CH4'!R$307+'CH4'!R$308)*'PCG-PTG'!$F$6</f>
        <v>4582.312611723286</v>
      </c>
      <c r="S7" s="29">
        <f>+('CH4'!S$304+'CH4'!S$305+'CH4'!S$306+'CH4'!S$307+'CH4'!S$308)*'PCG-PTG'!$F$6</f>
        <v>4785.5522932287749</v>
      </c>
      <c r="T7" s="29">
        <f>+('CH4'!T$304+'CH4'!T$305+'CH4'!T$306+'CH4'!T$307+'CH4'!T$308)*'PCG-PTG'!$F$6</f>
        <v>4574.2875886792726</v>
      </c>
      <c r="U7" s="29">
        <f>+('CH4'!U$304+'CH4'!U$305+'CH4'!U$306+'CH4'!U$307+'CH4'!U$308)*'PCG-PTG'!$F$6</f>
        <v>4572.0869552729991</v>
      </c>
      <c r="V7" s="29">
        <f>+('CH4'!V$304+'CH4'!V$305+'CH4'!V$306+'CH4'!V$307+'CH4'!V$308)*'PCG-PTG'!$F$6</f>
        <v>4620.9127387293074</v>
      </c>
      <c r="W7" s="26"/>
      <c r="X7" s="30">
        <f t="shared" si="0"/>
        <v>0.33391988822201779</v>
      </c>
    </row>
    <row r="8" spans="1:26" ht="12.95">
      <c r="B8" s="24" t="s">
        <v>222</v>
      </c>
      <c r="C8" s="29">
        <f>+(N2O!C$304+N2O!C$305+N2O!C$306+N2O!C$308)*'PCG-PTG'!$F$8</f>
        <v>689.7518204695125</v>
      </c>
      <c r="D8" s="29">
        <f>+(N2O!D$304+N2O!D$305+N2O!D$306+N2O!D$308)*'PCG-PTG'!$F$8</f>
        <v>715.7227977239437</v>
      </c>
      <c r="E8" s="29">
        <f>+(N2O!E$304+N2O!E$305+N2O!E$306+N2O!E$308)*'PCG-PTG'!$F$8</f>
        <v>762.74442622515164</v>
      </c>
      <c r="F8" s="29">
        <f>+(N2O!F$304+N2O!F$305+N2O!F$306+N2O!F$308)*'PCG-PTG'!$F$8</f>
        <v>760.03650861567451</v>
      </c>
      <c r="G8" s="29">
        <f>+(N2O!G$304+N2O!G$305+N2O!G$306+N2O!G$308)*'PCG-PTG'!$F$8</f>
        <v>743.84208163747905</v>
      </c>
      <c r="H8" s="29">
        <f>+(N2O!H$304+N2O!H$305+N2O!H$306+N2O!H$308)*'PCG-PTG'!$F$8</f>
        <v>764.37977747820423</v>
      </c>
      <c r="I8" s="29">
        <f>+(N2O!I$304+N2O!I$305+N2O!I$306+N2O!I$308)*'PCG-PTG'!$F$8</f>
        <v>761.33810534019301</v>
      </c>
      <c r="J8" s="29">
        <f>+(N2O!J$304+N2O!J$305+N2O!J$306+N2O!J$308)*'PCG-PTG'!$F$8</f>
        <v>776.53402412327353</v>
      </c>
      <c r="K8" s="29">
        <f>+(N2O!K$304+N2O!K$305+N2O!K$306+N2O!K$308)*'PCG-PTG'!$F$8</f>
        <v>808.55686382861802</v>
      </c>
      <c r="L8" s="29">
        <f>+(N2O!L$304+N2O!L$305+N2O!L$306+N2O!L$308)*'PCG-PTG'!$F$8</f>
        <v>819.04155053068712</v>
      </c>
      <c r="M8" s="29">
        <f>+(N2O!M$304+N2O!M$305+N2O!M$306+N2O!M$308)*'PCG-PTG'!$F$8</f>
        <v>845.0240712484283</v>
      </c>
      <c r="N8" s="29">
        <f>+(N2O!N$304+N2O!N$305+N2O!N$306+N2O!N$308)*'PCG-PTG'!$F$8</f>
        <v>891.86159199355063</v>
      </c>
      <c r="O8" s="29">
        <f>+(N2O!O$304+N2O!O$305+N2O!O$306+N2O!O$308)*'PCG-PTG'!$F$8</f>
        <v>887.34574105815057</v>
      </c>
      <c r="P8" s="29">
        <f>+(N2O!P$304+N2O!P$305+N2O!P$306+N2O!P$308)*'PCG-PTG'!$F$8</f>
        <v>909.7284312443237</v>
      </c>
      <c r="Q8" s="29">
        <f>+(N2O!Q$304+N2O!Q$305+N2O!Q$306+N2O!Q$308)*'PCG-PTG'!$F$8</f>
        <v>857.01676492007607</v>
      </c>
      <c r="R8" s="29">
        <f>+(N2O!R$304+N2O!R$305+N2O!R$306+N2O!R$308)*'PCG-PTG'!$F$8</f>
        <v>830.57745282256155</v>
      </c>
      <c r="S8" s="29">
        <f>+(N2O!S$304+N2O!S$305+N2O!S$306+N2O!S$308)*'PCG-PTG'!$F$8</f>
        <v>874.46258633030379</v>
      </c>
      <c r="T8" s="29">
        <f>+(N2O!T$304+N2O!T$305+N2O!T$306+N2O!T$308)*'PCG-PTG'!$F$8</f>
        <v>873.01826372008702</v>
      </c>
      <c r="U8" s="29">
        <f>+(N2O!U$304+N2O!U$305+N2O!U$306+N2O!U$308)*'PCG-PTG'!$F$8</f>
        <v>889.82002313692249</v>
      </c>
      <c r="V8" s="29">
        <f>+(N2O!V$304+N2O!V$305+N2O!V$306+N2O!V$308)*'PCG-PTG'!$F$8</f>
        <v>914.10242036484874</v>
      </c>
      <c r="W8" s="26"/>
      <c r="X8" s="30">
        <f t="shared" si="0"/>
        <v>0.32526278762500582</v>
      </c>
    </row>
    <row r="9" spans="1:26" ht="12.95">
      <c r="B9" s="24" t="s">
        <v>223</v>
      </c>
      <c r="C9" s="29">
        <f>+(N2O!C$304+N2O!C$305+N2O!C$306+N2O!C$307+N2O!C$308)*'PCG-PTG'!$F$8</f>
        <v>739.42378165420348</v>
      </c>
      <c r="D9" s="29">
        <f>+(N2O!D$304+N2O!D$305+N2O!D$306+N2O!D$307+N2O!D$308)*'PCG-PTG'!$F$8</f>
        <v>782.14106201397885</v>
      </c>
      <c r="E9" s="29">
        <f>+(N2O!E$304+N2O!E$305+N2O!E$306+N2O!E$307+N2O!E$308)*'PCG-PTG'!$F$8</f>
        <v>846.07581575211884</v>
      </c>
      <c r="F9" s="29">
        <f>+(N2O!F$304+N2O!F$305+N2O!F$306+N2O!F$307+N2O!F$308)*'PCG-PTG'!$F$8</f>
        <v>855.56794828923591</v>
      </c>
      <c r="G9" s="29">
        <f>+(N2O!G$304+N2O!G$305+N2O!G$306+N2O!G$307+N2O!G$308)*'PCG-PTG'!$F$8</f>
        <v>796.96446160489279</v>
      </c>
      <c r="H9" s="29">
        <f>+(N2O!H$304+N2O!H$305+N2O!H$306+N2O!H$307+N2O!H$308)*'PCG-PTG'!$F$8</f>
        <v>875.39418947106321</v>
      </c>
      <c r="I9" s="29">
        <f>+(N2O!I$304+N2O!I$305+N2O!I$306+N2O!I$307+N2O!I$308)*'PCG-PTG'!$F$8</f>
        <v>827.06759189632919</v>
      </c>
      <c r="J9" s="29">
        <f>+(N2O!J$304+N2O!J$305+N2O!J$306+N2O!J$307+N2O!J$308)*'PCG-PTG'!$F$8</f>
        <v>852.26488450610248</v>
      </c>
      <c r="K9" s="29">
        <f>+(N2O!K$304+N2O!K$305+N2O!K$306+N2O!K$307+N2O!K$308)*'PCG-PTG'!$F$8</f>
        <v>883.34721980986092</v>
      </c>
      <c r="L9" s="29">
        <f>+(N2O!L$304+N2O!L$305+N2O!L$306+N2O!L$307+N2O!L$308)*'PCG-PTG'!$F$8</f>
        <v>874.6898014787788</v>
      </c>
      <c r="M9" s="29">
        <f>+(N2O!M$304+N2O!M$305+N2O!M$306+N2O!M$307+N2O!M$308)*'PCG-PTG'!$F$8</f>
        <v>901.97528144208275</v>
      </c>
      <c r="N9" s="29">
        <f>+(N2O!N$304+N2O!N$305+N2O!N$306+N2O!N$307+N2O!N$308)*'PCG-PTG'!$F$8</f>
        <v>951.5586305207928</v>
      </c>
      <c r="O9" s="29">
        <f>+(N2O!O$304+N2O!O$305+N2O!O$306+N2O!O$307+N2O!O$308)*'PCG-PTG'!$F$8</f>
        <v>938.93451685756668</v>
      </c>
      <c r="P9" s="29">
        <f>+(N2O!P$304+N2O!P$305+N2O!P$306+N2O!P$307+N2O!P$308)*'PCG-PTG'!$F$8</f>
        <v>955.5231007273494</v>
      </c>
      <c r="Q9" s="29">
        <f>+(N2O!Q$304+N2O!Q$305+N2O!Q$306+N2O!Q$307+N2O!Q$308)*'PCG-PTG'!$F$8</f>
        <v>914.40247604195156</v>
      </c>
      <c r="R9" s="29">
        <f>+(N2O!R$304+N2O!R$305+N2O!R$306+N2O!R$307+N2O!R$308)*'PCG-PTG'!$F$8</f>
        <v>923.85751736030431</v>
      </c>
      <c r="S9" s="29">
        <f>+(N2O!S$304+N2O!S$305+N2O!S$306+N2O!S$307+N2O!S$308)*'PCG-PTG'!$F$8</f>
        <v>1019.1121331774292</v>
      </c>
      <c r="T9" s="29">
        <f>+(N2O!T$304+N2O!T$305+N2O!T$306+N2O!T$307+N2O!T$308)*'PCG-PTG'!$F$8</f>
        <v>931.04185716727625</v>
      </c>
      <c r="U9" s="29">
        <f>+(N2O!U$304+N2O!U$305+N2O!U$306+N2O!U$307+N2O!U$308)*'PCG-PTG'!$F$8</f>
        <v>946.87552465785814</v>
      </c>
      <c r="V9" s="29">
        <f>+(N2O!V$304+N2O!V$305+N2O!V$306+N2O!V$307+N2O!V$308)*'PCG-PTG'!$F$8</f>
        <v>1026.3413115284316</v>
      </c>
      <c r="W9" s="26"/>
      <c r="X9" s="30">
        <f t="shared" si="0"/>
        <v>0.38802853923950065</v>
      </c>
    </row>
    <row r="10" spans="1:26">
      <c r="B10" s="24" t="s">
        <v>224</v>
      </c>
      <c r="C10" s="29">
        <f>+HFC!C$303</f>
        <v>0</v>
      </c>
      <c r="D10" s="29">
        <f>+HFC!D$303</f>
        <v>0</v>
      </c>
      <c r="E10" s="29">
        <f>+HFC!E$303</f>
        <v>0</v>
      </c>
      <c r="F10" s="29">
        <f>+HFC!F$303</f>
        <v>0</v>
      </c>
      <c r="G10" s="29">
        <f>+HFC!G$303</f>
        <v>0</v>
      </c>
      <c r="H10" s="29">
        <f>+HFC!H$303</f>
        <v>0</v>
      </c>
      <c r="I10" s="29">
        <f>+HFC!I$303</f>
        <v>0</v>
      </c>
      <c r="J10" s="29">
        <f>+HFC!J$303</f>
        <v>0</v>
      </c>
      <c r="K10" s="29">
        <f>+HFC!K$303</f>
        <v>0</v>
      </c>
      <c r="L10" s="29">
        <f>+HFC!L$303</f>
        <v>0</v>
      </c>
      <c r="M10" s="29">
        <f>+HFC!M$303</f>
        <v>0</v>
      </c>
      <c r="N10" s="29">
        <f>+HFC!N$303</f>
        <v>0</v>
      </c>
      <c r="O10" s="29">
        <f>+HFC!O$303</f>
        <v>55.202102439999997</v>
      </c>
      <c r="P10" s="29">
        <f>+HFC!P$303</f>
        <v>158.92562834400002</v>
      </c>
      <c r="Q10" s="29">
        <f>+HFC!Q$303</f>
        <v>286.20182000439996</v>
      </c>
      <c r="R10" s="29">
        <f>+HFC!R$303</f>
        <v>421.75549190946003</v>
      </c>
      <c r="S10" s="29">
        <f>+HFC!S$303</f>
        <v>557.58410650673216</v>
      </c>
      <c r="T10" s="29">
        <f>+HFC!T$303</f>
        <v>647.44428839556588</v>
      </c>
      <c r="U10" s="29">
        <f>+HFC!U$303</f>
        <v>800.77995405148079</v>
      </c>
      <c r="V10" s="29">
        <f>+HFC!V$303</f>
        <v>913.29776859209835</v>
      </c>
      <c r="W10" s="26"/>
      <c r="X10" s="30" t="e">
        <f t="shared" si="0"/>
        <v>#DIV/0!</v>
      </c>
    </row>
    <row r="11" spans="1:26">
      <c r="B11" s="24" t="s">
        <v>225</v>
      </c>
      <c r="C11" s="29">
        <f>+PFC!C$303</f>
        <v>0</v>
      </c>
      <c r="D11" s="29">
        <f>+PFC!D$303</f>
        <v>0</v>
      </c>
      <c r="E11" s="29">
        <f>+PFC!E$303</f>
        <v>0</v>
      </c>
      <c r="F11" s="29">
        <f>+PFC!F$303</f>
        <v>0</v>
      </c>
      <c r="G11" s="29">
        <f>+PFC!G$303</f>
        <v>0</v>
      </c>
      <c r="H11" s="29">
        <f>+PFC!H$303</f>
        <v>0</v>
      </c>
      <c r="I11" s="29">
        <f>+PFC!I$303</f>
        <v>0</v>
      </c>
      <c r="J11" s="29">
        <f>+PFC!J$303</f>
        <v>0</v>
      </c>
      <c r="K11" s="29">
        <f>+PFC!K$303</f>
        <v>0</v>
      </c>
      <c r="L11" s="29">
        <f>+PFC!L$303</f>
        <v>0</v>
      </c>
      <c r="M11" s="29">
        <f>+PFC!M$303</f>
        <v>0</v>
      </c>
      <c r="N11" s="29">
        <f>+PFC!N$303</f>
        <v>0</v>
      </c>
      <c r="O11" s="29">
        <f>+PFC!O$303</f>
        <v>0</v>
      </c>
      <c r="P11" s="29">
        <f>+PFC!P$303</f>
        <v>0</v>
      </c>
      <c r="Q11" s="29">
        <f>+PFC!Q$303</f>
        <v>0</v>
      </c>
      <c r="R11" s="29">
        <f>+PFC!R$303</f>
        <v>0</v>
      </c>
      <c r="S11" s="29">
        <f>+PFC!S$303</f>
        <v>0</v>
      </c>
      <c r="T11" s="29">
        <f>+PFC!T$303</f>
        <v>0</v>
      </c>
      <c r="U11" s="29">
        <f>+PFC!U$303</f>
        <v>0</v>
      </c>
      <c r="V11" s="29">
        <f>+PFC!V$303</f>
        <v>0</v>
      </c>
      <c r="W11" s="26"/>
      <c r="X11" s="30" t="e">
        <f t="shared" si="0"/>
        <v>#DIV/0!</v>
      </c>
    </row>
    <row r="12" spans="1:26" ht="12.95">
      <c r="B12" s="24" t="s">
        <v>226</v>
      </c>
      <c r="C12" s="29">
        <f>+'SF6'!C$303</f>
        <v>0</v>
      </c>
      <c r="D12" s="29">
        <f>+'SF6'!D$303</f>
        <v>0</v>
      </c>
      <c r="E12" s="29">
        <f>+'SF6'!E$303</f>
        <v>0</v>
      </c>
      <c r="F12" s="29">
        <f>+'SF6'!F$303</f>
        <v>0</v>
      </c>
      <c r="G12" s="29">
        <f>+'SF6'!G$303</f>
        <v>0</v>
      </c>
      <c r="H12" s="29">
        <f>+'SF6'!H$303</f>
        <v>0</v>
      </c>
      <c r="I12" s="29">
        <f>+'SF6'!I$303</f>
        <v>0</v>
      </c>
      <c r="J12" s="29">
        <f>+'SF6'!J$303</f>
        <v>0</v>
      </c>
      <c r="K12" s="29">
        <f>+'SF6'!K$303</f>
        <v>0</v>
      </c>
      <c r="L12" s="29">
        <f>+'SF6'!L$303</f>
        <v>0</v>
      </c>
      <c r="M12" s="29">
        <f>+'SF6'!M$303</f>
        <v>0</v>
      </c>
      <c r="N12" s="29">
        <f>+'SF6'!N$303</f>
        <v>0</v>
      </c>
      <c r="O12" s="29">
        <f>+'SF6'!O$303</f>
        <v>0</v>
      </c>
      <c r="P12" s="29">
        <f>+'SF6'!P$303</f>
        <v>0</v>
      </c>
      <c r="Q12" s="29">
        <f>+'SF6'!Q$303</f>
        <v>0</v>
      </c>
      <c r="R12" s="29">
        <f>+'SF6'!R$303</f>
        <v>0</v>
      </c>
      <c r="S12" s="29">
        <f>+'SF6'!S$303</f>
        <v>0</v>
      </c>
      <c r="T12" s="29">
        <f>+'SF6'!T$303</f>
        <v>0</v>
      </c>
      <c r="U12" s="29">
        <f>+'SF6'!U$303</f>
        <v>0</v>
      </c>
      <c r="V12" s="29">
        <f>+'SF6'!V$303</f>
        <v>0</v>
      </c>
      <c r="W12" s="26"/>
      <c r="X12" s="30" t="e">
        <f t="shared" si="0"/>
        <v>#DIV/0!</v>
      </c>
    </row>
    <row r="13" spans="1:26" ht="12.95">
      <c r="B13" s="24" t="s">
        <v>227</v>
      </c>
      <c r="C13" s="29">
        <f>+'NF3'!C$303</f>
        <v>0</v>
      </c>
      <c r="D13" s="29">
        <f>+'NF3'!D$303</f>
        <v>0</v>
      </c>
      <c r="E13" s="29">
        <f>+'NF3'!E$303</f>
        <v>0</v>
      </c>
      <c r="F13" s="29">
        <f>+'NF3'!F$303</f>
        <v>0</v>
      </c>
      <c r="G13" s="29">
        <f>+'NF3'!G$303</f>
        <v>0</v>
      </c>
      <c r="H13" s="29">
        <f>+'NF3'!H$303</f>
        <v>0</v>
      </c>
      <c r="I13" s="29">
        <f>+'NF3'!I$303</f>
        <v>0</v>
      </c>
      <c r="J13" s="29">
        <f>+'NF3'!J$303</f>
        <v>0</v>
      </c>
      <c r="K13" s="29">
        <f>+'NF3'!K$303</f>
        <v>0</v>
      </c>
      <c r="L13" s="29">
        <f>+'NF3'!L$303</f>
        <v>0</v>
      </c>
      <c r="M13" s="29">
        <f>+'NF3'!M$303</f>
        <v>0</v>
      </c>
      <c r="N13" s="29">
        <f>+'NF3'!N$303</f>
        <v>0</v>
      </c>
      <c r="O13" s="29">
        <f>+'NF3'!O$303</f>
        <v>0</v>
      </c>
      <c r="P13" s="29">
        <f>+'NF3'!P$303</f>
        <v>0</v>
      </c>
      <c r="Q13" s="29">
        <f>+'NF3'!Q$303</f>
        <v>0</v>
      </c>
      <c r="R13" s="29">
        <f>+'NF3'!R$303</f>
        <v>0</v>
      </c>
      <c r="S13" s="29">
        <f>+'NF3'!S$303</f>
        <v>0</v>
      </c>
      <c r="T13" s="29">
        <f>+'NF3'!T$303</f>
        <v>0</v>
      </c>
      <c r="U13" s="29">
        <f>+'NF3'!U$303</f>
        <v>0</v>
      </c>
      <c r="V13" s="29">
        <f>+'NF3'!V$303</f>
        <v>0</v>
      </c>
      <c r="W13" s="26"/>
      <c r="X13" s="30" t="e">
        <f t="shared" si="0"/>
        <v>#DIV/0!</v>
      </c>
    </row>
    <row r="14" spans="1:26" s="12" customFormat="1">
      <c r="A14" s="67"/>
      <c r="B14" s="19" t="s">
        <v>228</v>
      </c>
      <c r="C14" s="20">
        <f t="shared" ref="C14:U14" si="1">+C4+C6+C8+C10+C11+C12+C13</f>
        <v>9365.8460102119716</v>
      </c>
      <c r="D14" s="20">
        <f t="shared" si="1"/>
        <v>10653.167108249067</v>
      </c>
      <c r="E14" s="20">
        <f t="shared" si="1"/>
        <v>9949.6253154723236</v>
      </c>
      <c r="F14" s="20">
        <f t="shared" si="1"/>
        <v>10425.575561474676</v>
      </c>
      <c r="G14" s="20">
        <f t="shared" si="1"/>
        <v>10168.202669191685</v>
      </c>
      <c r="H14" s="20">
        <f t="shared" si="1"/>
        <v>10395.893375268264</v>
      </c>
      <c r="I14" s="20">
        <f t="shared" si="1"/>
        <v>10984.146406569536</v>
      </c>
      <c r="J14" s="20">
        <f t="shared" si="1"/>
        <v>11813.647904559886</v>
      </c>
      <c r="K14" s="20">
        <f t="shared" si="1"/>
        <v>11961.54001380006</v>
      </c>
      <c r="L14" s="20">
        <f t="shared" si="1"/>
        <v>13645.993017566139</v>
      </c>
      <c r="M14" s="20">
        <f t="shared" si="1"/>
        <v>14697.379819730138</v>
      </c>
      <c r="N14" s="20">
        <f t="shared" si="1"/>
        <v>16086.163891605618</v>
      </c>
      <c r="O14" s="20">
        <f t="shared" si="1"/>
        <v>16238.727480962234</v>
      </c>
      <c r="P14" s="20">
        <f t="shared" si="1"/>
        <v>16386.892517333294</v>
      </c>
      <c r="Q14" s="20">
        <f t="shared" si="1"/>
        <v>16378.57253993895</v>
      </c>
      <c r="R14" s="20">
        <f t="shared" si="1"/>
        <v>17579.126926364079</v>
      </c>
      <c r="S14" s="20">
        <f t="shared" si="1"/>
        <v>17972.691799297605</v>
      </c>
      <c r="T14" s="20">
        <f t="shared" si="1"/>
        <v>17763.517662378046</v>
      </c>
      <c r="U14" s="20">
        <f t="shared" si="1"/>
        <v>17979.700560925958</v>
      </c>
      <c r="V14" s="20">
        <f t="shared" ref="V14" si="2">+V4+V6+V8+V10+V11+V12+V13</f>
        <v>22375.336587248214</v>
      </c>
      <c r="W14" s="21"/>
      <c r="X14" s="22">
        <f t="shared" si="0"/>
        <v>1.3890352844635125</v>
      </c>
    </row>
    <row r="15" spans="1:26" s="12" customFormat="1">
      <c r="A15" s="67"/>
      <c r="B15" s="19" t="s">
        <v>229</v>
      </c>
      <c r="C15" s="20">
        <f t="shared" ref="C15:U15" si="3">+C5+C7+C9+C10+C11+C12+C13</f>
        <v>-12814.800002151767</v>
      </c>
      <c r="D15" s="20">
        <f t="shared" si="3"/>
        <v>-10340.928895089866</v>
      </c>
      <c r="E15" s="20">
        <f t="shared" si="3"/>
        <v>-7610.5940676958626</v>
      </c>
      <c r="F15" s="20">
        <f t="shared" si="3"/>
        <v>-10426.926081280588</v>
      </c>
      <c r="G15" s="20">
        <f t="shared" si="3"/>
        <v>-18352.086366352723</v>
      </c>
      <c r="H15" s="20">
        <f t="shared" si="3"/>
        <v>-6201.2259108732696</v>
      </c>
      <c r="I15" s="20">
        <f t="shared" si="3"/>
        <v>-16286.314147010156</v>
      </c>
      <c r="J15" s="20">
        <f t="shared" si="3"/>
        <v>-12475.219491772623</v>
      </c>
      <c r="K15" s="20">
        <f t="shared" si="3"/>
        <v>-9483.3265293133627</v>
      </c>
      <c r="L15" s="20">
        <f t="shared" si="3"/>
        <v>-17528.948926726407</v>
      </c>
      <c r="M15" s="20">
        <f t="shared" si="3"/>
        <v>-13197.575243971525</v>
      </c>
      <c r="N15" s="20">
        <f t="shared" si="3"/>
        <v>-10339.905169045884</v>
      </c>
      <c r="O15" s="20">
        <f t="shared" si="3"/>
        <v>-14679.919687362968</v>
      </c>
      <c r="P15" s="20">
        <f t="shared" si="3"/>
        <v>-13955.161533024939</v>
      </c>
      <c r="Q15" s="20">
        <f t="shared" si="3"/>
        <v>-10066.928730651391</v>
      </c>
      <c r="R15" s="20">
        <f t="shared" si="3"/>
        <v>-10189.325318295651</v>
      </c>
      <c r="S15" s="20">
        <f t="shared" si="3"/>
        <v>-9710.0436069816933</v>
      </c>
      <c r="T15" s="20">
        <f t="shared" si="3"/>
        <v>-14103.067098880409</v>
      </c>
      <c r="U15" s="20">
        <f t="shared" si="3"/>
        <v>-9795.2789309599775</v>
      </c>
      <c r="V15" s="20">
        <f t="shared" ref="V15" si="4">+V5+V7+V9+V10+V11+V12+V13</f>
        <v>-7738.3184039834787</v>
      </c>
      <c r="W15" s="21"/>
      <c r="X15" s="22">
        <f t="shared" si="0"/>
        <v>-0.39614208550393948</v>
      </c>
    </row>
    <row r="17" spans="1:26" s="12" customFormat="1">
      <c r="A17" s="10"/>
      <c r="B17" s="10" t="s">
        <v>230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Z17" s="12" t="s">
        <v>215</v>
      </c>
    </row>
    <row r="18" spans="1:26" s="16" customFormat="1">
      <c r="A18" s="67"/>
      <c r="B18" s="82" t="s">
        <v>231</v>
      </c>
      <c r="C18" s="83">
        <v>2000</v>
      </c>
      <c r="D18" s="83">
        <v>2001</v>
      </c>
      <c r="E18" s="83">
        <v>2002</v>
      </c>
      <c r="F18" s="83">
        <v>2003</v>
      </c>
      <c r="G18" s="83">
        <v>2004</v>
      </c>
      <c r="H18" s="83">
        <v>2005</v>
      </c>
      <c r="I18" s="83">
        <v>2006</v>
      </c>
      <c r="J18" s="83">
        <v>2007</v>
      </c>
      <c r="K18" s="83">
        <v>2008</v>
      </c>
      <c r="L18" s="83">
        <v>2009</v>
      </c>
      <c r="M18" s="83">
        <v>2010</v>
      </c>
      <c r="N18" s="83">
        <v>2011</v>
      </c>
      <c r="O18" s="83">
        <v>2012</v>
      </c>
      <c r="P18" s="83">
        <v>2013</v>
      </c>
      <c r="Q18" s="83">
        <v>2014</v>
      </c>
      <c r="R18" s="83">
        <v>2015</v>
      </c>
      <c r="S18" s="83">
        <v>2016</v>
      </c>
      <c r="T18" s="83">
        <v>2017</v>
      </c>
      <c r="U18" s="83">
        <v>2018</v>
      </c>
      <c r="V18" s="83">
        <v>2019</v>
      </c>
      <c r="X18" s="84" t="s">
        <v>217</v>
      </c>
    </row>
    <row r="19" spans="1:26" ht="12.95">
      <c r="B19" s="24" t="s">
        <v>232</v>
      </c>
      <c r="C19" s="29">
        <f>+NOx!C4</f>
        <v>2.4214046628621979</v>
      </c>
      <c r="D19" s="29">
        <f>+NOx!D4</f>
        <v>2.9536775794065102</v>
      </c>
      <c r="E19" s="29">
        <f>+NOx!E4</f>
        <v>3.8765101574572367</v>
      </c>
      <c r="F19" s="29">
        <f>+NOx!F4</f>
        <v>4.434258361737438</v>
      </c>
      <c r="G19" s="29">
        <f>+NOx!G4</f>
        <v>2.9899438323223908</v>
      </c>
      <c r="H19" s="29">
        <f>+NOx!H4</f>
        <v>5.2236894314049431</v>
      </c>
      <c r="I19" s="29">
        <f>+NOx!I4</f>
        <v>3.5155098432699563</v>
      </c>
      <c r="J19" s="29">
        <f>+NOx!J4</f>
        <v>3.932299597100831</v>
      </c>
      <c r="K19" s="29">
        <f>+NOx!K4</f>
        <v>4.0094374639787222</v>
      </c>
      <c r="L19" s="29">
        <f>+NOx!L4</f>
        <v>3.2966706090285065</v>
      </c>
      <c r="M19" s="29">
        <f>+NOx!M4</f>
        <v>2.8965324970688364</v>
      </c>
      <c r="N19" s="29">
        <f>+NOx!N4</f>
        <v>3.5562641188553279</v>
      </c>
      <c r="O19" s="29">
        <f>+NOx!O4</f>
        <v>3.1023099682211139</v>
      </c>
      <c r="P19" s="29">
        <f>+NOx!P4</f>
        <v>2.5937750476225689</v>
      </c>
      <c r="Q19" s="29">
        <f>+NOx!Q4</f>
        <v>3.1668429154682132</v>
      </c>
      <c r="R19" s="29">
        <f>+NOx!R4</f>
        <v>5.3969713728996958</v>
      </c>
      <c r="S19" s="29">
        <f>+NOx!S4</f>
        <v>7.9547688499300735</v>
      </c>
      <c r="T19" s="29">
        <f>+NOx!T4</f>
        <v>3.2012596591838567</v>
      </c>
      <c r="U19" s="29">
        <f>+NOx!U4</f>
        <v>3.2963835775462922</v>
      </c>
      <c r="V19" s="29">
        <f>+NOx!V4</f>
        <v>6.8875578950757168</v>
      </c>
      <c r="W19" s="26"/>
      <c r="X19" s="30">
        <f>+(V19/C19)-1</f>
        <v>1.8444472750516412</v>
      </c>
      <c r="Z19" s="12"/>
    </row>
    <row r="20" spans="1:26">
      <c r="B20" s="24" t="s">
        <v>233</v>
      </c>
      <c r="C20" s="29">
        <f>+CO!C4</f>
        <v>107.65246181476989</v>
      </c>
      <c r="D20" s="29">
        <f>+CO!D4</f>
        <v>132.5909558294245</v>
      </c>
      <c r="E20" s="29">
        <f>+CO!E4</f>
        <v>163.70022236562752</v>
      </c>
      <c r="F20" s="29">
        <f>+CO!F4</f>
        <v>181.03540766287574</v>
      </c>
      <c r="G20" s="29">
        <f>+CO!G4</f>
        <v>105.27057338739375</v>
      </c>
      <c r="H20" s="29">
        <f>+CO!H4</f>
        <v>209.70717382733329</v>
      </c>
      <c r="I20" s="29">
        <f>+CO!I4</f>
        <v>127.67238377235662</v>
      </c>
      <c r="J20" s="29">
        <f>+CO!J4</f>
        <v>145.77815975188511</v>
      </c>
      <c r="K20" s="29">
        <f>+CO!K4</f>
        <v>142.13346343746642</v>
      </c>
      <c r="L20" s="29">
        <f>+CO!L4</f>
        <v>102.20401792187073</v>
      </c>
      <c r="M20" s="29">
        <f>+CO!M4</f>
        <v>117.35523551137067</v>
      </c>
      <c r="N20" s="29">
        <f>+CO!N4</f>
        <v>109.46198079465189</v>
      </c>
      <c r="O20" s="29">
        <f>+CO!O4</f>
        <v>99.08333726088</v>
      </c>
      <c r="P20" s="29">
        <f>+CO!P4</f>
        <v>97.058598941336328</v>
      </c>
      <c r="Q20" s="29">
        <f>+CO!Q4</f>
        <v>117.57221997286965</v>
      </c>
      <c r="R20" s="29">
        <f>+CO!R4</f>
        <v>167.23268422738749</v>
      </c>
      <c r="S20" s="29">
        <f>+CO!S4</f>
        <v>236.68291678230776</v>
      </c>
      <c r="T20" s="29">
        <f>+CO!T4</f>
        <v>106.12421439722556</v>
      </c>
      <c r="U20" s="29">
        <f>+CO!U4</f>
        <v>101.86640486180941</v>
      </c>
      <c r="V20" s="29">
        <f>+CO!V4</f>
        <v>172.45545661360737</v>
      </c>
      <c r="W20" s="26"/>
      <c r="X20" s="30">
        <f>+(V20/C20)-1</f>
        <v>0.6019648199995602</v>
      </c>
      <c r="Z20" s="12"/>
    </row>
    <row r="21" spans="1:26">
      <c r="B21" s="24" t="s">
        <v>234</v>
      </c>
      <c r="C21" s="29">
        <f>+COVDM!C4</f>
        <v>0</v>
      </c>
      <c r="D21" s="29">
        <f>+COVDM!D4</f>
        <v>0</v>
      </c>
      <c r="E21" s="29">
        <f>+COVDM!E4</f>
        <v>0</v>
      </c>
      <c r="F21" s="29">
        <f>+COVDM!F4</f>
        <v>0</v>
      </c>
      <c r="G21" s="29">
        <f>+COVDM!G4</f>
        <v>0</v>
      </c>
      <c r="H21" s="29">
        <f>+COVDM!H4</f>
        <v>0</v>
      </c>
      <c r="I21" s="29">
        <f>+COVDM!I4</f>
        <v>0</v>
      </c>
      <c r="J21" s="29">
        <f>+COVDM!J4</f>
        <v>0</v>
      </c>
      <c r="K21" s="29">
        <f>+COVDM!K4</f>
        <v>0</v>
      </c>
      <c r="L21" s="29">
        <f>+COVDM!L4</f>
        <v>0</v>
      </c>
      <c r="M21" s="29">
        <f>+COVDM!M4</f>
        <v>0</v>
      </c>
      <c r="N21" s="29">
        <f>+COVDM!N4</f>
        <v>0</v>
      </c>
      <c r="O21" s="29">
        <f>+COVDM!O4</f>
        <v>0</v>
      </c>
      <c r="P21" s="29">
        <f>+COVDM!P4</f>
        <v>0</v>
      </c>
      <c r="Q21" s="29">
        <f>+COVDM!Q4</f>
        <v>0</v>
      </c>
      <c r="R21" s="29">
        <f>+COVDM!R4</f>
        <v>0</v>
      </c>
      <c r="S21" s="29">
        <f>+COVDM!S4</f>
        <v>0</v>
      </c>
      <c r="T21" s="29">
        <f>+COVDM!T4</f>
        <v>0</v>
      </c>
      <c r="U21" s="29">
        <f>+COVDM!U4</f>
        <v>0</v>
      </c>
      <c r="V21" s="29">
        <f>+COVDM!V4</f>
        <v>0</v>
      </c>
      <c r="W21" s="26"/>
      <c r="X21" s="30" t="e">
        <f>+(V21/C21)-1</f>
        <v>#DIV/0!</v>
      </c>
      <c r="Z21" s="12"/>
    </row>
    <row r="22" spans="1:26" ht="12.95">
      <c r="B22" s="24" t="s">
        <v>235</v>
      </c>
      <c r="C22" s="29">
        <f>+'SO2'!C4</f>
        <v>0</v>
      </c>
      <c r="D22" s="29">
        <f>+'SO2'!D4</f>
        <v>0</v>
      </c>
      <c r="E22" s="29">
        <f>+'SO2'!E4</f>
        <v>0</v>
      </c>
      <c r="F22" s="29">
        <f>+'SO2'!F4</f>
        <v>0</v>
      </c>
      <c r="G22" s="29">
        <f>+'SO2'!G4</f>
        <v>0</v>
      </c>
      <c r="H22" s="29">
        <f>+'SO2'!H4</f>
        <v>0</v>
      </c>
      <c r="I22" s="29">
        <f>+'SO2'!I4</f>
        <v>0</v>
      </c>
      <c r="J22" s="29">
        <f>+'SO2'!J4</f>
        <v>0</v>
      </c>
      <c r="K22" s="29">
        <f>+'SO2'!K4</f>
        <v>0</v>
      </c>
      <c r="L22" s="29">
        <f>+'SO2'!L4</f>
        <v>0</v>
      </c>
      <c r="M22" s="29">
        <f>+'SO2'!M4</f>
        <v>0</v>
      </c>
      <c r="N22" s="29">
        <f>+'SO2'!N4</f>
        <v>0</v>
      </c>
      <c r="O22" s="29">
        <f>+'SO2'!O4</f>
        <v>0</v>
      </c>
      <c r="P22" s="29">
        <f>+'SO2'!P4</f>
        <v>0</v>
      </c>
      <c r="Q22" s="29">
        <f>+'SO2'!Q4</f>
        <v>0</v>
      </c>
      <c r="R22" s="29">
        <f>+'SO2'!R4</f>
        <v>0</v>
      </c>
      <c r="S22" s="29">
        <f>+'SO2'!S4</f>
        <v>0</v>
      </c>
      <c r="T22" s="29">
        <f>+'SO2'!T4</f>
        <v>0</v>
      </c>
      <c r="U22" s="29">
        <f>+'SO2'!U4</f>
        <v>0</v>
      </c>
      <c r="V22" s="29">
        <f>+'SO2'!V4</f>
        <v>0</v>
      </c>
      <c r="W22" s="26"/>
      <c r="X22" s="30" t="e">
        <f>+(V22/C22)-1</f>
        <v>#DIV/0!</v>
      </c>
      <c r="Z22" s="12"/>
    </row>
    <row r="24" spans="1:26" s="12" customFormat="1">
      <c r="A24" s="67"/>
      <c r="B24" s="10" t="s">
        <v>236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68"/>
    </row>
    <row r="25" spans="1:26" s="16" customFormat="1">
      <c r="A25" s="67"/>
      <c r="B25" s="82" t="s">
        <v>237</v>
      </c>
      <c r="C25" s="83">
        <v>2000</v>
      </c>
      <c r="D25" s="83">
        <v>2001</v>
      </c>
      <c r="E25" s="83">
        <v>2002</v>
      </c>
      <c r="F25" s="83">
        <v>2003</v>
      </c>
      <c r="G25" s="83">
        <v>2004</v>
      </c>
      <c r="H25" s="83">
        <v>2005</v>
      </c>
      <c r="I25" s="83">
        <v>2006</v>
      </c>
      <c r="J25" s="83">
        <v>2007</v>
      </c>
      <c r="K25" s="83">
        <v>2008</v>
      </c>
      <c r="L25" s="83">
        <v>2009</v>
      </c>
      <c r="M25" s="83">
        <v>2010</v>
      </c>
      <c r="N25" s="83">
        <v>2011</v>
      </c>
      <c r="O25" s="83">
        <v>2012</v>
      </c>
      <c r="P25" s="83">
        <v>2013</v>
      </c>
      <c r="Q25" s="83">
        <v>2014</v>
      </c>
      <c r="R25" s="83">
        <v>2015</v>
      </c>
      <c r="S25" s="83">
        <v>2016</v>
      </c>
      <c r="T25" s="83">
        <v>2017</v>
      </c>
      <c r="U25" s="83">
        <v>2018</v>
      </c>
      <c r="V25" s="83">
        <v>2019</v>
      </c>
      <c r="X25" s="84" t="s">
        <v>217</v>
      </c>
    </row>
    <row r="26" spans="1:26">
      <c r="B26" s="24" t="s">
        <v>238</v>
      </c>
      <c r="C26" s="29">
        <f>+CO2eq!C304</f>
        <v>5191.8087098436918</v>
      </c>
      <c r="D26" s="29">
        <f>+CO2eq!D304</f>
        <v>6138.738461101233</v>
      </c>
      <c r="E26" s="29">
        <f>+CO2eq!E304</f>
        <v>5402.2394825709644</v>
      </c>
      <c r="F26" s="29">
        <f>+CO2eq!F304</f>
        <v>5888.0700839478459</v>
      </c>
      <c r="G26" s="29">
        <f>+CO2eq!G304</f>
        <v>5612.9073296765282</v>
      </c>
      <c r="H26" s="29">
        <f>+CO2eq!H304</f>
        <v>5674.7222616333884</v>
      </c>
      <c r="I26" s="29">
        <f>+CO2eq!I304</f>
        <v>6274.3180305632459</v>
      </c>
      <c r="J26" s="29">
        <f>+CO2eq!J304</f>
        <v>7076.2475978840848</v>
      </c>
      <c r="K26" s="29">
        <f>+CO2eq!K304</f>
        <v>7025.9523502702432</v>
      </c>
      <c r="L26" s="29">
        <f>+CO2eq!L304</f>
        <v>8582.564075692615</v>
      </c>
      <c r="M26" s="29">
        <f>+CO2eq!M304</f>
        <v>9195.7610902751858</v>
      </c>
      <c r="N26" s="29">
        <f>+CO2eq!N304</f>
        <v>10191.822933405745</v>
      </c>
      <c r="O26" s="29">
        <f>+CO2eq!O304</f>
        <v>10193.972783411649</v>
      </c>
      <c r="P26" s="29">
        <f>+CO2eq!P304</f>
        <v>10150.949999440072</v>
      </c>
      <c r="Q26" s="29">
        <f>+CO2eq!Q304</f>
        <v>10179.899432305483</v>
      </c>
      <c r="R26" s="29">
        <f>+CO2eq!R304</f>
        <v>11416.360187386083</v>
      </c>
      <c r="S26" s="29">
        <f>+CO2eq!S304</f>
        <v>11548.964831841902</v>
      </c>
      <c r="T26" s="29">
        <f>+CO2eq!T304</f>
        <v>11246.408946589652</v>
      </c>
      <c r="U26" s="29">
        <f>+CO2eq!U304</f>
        <v>11413.730303222619</v>
      </c>
      <c r="V26" s="95">
        <f>+CO2eq!V304</f>
        <v>15814.042364084538</v>
      </c>
      <c r="W26" s="26"/>
      <c r="X26" s="30">
        <f t="shared" ref="X26:X32" si="5">+(V26/C26)-1</f>
        <v>2.0459601360314075</v>
      </c>
      <c r="Z26" s="12"/>
    </row>
    <row r="27" spans="1:26">
      <c r="B27" s="24" t="s">
        <v>239</v>
      </c>
      <c r="C27" s="29">
        <f>+CO2eq!C305</f>
        <v>312.34650444514023</v>
      </c>
      <c r="D27" s="29">
        <f>+CO2eq!D305</f>
        <v>303.24584552728976</v>
      </c>
      <c r="E27" s="29">
        <f>+CO2eq!E305</f>
        <v>206.91806884052605</v>
      </c>
      <c r="F27" s="29">
        <f>+CO2eq!F305</f>
        <v>212.16781761436852</v>
      </c>
      <c r="G27" s="29">
        <f>+CO2eq!G305</f>
        <v>227.78255519526479</v>
      </c>
      <c r="H27" s="29">
        <f>+CO2eq!H305</f>
        <v>206.1703395120214</v>
      </c>
      <c r="I27" s="29">
        <f>+CO2eq!I305</f>
        <v>189.84279622339525</v>
      </c>
      <c r="J27" s="29">
        <f>+CO2eq!J305</f>
        <v>211.49621008982857</v>
      </c>
      <c r="K27" s="29">
        <f>+CO2eq!K305</f>
        <v>210.00694176407856</v>
      </c>
      <c r="L27" s="29">
        <f>+CO2eq!L305</f>
        <v>259.06296102695001</v>
      </c>
      <c r="M27" s="29">
        <f>+CO2eq!M305</f>
        <v>582.06880135328095</v>
      </c>
      <c r="N27" s="29">
        <f>+CO2eq!N305</f>
        <v>712.86671601343323</v>
      </c>
      <c r="O27" s="29">
        <f>+CO2eq!O305</f>
        <v>830.15268789800234</v>
      </c>
      <c r="P27" s="29">
        <f>+CO2eq!P305</f>
        <v>952.59274499721414</v>
      </c>
      <c r="Q27" s="29">
        <f>+CO2eq!Q305</f>
        <v>1081.8703422842143</v>
      </c>
      <c r="R27" s="29">
        <f>+CO2eq!R305</f>
        <v>1165.8990279537934</v>
      </c>
      <c r="S27" s="29">
        <f>+CO2eq!S305</f>
        <v>1294.4509422615299</v>
      </c>
      <c r="T27" s="29">
        <f>+CO2eq!T305</f>
        <v>1417.1201732165564</v>
      </c>
      <c r="U27" s="29">
        <f>+CO2eq!U305</f>
        <v>1446.5806210289879</v>
      </c>
      <c r="V27" s="96">
        <f>+CO2eq!V305</f>
        <v>1471.7250402196532</v>
      </c>
      <c r="W27" s="26"/>
      <c r="X27" s="30">
        <f t="shared" si="5"/>
        <v>3.7118345147933081</v>
      </c>
      <c r="Z27" s="12"/>
    </row>
    <row r="28" spans="1:26">
      <c r="B28" s="24" t="s">
        <v>240</v>
      </c>
      <c r="C28" s="29">
        <f>+CO2eq!C306</f>
        <v>3068.8457806237639</v>
      </c>
      <c r="D28" s="29">
        <f>+CO2eq!D306</f>
        <v>3376.8540545397477</v>
      </c>
      <c r="E28" s="29">
        <f>+CO2eq!E306</f>
        <v>3465.6445088214368</v>
      </c>
      <c r="F28" s="29">
        <f>+CO2eq!F306</f>
        <v>3409.5210938566775</v>
      </c>
      <c r="G28" s="29">
        <f>+CO2eq!G306</f>
        <v>3369.9043876565652</v>
      </c>
      <c r="H28" s="29">
        <f>+CO2eq!H306</f>
        <v>3515.267320332634</v>
      </c>
      <c r="I28" s="29">
        <f>+CO2eq!I306</f>
        <v>3478.6434379782386</v>
      </c>
      <c r="J28" s="29">
        <f>+CO2eq!J306</f>
        <v>3439.9397805571298</v>
      </c>
      <c r="K28" s="29">
        <f>+CO2eq!K306</f>
        <v>3593.9265027389793</v>
      </c>
      <c r="L28" s="29">
        <f>+CO2eq!L306</f>
        <v>3625.4556790468419</v>
      </c>
      <c r="M28" s="29">
        <f>+CO2eq!M306</f>
        <v>3681.0399627186694</v>
      </c>
      <c r="N28" s="29">
        <f>+CO2eq!N306</f>
        <v>3867.1853683762911</v>
      </c>
      <c r="O28" s="29">
        <f>+CO2eq!O306</f>
        <v>3845.6889219177942</v>
      </c>
      <c r="P28" s="29">
        <f>+CO2eq!P306</f>
        <v>3857.2125542743506</v>
      </c>
      <c r="Q28" s="29">
        <f>+CO2eq!Q306</f>
        <v>3632.4179961781601</v>
      </c>
      <c r="R28" s="29">
        <f>+CO2eq!R306</f>
        <v>3453.0750231664615</v>
      </c>
      <c r="S28" s="29">
        <f>+CO2eq!S306</f>
        <v>3521.7984940257907</v>
      </c>
      <c r="T28" s="29">
        <f>+CO2eq!T306</f>
        <v>3468.0457641577623</v>
      </c>
      <c r="U28" s="29">
        <f>+CO2eq!U306</f>
        <v>3541.8201111793769</v>
      </c>
      <c r="V28" s="97">
        <f>+CO2eq!V306</f>
        <v>3454.9856591432376</v>
      </c>
      <c r="W28" s="26"/>
      <c r="X28" s="30">
        <f t="shared" si="5"/>
        <v>0.1258257684232631</v>
      </c>
      <c r="Z28" s="12"/>
    </row>
    <row r="29" spans="1:26">
      <c r="B29" s="24" t="s">
        <v>241</v>
      </c>
      <c r="C29" s="29">
        <f>+CO2eq!C307</f>
        <v>-22180.646012363741</v>
      </c>
      <c r="D29" s="29">
        <f>+CO2eq!D307</f>
        <v>-20994.096003338935</v>
      </c>
      <c r="E29" s="29">
        <f>+CO2eq!E307</f>
        <v>-17560.219383168183</v>
      </c>
      <c r="F29" s="29">
        <f>+CO2eq!F307</f>
        <v>-20852.501642755262</v>
      </c>
      <c r="G29" s="29">
        <f>+CO2eq!G307</f>
        <v>-28520.289035544411</v>
      </c>
      <c r="H29" s="29">
        <f>+CO2eq!H307</f>
        <v>-16597.119286141533</v>
      </c>
      <c r="I29" s="29">
        <f>+CO2eq!I307</f>
        <v>-27270.460553579691</v>
      </c>
      <c r="J29" s="29">
        <f>+CO2eq!J307</f>
        <v>-24288.867396332509</v>
      </c>
      <c r="K29" s="29">
        <f>+CO2eq!K307</f>
        <v>-21444.866543113421</v>
      </c>
      <c r="L29" s="29">
        <f>+CO2eq!L307</f>
        <v>-31174.941944292546</v>
      </c>
      <c r="M29" s="29">
        <f>+CO2eq!M307</f>
        <v>-27894.955063701662</v>
      </c>
      <c r="N29" s="29">
        <f>+CO2eq!N307</f>
        <v>-26426.069060651498</v>
      </c>
      <c r="O29" s="29">
        <f>+CO2eq!O307</f>
        <v>-30918.647168325202</v>
      </c>
      <c r="P29" s="29">
        <f>+CO2eq!P307</f>
        <v>-30342.054050358234</v>
      </c>
      <c r="Q29" s="29">
        <f>+CO2eq!Q307</f>
        <v>-26445.501270590343</v>
      </c>
      <c r="R29" s="29">
        <f>+CO2eq!R307</f>
        <v>-27768.452244659729</v>
      </c>
      <c r="S29" s="29">
        <f>+CO2eq!S307</f>
        <v>-27682.735406279298</v>
      </c>
      <c r="T29" s="29">
        <f>+CO2eq!T307</f>
        <v>-31866.584761258448</v>
      </c>
      <c r="U29" s="29">
        <f>+CO2eq!U307</f>
        <v>-27774.979491885933</v>
      </c>
      <c r="V29" s="97">
        <f>+CO2eq!V307</f>
        <v>-30113.654991231691</v>
      </c>
      <c r="W29" s="26"/>
      <c r="X29" s="30">
        <f t="shared" si="5"/>
        <v>0.35765455047819628</v>
      </c>
      <c r="Z29" s="12"/>
    </row>
    <row r="30" spans="1:26">
      <c r="B30" s="24" t="s">
        <v>242</v>
      </c>
      <c r="C30" s="29">
        <f>+CO2eq!C308</f>
        <v>792.84501529937688</v>
      </c>
      <c r="D30" s="29">
        <f>+CO2eq!D308</f>
        <v>834.32874708079635</v>
      </c>
      <c r="E30" s="29">
        <f>+CO2eq!E308</f>
        <v>874.82325523939585</v>
      </c>
      <c r="F30" s="29">
        <f>+CO2eq!F308</f>
        <v>915.81656605578382</v>
      </c>
      <c r="G30" s="29">
        <f>+CO2eq!G308</f>
        <v>957.60839666332754</v>
      </c>
      <c r="H30" s="29">
        <f>+CO2eq!H308</f>
        <v>999.73345379022021</v>
      </c>
      <c r="I30" s="29">
        <f>+CO2eq!I308</f>
        <v>1041.3421418046569</v>
      </c>
      <c r="J30" s="29">
        <f>+CO2eq!J308</f>
        <v>1085.9643160288442</v>
      </c>
      <c r="K30" s="29">
        <f>+CO2eq!K308</f>
        <v>1131.6542190267583</v>
      </c>
      <c r="L30" s="29">
        <f>+CO2eq!L308</f>
        <v>1178.9103017997352</v>
      </c>
      <c r="M30" s="29">
        <f>+CO2eq!M308</f>
        <v>1238.509965383</v>
      </c>
      <c r="N30" s="29">
        <f>+CO2eq!N308</f>
        <v>1314.2888738101476</v>
      </c>
      <c r="O30" s="29">
        <f>+CO2eq!O308</f>
        <v>1368.9130877347918</v>
      </c>
      <c r="P30" s="29">
        <f>+CO2eq!P308</f>
        <v>1426.1372186216583</v>
      </c>
      <c r="Q30" s="29">
        <f>+CO2eq!Q308</f>
        <v>1484.3847691710932</v>
      </c>
      <c r="R30" s="29">
        <f>+CO2eq!R308</f>
        <v>1543.7926878577412</v>
      </c>
      <c r="S30" s="29">
        <f>+CO2eq!S308</f>
        <v>1607.4775311683816</v>
      </c>
      <c r="T30" s="29">
        <f>+CO2eq!T308</f>
        <v>1631.9427784140694</v>
      </c>
      <c r="U30" s="29">
        <f>+CO2eq!U308</f>
        <v>1577.569525494971</v>
      </c>
      <c r="V30" s="98">
        <f>+CO2eq!V308</f>
        <v>1634.5835238007835</v>
      </c>
      <c r="W30" s="26"/>
      <c r="X30" s="30">
        <f t="shared" si="5"/>
        <v>1.0616684121846531</v>
      </c>
      <c r="Z30" s="12"/>
    </row>
    <row r="31" spans="1:26" s="12" customFormat="1">
      <c r="A31" s="67"/>
      <c r="B31" s="19" t="s">
        <v>243</v>
      </c>
      <c r="C31" s="20">
        <f t="shared" ref="C31:U31" si="6">+C26+C27+C28+C30</f>
        <v>9365.8460102119734</v>
      </c>
      <c r="D31" s="20">
        <f t="shared" si="6"/>
        <v>10653.167108249068</v>
      </c>
      <c r="E31" s="20">
        <f t="shared" si="6"/>
        <v>9949.6253154723236</v>
      </c>
      <c r="F31" s="20">
        <f t="shared" si="6"/>
        <v>10425.575561474676</v>
      </c>
      <c r="G31" s="20">
        <f t="shared" si="6"/>
        <v>10168.202669191685</v>
      </c>
      <c r="H31" s="20">
        <f t="shared" si="6"/>
        <v>10395.893375268264</v>
      </c>
      <c r="I31" s="20">
        <f t="shared" si="6"/>
        <v>10984.146406569536</v>
      </c>
      <c r="J31" s="20">
        <f t="shared" si="6"/>
        <v>11813.647904559886</v>
      </c>
      <c r="K31" s="20">
        <f t="shared" si="6"/>
        <v>11961.540013800059</v>
      </c>
      <c r="L31" s="20">
        <f t="shared" si="6"/>
        <v>13645.993017566141</v>
      </c>
      <c r="M31" s="20">
        <f t="shared" si="6"/>
        <v>14697.379819730137</v>
      </c>
      <c r="N31" s="20">
        <f t="shared" si="6"/>
        <v>16086.163891605618</v>
      </c>
      <c r="O31" s="20">
        <f t="shared" si="6"/>
        <v>16238.727480962238</v>
      </c>
      <c r="P31" s="20">
        <f t="shared" si="6"/>
        <v>16386.892517333297</v>
      </c>
      <c r="Q31" s="20">
        <f t="shared" si="6"/>
        <v>16378.57253993895</v>
      </c>
      <c r="R31" s="20">
        <f t="shared" si="6"/>
        <v>17579.126926364079</v>
      </c>
      <c r="S31" s="20">
        <f t="shared" si="6"/>
        <v>17972.691799297605</v>
      </c>
      <c r="T31" s="20">
        <f t="shared" si="6"/>
        <v>17763.517662378039</v>
      </c>
      <c r="U31" s="20">
        <f t="shared" si="6"/>
        <v>17979.700560925954</v>
      </c>
      <c r="V31" s="20">
        <f t="shared" ref="V31" si="7">+V26+V27+V28+V30</f>
        <v>22375.33658724821</v>
      </c>
      <c r="W31" s="21"/>
      <c r="X31" s="22">
        <f t="shared" si="5"/>
        <v>1.3890352844635121</v>
      </c>
    </row>
    <row r="32" spans="1:26" s="12" customFormat="1">
      <c r="A32" s="67"/>
      <c r="B32" s="19" t="s">
        <v>244</v>
      </c>
      <c r="C32" s="20">
        <f t="shared" ref="C32:U32" si="8">+SUM(C26:C30)</f>
        <v>-12814.800002151767</v>
      </c>
      <c r="D32" s="20">
        <f t="shared" si="8"/>
        <v>-10340.928895089866</v>
      </c>
      <c r="E32" s="20">
        <f t="shared" si="8"/>
        <v>-7610.5940676958608</v>
      </c>
      <c r="F32" s="20">
        <f t="shared" si="8"/>
        <v>-10426.926081280586</v>
      </c>
      <c r="G32" s="20">
        <f t="shared" si="8"/>
        <v>-18352.086366352723</v>
      </c>
      <c r="H32" s="20">
        <f t="shared" si="8"/>
        <v>-6201.2259108732687</v>
      </c>
      <c r="I32" s="20">
        <f t="shared" si="8"/>
        <v>-16286.314147010155</v>
      </c>
      <c r="J32" s="20">
        <f t="shared" si="8"/>
        <v>-12475.219491772623</v>
      </c>
      <c r="K32" s="20">
        <f t="shared" si="8"/>
        <v>-9483.3265293133627</v>
      </c>
      <c r="L32" s="20">
        <f t="shared" si="8"/>
        <v>-17528.948926726403</v>
      </c>
      <c r="M32" s="20">
        <f t="shared" si="8"/>
        <v>-13197.575243971525</v>
      </c>
      <c r="N32" s="20">
        <f t="shared" si="8"/>
        <v>-10339.90516904588</v>
      </c>
      <c r="O32" s="20">
        <f t="shared" si="8"/>
        <v>-14679.919687362964</v>
      </c>
      <c r="P32" s="20">
        <f t="shared" si="8"/>
        <v>-13955.161533024939</v>
      </c>
      <c r="Q32" s="20">
        <f t="shared" si="8"/>
        <v>-10066.928730651392</v>
      </c>
      <c r="R32" s="20">
        <f t="shared" si="8"/>
        <v>-10189.325318295651</v>
      </c>
      <c r="S32" s="20">
        <f t="shared" si="8"/>
        <v>-9710.0436069816933</v>
      </c>
      <c r="T32" s="20">
        <f t="shared" si="8"/>
        <v>-14103.067098880407</v>
      </c>
      <c r="U32" s="20">
        <f t="shared" si="8"/>
        <v>-9795.2789309599793</v>
      </c>
      <c r="V32" s="94">
        <f>+SUM(V26:V30)</f>
        <v>-7738.3184039834796</v>
      </c>
      <c r="W32" s="21"/>
      <c r="X32" s="22">
        <f t="shared" si="5"/>
        <v>-0.39614208550393937</v>
      </c>
    </row>
    <row r="33" spans="2:22"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</row>
    <row r="34" spans="2:22">
      <c r="B34" s="70" t="s">
        <v>245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</row>
    <row r="35" spans="2:22">
      <c r="B35" s="71" t="s">
        <v>228</v>
      </c>
      <c r="C35" s="64">
        <f t="shared" ref="C35:U35" si="9">+C14-C31</f>
        <v>0</v>
      </c>
      <c r="D35" s="64">
        <f t="shared" si="9"/>
        <v>0</v>
      </c>
      <c r="E35" s="64">
        <f t="shared" si="9"/>
        <v>0</v>
      </c>
      <c r="F35" s="64">
        <f t="shared" si="9"/>
        <v>0</v>
      </c>
      <c r="G35" s="64">
        <f t="shared" si="9"/>
        <v>0</v>
      </c>
      <c r="H35" s="64">
        <f t="shared" si="9"/>
        <v>0</v>
      </c>
      <c r="I35" s="64">
        <f t="shared" si="9"/>
        <v>0</v>
      </c>
      <c r="J35" s="64">
        <f t="shared" si="9"/>
        <v>0</v>
      </c>
      <c r="K35" s="64">
        <f t="shared" si="9"/>
        <v>0</v>
      </c>
      <c r="L35" s="64">
        <f t="shared" si="9"/>
        <v>0</v>
      </c>
      <c r="M35" s="64">
        <f t="shared" si="9"/>
        <v>0</v>
      </c>
      <c r="N35" s="64">
        <f t="shared" si="9"/>
        <v>0</v>
      </c>
      <c r="O35" s="64">
        <f t="shared" si="9"/>
        <v>0</v>
      </c>
      <c r="P35" s="64">
        <f t="shared" si="9"/>
        <v>0</v>
      </c>
      <c r="Q35" s="64">
        <f t="shared" si="9"/>
        <v>0</v>
      </c>
      <c r="R35" s="64">
        <f t="shared" si="9"/>
        <v>0</v>
      </c>
      <c r="S35" s="64">
        <f t="shared" si="9"/>
        <v>0</v>
      </c>
      <c r="T35" s="64">
        <f t="shared" si="9"/>
        <v>0</v>
      </c>
      <c r="U35" s="64">
        <f t="shared" si="9"/>
        <v>0</v>
      </c>
      <c r="V35" s="64">
        <f t="shared" ref="V35" si="10">+V14-V31</f>
        <v>0</v>
      </c>
    </row>
    <row r="36" spans="2:22">
      <c r="B36" s="71" t="s">
        <v>229</v>
      </c>
      <c r="C36" s="64">
        <f t="shared" ref="C36:U36" si="11">+C15-C32</f>
        <v>0</v>
      </c>
      <c r="D36" s="64">
        <f t="shared" si="11"/>
        <v>0</v>
      </c>
      <c r="E36" s="64">
        <f t="shared" si="11"/>
        <v>0</v>
      </c>
      <c r="F36" s="64">
        <f t="shared" si="11"/>
        <v>0</v>
      </c>
      <c r="G36" s="64">
        <f t="shared" si="11"/>
        <v>0</v>
      </c>
      <c r="H36" s="64">
        <f t="shared" si="11"/>
        <v>0</v>
      </c>
      <c r="I36" s="64">
        <f t="shared" si="11"/>
        <v>0</v>
      </c>
      <c r="J36" s="64">
        <f t="shared" si="11"/>
        <v>0</v>
      </c>
      <c r="K36" s="64">
        <f t="shared" si="11"/>
        <v>0</v>
      </c>
      <c r="L36" s="64">
        <f t="shared" si="11"/>
        <v>0</v>
      </c>
      <c r="M36" s="64">
        <f t="shared" si="11"/>
        <v>0</v>
      </c>
      <c r="N36" s="64">
        <f t="shared" si="11"/>
        <v>0</v>
      </c>
      <c r="O36" s="64">
        <f t="shared" si="11"/>
        <v>0</v>
      </c>
      <c r="P36" s="64">
        <f t="shared" si="11"/>
        <v>0</v>
      </c>
      <c r="Q36" s="64">
        <f t="shared" si="11"/>
        <v>0</v>
      </c>
      <c r="R36" s="64">
        <f t="shared" si="11"/>
        <v>0</v>
      </c>
      <c r="S36" s="64">
        <f t="shared" si="11"/>
        <v>0</v>
      </c>
      <c r="T36" s="64">
        <f t="shared" si="11"/>
        <v>0</v>
      </c>
      <c r="U36" s="64">
        <f t="shared" si="11"/>
        <v>0</v>
      </c>
      <c r="V36" s="64">
        <f t="shared" ref="V36" si="12">+V15-V32</f>
        <v>0</v>
      </c>
    </row>
    <row r="56" spans="21:22">
      <c r="U56" s="64" t="e">
        <f>+#REF!-U26</f>
        <v>#REF!</v>
      </c>
      <c r="V56" s="64"/>
    </row>
    <row r="57" spans="21:22">
      <c r="U57" s="64" t="e">
        <f>+#REF!-U27</f>
        <v>#REF!</v>
      </c>
      <c r="V57" s="64"/>
    </row>
    <row r="58" spans="21:22">
      <c r="U58" s="64" t="e">
        <f>+#REF!-U28</f>
        <v>#REF!</v>
      </c>
      <c r="V58" s="64"/>
    </row>
    <row r="59" spans="21:22">
      <c r="U59" s="64" t="e">
        <f>+#REF!-U29</f>
        <v>#REF!</v>
      </c>
      <c r="V59" s="64"/>
    </row>
    <row r="60" spans="21:22">
      <c r="U60" s="64" t="e">
        <f>+#REF!-U30</f>
        <v>#REF!</v>
      </c>
      <c r="V60" s="64"/>
    </row>
    <row r="61" spans="21:22">
      <c r="U61" s="64" t="e">
        <f>+#REF!-U31</f>
        <v>#REF!</v>
      </c>
      <c r="V61" s="64"/>
    </row>
    <row r="62" spans="21:22">
      <c r="U62" s="64" t="e">
        <f>+#REF!-U32</f>
        <v>#REF!</v>
      </c>
      <c r="V62" s="64"/>
    </row>
  </sheetData>
  <sheetProtection algorithmName="SHA-512" hashValue="76Lqf11pwO1x0LDAjl96MMQclEHJDM/hhgjLE1RbjbQyI4yXjNXPzL1dOuPi6xa87DQScA9HBGvXXt6NapVItg==" saltValue="q1C0L4pHnuvaanApk5y/jQ==" spinCount="100000" sheet="1" formatCells="0" formatColumns="0" formatRows="0" insertColumns="0" insertRows="0" insertHyperlinks="0" deleteColumns="0" deleteRows="0" sort="0" autoFilter="0" pivotTables="0"/>
  <conditionalFormatting sqref="C35:V36">
    <cfRule type="cellIs" dxfId="117" priority="2" operator="equal">
      <formula>0</formula>
    </cfRule>
  </conditionalFormatting>
  <conditionalFormatting sqref="U56:V62">
    <cfRule type="cellIs" dxfId="116" priority="1" operator="equal">
      <formula>0</formula>
    </cfRule>
  </conditionalFormatting>
  <dataValidations count="1">
    <dataValidation allowBlank="1" showInputMessage="1" showErrorMessage="1" sqref="B29" xr:uid="{F2C3E835-B39A-49A9-886A-732A81D8B58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93CD964-3D1D-46D0-8140-30470E7FEE4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Resumen!C4:V4</xm:f>
              <xm:sqref>Z4</xm:sqref>
            </x14:sparkline>
            <x14:sparkline>
              <xm:f>Resumen!C5:V5</xm:f>
              <xm:sqref>Z5</xm:sqref>
            </x14:sparkline>
            <x14:sparkline>
              <xm:f>Resumen!C6:V6</xm:f>
              <xm:sqref>Z6</xm:sqref>
            </x14:sparkline>
            <x14:sparkline>
              <xm:f>Resumen!C7:V7</xm:f>
              <xm:sqref>Z7</xm:sqref>
            </x14:sparkline>
            <x14:sparkline>
              <xm:f>Resumen!C8:V8</xm:f>
              <xm:sqref>Z8</xm:sqref>
            </x14:sparkline>
            <x14:sparkline>
              <xm:f>Resumen!C9:V9</xm:f>
              <xm:sqref>Z9</xm:sqref>
            </x14:sparkline>
            <x14:sparkline>
              <xm:f>Resumen!C10:V10</xm:f>
              <xm:sqref>Z10</xm:sqref>
            </x14:sparkline>
            <x14:sparkline>
              <xm:f>Resumen!C11:V11</xm:f>
              <xm:sqref>Z11</xm:sqref>
            </x14:sparkline>
            <x14:sparkline>
              <xm:f>Resumen!C12:V12</xm:f>
              <xm:sqref>Z12</xm:sqref>
            </x14:sparkline>
            <x14:sparkline>
              <xm:f>Resumen!C13:V13</xm:f>
              <xm:sqref>Z13</xm:sqref>
            </x14:sparkline>
            <x14:sparkline>
              <xm:f>Resumen!C14:V14</xm:f>
              <xm:sqref>Z14</xm:sqref>
            </x14:sparkline>
            <x14:sparkline>
              <xm:f>Resumen!C15:V15</xm:f>
              <xm:sqref>Z15</xm:sqref>
            </x14:sparkline>
          </x14:sparklines>
        </x14:sparklineGroup>
        <x14:sparklineGroup displayEmptyCellsAs="gap" xr2:uid="{667B8FED-44F2-4819-A57C-59A73279B09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Resumen!C26:V26</xm:f>
              <xm:sqref>Z26</xm:sqref>
            </x14:sparkline>
            <x14:sparkline>
              <xm:f>Resumen!C27:V27</xm:f>
              <xm:sqref>Z27</xm:sqref>
            </x14:sparkline>
            <x14:sparkline>
              <xm:f>Resumen!C28:V28</xm:f>
              <xm:sqref>Z28</xm:sqref>
            </x14:sparkline>
            <x14:sparkline>
              <xm:f>Resumen!C29:V29</xm:f>
              <xm:sqref>Z29</xm:sqref>
            </x14:sparkline>
            <x14:sparkline>
              <xm:f>Resumen!C30:V30</xm:f>
              <xm:sqref>Z30</xm:sqref>
            </x14:sparkline>
            <x14:sparkline>
              <xm:f>Resumen!C31:V31</xm:f>
              <xm:sqref>Z31</xm:sqref>
            </x14:sparkline>
            <x14:sparkline>
              <xm:f>Resumen!C32:V32</xm:f>
              <xm:sqref>Z32</xm:sqref>
            </x14:sparkline>
          </x14:sparklines>
        </x14:sparklineGroup>
        <x14:sparklineGroup displayEmptyCellsAs="gap" xr2:uid="{0710B28C-ED19-4E10-99A5-0A31739E435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Resumen!C19:V19</xm:f>
              <xm:sqref>Z19</xm:sqref>
            </x14:sparkline>
            <x14:sparkline>
              <xm:f>Resumen!C20:V20</xm:f>
              <xm:sqref>Z20</xm:sqref>
            </x14:sparkline>
            <x14:sparkline>
              <xm:f>Resumen!C21:V21</xm:f>
              <xm:sqref>Z21</xm:sqref>
            </x14:sparkline>
            <x14:sparkline>
              <xm:f>Resumen!C22:V22</xm:f>
              <xm:sqref>Z22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CC330-6EE3-40F0-BBC3-3C7CAA781DC4}">
  <dimension ref="A2:Z308"/>
  <sheetViews>
    <sheetView showGridLines="0" topLeftCell="P1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7.42578125" style="51" bestFit="1" customWidth="1"/>
    <col min="7" max="7" width="11.42578125" style="51"/>
    <col min="8" max="8" width="7.42578125" style="51" bestFit="1" customWidth="1"/>
    <col min="9" max="22" width="11.42578125" style="5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0</v>
      </c>
      <c r="D4" s="20">
        <f t="shared" si="0"/>
        <v>0</v>
      </c>
      <c r="E4" s="20">
        <f t="shared" si="0"/>
        <v>0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0</v>
      </c>
      <c r="K4" s="20">
        <f t="shared" si="0"/>
        <v>0</v>
      </c>
      <c r="L4" s="20">
        <f t="shared" si="0"/>
        <v>0</v>
      </c>
      <c r="M4" s="20">
        <f t="shared" si="0"/>
        <v>0</v>
      </c>
      <c r="N4" s="20">
        <f t="shared" si="0"/>
        <v>0</v>
      </c>
      <c r="O4" s="20">
        <f t="shared" si="0"/>
        <v>0</v>
      </c>
      <c r="P4" s="20">
        <f t="shared" si="0"/>
        <v>0</v>
      </c>
      <c r="Q4" s="20">
        <f t="shared" si="0"/>
        <v>0</v>
      </c>
      <c r="R4" s="20">
        <f t="shared" si="0"/>
        <v>0</v>
      </c>
      <c r="S4" s="20">
        <f t="shared" si="0"/>
        <v>0</v>
      </c>
      <c r="T4" s="20">
        <f t="shared" si="0"/>
        <v>0</v>
      </c>
      <c r="U4" s="20">
        <f t="shared" si="0"/>
        <v>0</v>
      </c>
      <c r="V4" s="20">
        <f t="shared" ref="V4" si="1">+V5+V46+V95+V157+V208</f>
        <v>0</v>
      </c>
      <c r="W4" s="21"/>
      <c r="X4" s="22" t="e">
        <f t="shared" ref="X4:X67" si="2">+(V4/C4)-1</f>
        <v>#DIV/0!</v>
      </c>
    </row>
    <row r="5" spans="1:26" s="12" customFormat="1">
      <c r="A5" s="18" t="s">
        <v>263</v>
      </c>
      <c r="B5" s="19" t="s">
        <v>264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21"/>
      <c r="X5" s="35" t="e">
        <f t="shared" si="2"/>
        <v>#DIV/0!</v>
      </c>
    </row>
    <row r="6" spans="1:26">
      <c r="A6" s="23" t="s">
        <v>265</v>
      </c>
      <c r="B6" s="24" t="s">
        <v>266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26"/>
      <c r="X6" s="32" t="e">
        <f t="shared" si="2"/>
        <v>#DIV/0!</v>
      </c>
    </row>
    <row r="7" spans="1:26">
      <c r="A7" s="23" t="s">
        <v>267</v>
      </c>
      <c r="B7" s="24" t="s">
        <v>268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26"/>
      <c r="X7" s="32" t="e">
        <f t="shared" si="2"/>
        <v>#DIV/0!</v>
      </c>
    </row>
    <row r="8" spans="1:26">
      <c r="A8" s="23" t="s">
        <v>269</v>
      </c>
      <c r="B8" s="24" t="s">
        <v>270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26"/>
      <c r="X8" s="32" t="e">
        <f t="shared" si="2"/>
        <v>#DIV/0!</v>
      </c>
    </row>
    <row r="9" spans="1:26">
      <c r="A9" s="23" t="s">
        <v>271</v>
      </c>
      <c r="B9" s="24" t="s">
        <v>272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26"/>
      <c r="X9" s="32" t="e">
        <f t="shared" si="2"/>
        <v>#DIV/0!</v>
      </c>
    </row>
    <row r="10" spans="1:26">
      <c r="A10" s="23" t="s">
        <v>273</v>
      </c>
      <c r="B10" s="24" t="s">
        <v>274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26"/>
      <c r="X10" s="32" t="e">
        <f t="shared" si="2"/>
        <v>#DIV/0!</v>
      </c>
    </row>
    <row r="11" spans="1:26">
      <c r="A11" s="23" t="s">
        <v>275</v>
      </c>
      <c r="B11" s="24" t="s">
        <v>276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26"/>
      <c r="X11" s="32" t="e">
        <f t="shared" si="2"/>
        <v>#DIV/0!</v>
      </c>
    </row>
    <row r="12" spans="1:26">
      <c r="A12" s="23" t="s">
        <v>277</v>
      </c>
      <c r="B12" s="24" t="s">
        <v>278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26"/>
      <c r="X12" s="32" t="e">
        <f t="shared" si="2"/>
        <v>#DIV/0!</v>
      </c>
    </row>
    <row r="13" spans="1:26">
      <c r="A13" s="23" t="s">
        <v>279</v>
      </c>
      <c r="B13" s="24" t="s">
        <v>280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26"/>
      <c r="X13" s="32" t="e">
        <f t="shared" si="2"/>
        <v>#DIV/0!</v>
      </c>
    </row>
    <row r="14" spans="1:26">
      <c r="A14" s="23" t="s">
        <v>281</v>
      </c>
      <c r="B14" s="24" t="s">
        <v>282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26"/>
      <c r="X14" s="32" t="e">
        <f t="shared" si="2"/>
        <v>#DIV/0!</v>
      </c>
    </row>
    <row r="15" spans="1:26">
      <c r="A15" s="23" t="s">
        <v>283</v>
      </c>
      <c r="B15" s="24" t="s">
        <v>284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26"/>
      <c r="X15" s="32" t="e">
        <f t="shared" si="2"/>
        <v>#DIV/0!</v>
      </c>
    </row>
    <row r="16" spans="1:26">
      <c r="A16" s="23" t="s">
        <v>285</v>
      </c>
      <c r="B16" s="24" t="s">
        <v>286</v>
      </c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26"/>
      <c r="X16" s="32" t="e">
        <f t="shared" si="2"/>
        <v>#DIV/0!</v>
      </c>
    </row>
    <row r="17" spans="1:24">
      <c r="A17" s="23" t="s">
        <v>287</v>
      </c>
      <c r="B17" s="24" t="s">
        <v>288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26"/>
      <c r="X17" s="32" t="e">
        <f t="shared" si="2"/>
        <v>#DIV/0!</v>
      </c>
    </row>
    <row r="18" spans="1:24">
      <c r="A18" s="23" t="s">
        <v>289</v>
      </c>
      <c r="B18" s="24" t="s">
        <v>290</v>
      </c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26"/>
      <c r="X18" s="32" t="e">
        <f t="shared" si="2"/>
        <v>#DIV/0!</v>
      </c>
    </row>
    <row r="19" spans="1:24">
      <c r="A19" s="23" t="s">
        <v>291</v>
      </c>
      <c r="B19" s="24" t="s">
        <v>292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26"/>
      <c r="X19" s="32" t="e">
        <f t="shared" si="2"/>
        <v>#DIV/0!</v>
      </c>
    </row>
    <row r="20" spans="1:24">
      <c r="A20" s="23" t="s">
        <v>293</v>
      </c>
      <c r="B20" s="24" t="s">
        <v>294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26"/>
      <c r="X20" s="32" t="e">
        <f t="shared" si="2"/>
        <v>#DIV/0!</v>
      </c>
    </row>
    <row r="21" spans="1:24">
      <c r="A21" s="23" t="s">
        <v>295</v>
      </c>
      <c r="B21" s="24" t="s">
        <v>296</v>
      </c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26"/>
      <c r="X21" s="32" t="e">
        <f t="shared" si="2"/>
        <v>#DIV/0!</v>
      </c>
    </row>
    <row r="22" spans="1:24">
      <c r="A22" s="23" t="s">
        <v>297</v>
      </c>
      <c r="B22" s="24" t="s">
        <v>298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26"/>
      <c r="X22" s="32" t="e">
        <f t="shared" si="2"/>
        <v>#DIV/0!</v>
      </c>
    </row>
    <row r="23" spans="1:24">
      <c r="A23" s="23" t="s">
        <v>299</v>
      </c>
      <c r="B23" s="24" t="s">
        <v>300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26"/>
      <c r="X23" s="32" t="e">
        <f t="shared" si="2"/>
        <v>#DIV/0!</v>
      </c>
    </row>
    <row r="24" spans="1:24">
      <c r="A24" s="23" t="s">
        <v>301</v>
      </c>
      <c r="B24" s="24" t="s">
        <v>302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26"/>
      <c r="X24" s="32" t="e">
        <f t="shared" si="2"/>
        <v>#DIV/0!</v>
      </c>
    </row>
    <row r="25" spans="1:24">
      <c r="A25" s="23" t="s">
        <v>303</v>
      </c>
      <c r="B25" s="24" t="s">
        <v>304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26"/>
      <c r="X25" s="32" t="e">
        <f t="shared" si="2"/>
        <v>#DIV/0!</v>
      </c>
    </row>
    <row r="26" spans="1:24">
      <c r="A26" s="23" t="s">
        <v>305</v>
      </c>
      <c r="B26" s="24" t="s">
        <v>306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26"/>
      <c r="X26" s="32" t="e">
        <f t="shared" si="2"/>
        <v>#DIV/0!</v>
      </c>
    </row>
    <row r="27" spans="1:24">
      <c r="A27" s="23" t="s">
        <v>307</v>
      </c>
      <c r="B27" s="24" t="s">
        <v>308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26"/>
      <c r="X27" s="32" t="e">
        <f t="shared" si="2"/>
        <v>#DIV/0!</v>
      </c>
    </row>
    <row r="28" spans="1:24">
      <c r="A28" s="23" t="s">
        <v>309</v>
      </c>
      <c r="B28" s="24" t="s">
        <v>310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26"/>
      <c r="X28" s="32" t="e">
        <f t="shared" si="2"/>
        <v>#DIV/0!</v>
      </c>
    </row>
    <row r="29" spans="1:24">
      <c r="A29" s="23" t="s">
        <v>311</v>
      </c>
      <c r="B29" s="24" t="s">
        <v>290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26"/>
      <c r="X29" s="32" t="e">
        <f t="shared" si="2"/>
        <v>#DIV/0!</v>
      </c>
    </row>
    <row r="30" spans="1:24">
      <c r="A30" s="23" t="s">
        <v>312</v>
      </c>
      <c r="B30" s="24" t="s">
        <v>313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26"/>
      <c r="X30" s="32" t="e">
        <f t="shared" si="2"/>
        <v>#DIV/0!</v>
      </c>
    </row>
    <row r="31" spans="1:24">
      <c r="A31" s="23" t="s">
        <v>314</v>
      </c>
      <c r="B31" s="24" t="s">
        <v>315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26"/>
      <c r="X31" s="32" t="e">
        <f t="shared" si="2"/>
        <v>#DIV/0!</v>
      </c>
    </row>
    <row r="32" spans="1:24">
      <c r="A32" s="23" t="s">
        <v>316</v>
      </c>
      <c r="B32" s="24" t="s">
        <v>317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26"/>
      <c r="X32" s="32" t="e">
        <f t="shared" si="2"/>
        <v>#DIV/0!</v>
      </c>
    </row>
    <row r="33" spans="1:24">
      <c r="A33" s="23" t="s">
        <v>318</v>
      </c>
      <c r="B33" s="24" t="s">
        <v>319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26"/>
      <c r="X33" s="32" t="e">
        <f t="shared" si="2"/>
        <v>#DIV/0!</v>
      </c>
    </row>
    <row r="34" spans="1:24">
      <c r="A34" s="23" t="s">
        <v>320</v>
      </c>
      <c r="B34" s="24" t="s">
        <v>321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26"/>
      <c r="X34" s="32" t="e">
        <f t="shared" si="2"/>
        <v>#DIV/0!</v>
      </c>
    </row>
    <row r="35" spans="1:24">
      <c r="A35" s="23" t="s">
        <v>322</v>
      </c>
      <c r="B35" s="33" t="s">
        <v>323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26"/>
      <c r="X35" s="32" t="e">
        <f t="shared" si="2"/>
        <v>#DIV/0!</v>
      </c>
    </row>
    <row r="36" spans="1:24">
      <c r="A36" s="23" t="s">
        <v>324</v>
      </c>
      <c r="B36" s="33" t="s">
        <v>290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26"/>
      <c r="X36" s="32" t="e">
        <f t="shared" si="2"/>
        <v>#DIV/0!</v>
      </c>
    </row>
    <row r="37" spans="1:24">
      <c r="A37" s="23" t="s">
        <v>325</v>
      </c>
      <c r="B37" s="33" t="s">
        <v>326</v>
      </c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26"/>
      <c r="X37" s="32" t="e">
        <f t="shared" si="2"/>
        <v>#DIV/0!</v>
      </c>
    </row>
    <row r="38" spans="1:24">
      <c r="A38" s="23" t="s">
        <v>327</v>
      </c>
      <c r="B38" s="24" t="s">
        <v>328</v>
      </c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26"/>
      <c r="X38" s="32" t="e">
        <f t="shared" si="2"/>
        <v>#DIV/0!</v>
      </c>
    </row>
    <row r="39" spans="1:24">
      <c r="A39" s="23" t="s">
        <v>329</v>
      </c>
      <c r="B39" s="24" t="s">
        <v>330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26"/>
      <c r="X39" s="32" t="e">
        <f t="shared" si="2"/>
        <v>#DIV/0!</v>
      </c>
    </row>
    <row r="40" spans="1:24">
      <c r="A40" s="23" t="s">
        <v>331</v>
      </c>
      <c r="B40" s="24" t="s">
        <v>332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26"/>
      <c r="X40" s="32" t="e">
        <f t="shared" si="2"/>
        <v>#DIV/0!</v>
      </c>
    </row>
    <row r="41" spans="1:24">
      <c r="A41" s="23" t="s">
        <v>333</v>
      </c>
      <c r="B41" s="24" t="s">
        <v>290</v>
      </c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26"/>
      <c r="X41" s="32" t="e">
        <f t="shared" si="2"/>
        <v>#DIV/0!</v>
      </c>
    </row>
    <row r="42" spans="1:24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26"/>
      <c r="X42" s="32" t="e">
        <f t="shared" si="2"/>
        <v>#DIV/0!</v>
      </c>
    </row>
    <row r="43" spans="1:24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26"/>
      <c r="X43" s="32" t="e">
        <f t="shared" si="2"/>
        <v>#DIV/0!</v>
      </c>
    </row>
    <row r="44" spans="1:24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6"/>
      <c r="X44" s="32" t="e">
        <f t="shared" si="2"/>
        <v>#DIV/0!</v>
      </c>
    </row>
    <row r="45" spans="1:24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26"/>
      <c r="X45" s="32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3">+C47+C53+C64+C72+C76+C82+C89+C94</f>
        <v>0</v>
      </c>
      <c r="D46" s="20">
        <f t="shared" si="3"/>
        <v>0</v>
      </c>
      <c r="E46" s="20">
        <f t="shared" si="3"/>
        <v>0</v>
      </c>
      <c r="F46" s="20">
        <f t="shared" si="3"/>
        <v>0</v>
      </c>
      <c r="G46" s="20">
        <f t="shared" si="3"/>
        <v>0</v>
      </c>
      <c r="H46" s="20">
        <f t="shared" si="3"/>
        <v>0</v>
      </c>
      <c r="I46" s="20">
        <f t="shared" si="3"/>
        <v>0</v>
      </c>
      <c r="J46" s="20">
        <f t="shared" si="3"/>
        <v>0</v>
      </c>
      <c r="K46" s="20">
        <f t="shared" si="3"/>
        <v>0</v>
      </c>
      <c r="L46" s="20">
        <f t="shared" si="3"/>
        <v>0</v>
      </c>
      <c r="M46" s="20">
        <f t="shared" si="3"/>
        <v>0</v>
      </c>
      <c r="N46" s="20">
        <f t="shared" si="3"/>
        <v>0</v>
      </c>
      <c r="O46" s="20">
        <f t="shared" si="3"/>
        <v>0</v>
      </c>
      <c r="P46" s="20">
        <f t="shared" si="3"/>
        <v>0</v>
      </c>
      <c r="Q46" s="20">
        <f t="shared" si="3"/>
        <v>0</v>
      </c>
      <c r="R46" s="20">
        <f t="shared" si="3"/>
        <v>0</v>
      </c>
      <c r="S46" s="20">
        <f t="shared" si="3"/>
        <v>0</v>
      </c>
      <c r="T46" s="20">
        <f t="shared" si="3"/>
        <v>0</v>
      </c>
      <c r="U46" s="20">
        <f t="shared" si="3"/>
        <v>0</v>
      </c>
      <c r="V46" s="20">
        <f t="shared" ref="V46" si="4">+V47+V53+V64+V72+V76+V82+V89+V94</f>
        <v>0</v>
      </c>
      <c r="W46" s="21"/>
      <c r="X46" s="22" t="e">
        <f t="shared" si="2"/>
        <v>#DIV/0!</v>
      </c>
    </row>
    <row r="47" spans="1:24">
      <c r="A47" s="23" t="s">
        <v>344</v>
      </c>
      <c r="B47" s="24" t="s">
        <v>345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26"/>
      <c r="X47" s="32" t="e">
        <f t="shared" si="2"/>
        <v>#DIV/0!</v>
      </c>
    </row>
    <row r="48" spans="1:24">
      <c r="A48" s="23" t="s">
        <v>346</v>
      </c>
      <c r="B48" s="24" t="s">
        <v>347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26"/>
      <c r="X48" s="32" t="e">
        <f t="shared" si="2"/>
        <v>#DIV/0!</v>
      </c>
    </row>
    <row r="49" spans="1:24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26"/>
      <c r="X49" s="32" t="e">
        <f t="shared" si="2"/>
        <v>#DIV/0!</v>
      </c>
    </row>
    <row r="50" spans="1:24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26"/>
      <c r="X50" s="32" t="e">
        <f t="shared" si="2"/>
        <v>#DIV/0!</v>
      </c>
    </row>
    <row r="51" spans="1:24">
      <c r="A51" s="23" t="s">
        <v>352</v>
      </c>
      <c r="B51" s="24" t="s">
        <v>353</v>
      </c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26"/>
      <c r="X51" s="32" t="e">
        <f t="shared" si="2"/>
        <v>#DIV/0!</v>
      </c>
    </row>
    <row r="52" spans="1:24">
      <c r="A52" s="23" t="s">
        <v>354</v>
      </c>
      <c r="B52" s="24" t="s">
        <v>290</v>
      </c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26"/>
      <c r="X52" s="32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5">+SUM(C54:C63)</f>
        <v>0</v>
      </c>
      <c r="D53" s="25">
        <f t="shared" si="5"/>
        <v>0</v>
      </c>
      <c r="E53" s="25">
        <f t="shared" si="5"/>
        <v>0</v>
      </c>
      <c r="F53" s="25">
        <f t="shared" si="5"/>
        <v>0</v>
      </c>
      <c r="G53" s="25">
        <f t="shared" si="5"/>
        <v>0</v>
      </c>
      <c r="H53" s="25">
        <f t="shared" si="5"/>
        <v>0</v>
      </c>
      <c r="I53" s="25">
        <f t="shared" si="5"/>
        <v>0</v>
      </c>
      <c r="J53" s="25">
        <f t="shared" si="5"/>
        <v>0</v>
      </c>
      <c r="K53" s="25">
        <f t="shared" si="5"/>
        <v>0</v>
      </c>
      <c r="L53" s="25">
        <f t="shared" si="5"/>
        <v>0</v>
      </c>
      <c r="M53" s="25">
        <f t="shared" si="5"/>
        <v>0</v>
      </c>
      <c r="N53" s="25">
        <f t="shared" si="5"/>
        <v>0</v>
      </c>
      <c r="O53" s="25">
        <f t="shared" si="5"/>
        <v>0</v>
      </c>
      <c r="P53" s="25">
        <f t="shared" si="5"/>
        <v>0</v>
      </c>
      <c r="Q53" s="25">
        <f t="shared" si="5"/>
        <v>0</v>
      </c>
      <c r="R53" s="25">
        <f t="shared" si="5"/>
        <v>0</v>
      </c>
      <c r="S53" s="25">
        <f t="shared" si="5"/>
        <v>0</v>
      </c>
      <c r="T53" s="25">
        <f t="shared" si="5"/>
        <v>0</v>
      </c>
      <c r="U53" s="25">
        <f t="shared" si="5"/>
        <v>0</v>
      </c>
      <c r="V53" s="25">
        <f t="shared" ref="V53" si="6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26"/>
      <c r="X54" s="32" t="e">
        <f t="shared" si="2"/>
        <v>#DIV/0!</v>
      </c>
    </row>
    <row r="55" spans="1:24">
      <c r="A55" s="23" t="s">
        <v>359</v>
      </c>
      <c r="B55" s="24" t="s">
        <v>360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26"/>
      <c r="X55" s="32" t="e">
        <f t="shared" si="2"/>
        <v>#DIV/0!</v>
      </c>
    </row>
    <row r="56" spans="1:24">
      <c r="A56" s="23" t="s">
        <v>361</v>
      </c>
      <c r="B56" s="24" t="s">
        <v>362</v>
      </c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26"/>
      <c r="X56" s="32" t="e">
        <f t="shared" si="2"/>
        <v>#DIV/0!</v>
      </c>
    </row>
    <row r="57" spans="1:24">
      <c r="A57" s="23" t="s">
        <v>363</v>
      </c>
      <c r="B57" s="24" t="s">
        <v>364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26"/>
      <c r="X57" s="32" t="e">
        <f t="shared" si="2"/>
        <v>#DIV/0!</v>
      </c>
    </row>
    <row r="58" spans="1:24">
      <c r="A58" s="23" t="s">
        <v>365</v>
      </c>
      <c r="B58" s="24" t="s">
        <v>366</v>
      </c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26"/>
      <c r="X58" s="32" t="e">
        <f t="shared" si="2"/>
        <v>#DIV/0!</v>
      </c>
    </row>
    <row r="59" spans="1:24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26"/>
      <c r="X59" s="32" t="e">
        <f t="shared" si="2"/>
        <v>#DIV/0!</v>
      </c>
    </row>
    <row r="60" spans="1:24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26"/>
      <c r="X60" s="32" t="e">
        <f t="shared" si="2"/>
        <v>#DIV/0!</v>
      </c>
    </row>
    <row r="61" spans="1:24">
      <c r="A61" s="23" t="s">
        <v>371</v>
      </c>
      <c r="B61" s="24" t="s">
        <v>372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26"/>
      <c r="X61" s="32" t="e">
        <f t="shared" si="2"/>
        <v>#DIV/0!</v>
      </c>
    </row>
    <row r="62" spans="1:24">
      <c r="A62" s="23" t="s">
        <v>373</v>
      </c>
      <c r="B62" s="24" t="s">
        <v>374</v>
      </c>
      <c r="C62" s="45">
        <f>+'2000'!$H62</f>
        <v>0</v>
      </c>
      <c r="D62" s="45">
        <f>+'2001'!$H62</f>
        <v>0</v>
      </c>
      <c r="E62" s="45">
        <f>+'2002'!$H62</f>
        <v>0</v>
      </c>
      <c r="F62" s="45">
        <f>+'2003'!$H62</f>
        <v>0</v>
      </c>
      <c r="G62" s="45">
        <f>+'2004'!$H62</f>
        <v>0</v>
      </c>
      <c r="H62" s="45">
        <f>+'2005'!$H62</f>
        <v>0</v>
      </c>
      <c r="I62" s="45">
        <f>+'2006'!$H62</f>
        <v>0</v>
      </c>
      <c r="J62" s="45">
        <f>+'2007'!$H62</f>
        <v>0</v>
      </c>
      <c r="K62" s="45">
        <f>+'2008'!$H62</f>
        <v>0</v>
      </c>
      <c r="L62" s="45">
        <f>+'2009'!$H62</f>
        <v>0</v>
      </c>
      <c r="M62" s="45">
        <f>+'2010'!$H62</f>
        <v>0</v>
      </c>
      <c r="N62" s="45">
        <f>+'2011'!$H62</f>
        <v>0</v>
      </c>
      <c r="O62" s="45">
        <f>+'2012'!$H62</f>
        <v>0</v>
      </c>
      <c r="P62" s="45">
        <f>+'2013'!$H62</f>
        <v>0</v>
      </c>
      <c r="Q62" s="45">
        <f>+'2014'!$H62</f>
        <v>0</v>
      </c>
      <c r="R62" s="45">
        <f>+'2015'!$H62</f>
        <v>0</v>
      </c>
      <c r="S62" s="45">
        <f>+'2016'!$H62</f>
        <v>0</v>
      </c>
      <c r="T62" s="45">
        <f>+'2017'!$H62</f>
        <v>0</v>
      </c>
      <c r="U62" s="45">
        <f>+'2018'!$H62</f>
        <v>0</v>
      </c>
      <c r="V62" s="45">
        <f>+'2019'!$H62</f>
        <v>0</v>
      </c>
      <c r="W62" s="26"/>
      <c r="X62" s="46" t="e">
        <f t="shared" si="2"/>
        <v>#DIV/0!</v>
      </c>
    </row>
    <row r="63" spans="1:24">
      <c r="A63" s="23" t="s">
        <v>375</v>
      </c>
      <c r="B63" s="24" t="s">
        <v>290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26"/>
      <c r="X63" s="32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7">+SUM(C65:C71)</f>
        <v>0</v>
      </c>
      <c r="D64" s="25">
        <f t="shared" si="7"/>
        <v>0</v>
      </c>
      <c r="E64" s="25">
        <f t="shared" si="7"/>
        <v>0</v>
      </c>
      <c r="F64" s="25">
        <f t="shared" si="7"/>
        <v>0</v>
      </c>
      <c r="G64" s="25">
        <f t="shared" si="7"/>
        <v>0</v>
      </c>
      <c r="H64" s="25">
        <f t="shared" si="7"/>
        <v>0</v>
      </c>
      <c r="I64" s="25">
        <f t="shared" si="7"/>
        <v>0</v>
      </c>
      <c r="J64" s="25">
        <f t="shared" si="7"/>
        <v>0</v>
      </c>
      <c r="K64" s="25">
        <f t="shared" si="7"/>
        <v>0</v>
      </c>
      <c r="L64" s="25">
        <f t="shared" si="7"/>
        <v>0</v>
      </c>
      <c r="M64" s="25">
        <f t="shared" si="7"/>
        <v>0</v>
      </c>
      <c r="N64" s="25">
        <f t="shared" si="7"/>
        <v>0</v>
      </c>
      <c r="O64" s="25">
        <f t="shared" si="7"/>
        <v>0</v>
      </c>
      <c r="P64" s="25">
        <f t="shared" si="7"/>
        <v>0</v>
      </c>
      <c r="Q64" s="25">
        <f t="shared" si="7"/>
        <v>0</v>
      </c>
      <c r="R64" s="25">
        <f t="shared" si="7"/>
        <v>0</v>
      </c>
      <c r="S64" s="25">
        <f t="shared" si="7"/>
        <v>0</v>
      </c>
      <c r="T64" s="25">
        <f t="shared" si="7"/>
        <v>0</v>
      </c>
      <c r="U64" s="25">
        <f t="shared" si="7"/>
        <v>0</v>
      </c>
      <c r="V64" s="25">
        <f t="shared" ref="V64" si="8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26"/>
      <c r="X65" s="32" t="e">
        <f t="shared" si="2"/>
        <v>#DIV/0!</v>
      </c>
    </row>
    <row r="66" spans="1:24">
      <c r="A66" s="23" t="s">
        <v>380</v>
      </c>
      <c r="B66" s="24" t="s">
        <v>381</v>
      </c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26"/>
      <c r="X66" s="32" t="e">
        <f t="shared" si="2"/>
        <v>#DIV/0!</v>
      </c>
    </row>
    <row r="67" spans="1:24">
      <c r="A67" s="23" t="s">
        <v>382</v>
      </c>
      <c r="B67" s="24" t="s">
        <v>383</v>
      </c>
      <c r="C67" s="45">
        <f>+'2000'!$H67</f>
        <v>0</v>
      </c>
      <c r="D67" s="45">
        <f>+'2001'!$H67</f>
        <v>0</v>
      </c>
      <c r="E67" s="45">
        <f>+'2002'!$H67</f>
        <v>0</v>
      </c>
      <c r="F67" s="45">
        <f>+'2003'!$H67</f>
        <v>0</v>
      </c>
      <c r="G67" s="45">
        <f>+'2004'!$H67</f>
        <v>0</v>
      </c>
      <c r="H67" s="45">
        <f>+'2005'!$H67</f>
        <v>0</v>
      </c>
      <c r="I67" s="45">
        <f>+'2006'!$H67</f>
        <v>0</v>
      </c>
      <c r="J67" s="45">
        <f>+'2007'!$H67</f>
        <v>0</v>
      </c>
      <c r="K67" s="45">
        <f>+'2008'!$H67</f>
        <v>0</v>
      </c>
      <c r="L67" s="45">
        <f>+'2009'!$H67</f>
        <v>0</v>
      </c>
      <c r="M67" s="45">
        <f>+'2010'!$H67</f>
        <v>0</v>
      </c>
      <c r="N67" s="45">
        <f>+'2011'!$H67</f>
        <v>0</v>
      </c>
      <c r="O67" s="45">
        <f>+'2012'!$H67</f>
        <v>0</v>
      </c>
      <c r="P67" s="45">
        <f>+'2013'!$H67</f>
        <v>0</v>
      </c>
      <c r="Q67" s="45">
        <f>+'2014'!$H67</f>
        <v>0</v>
      </c>
      <c r="R67" s="45">
        <f>+'2015'!$H67</f>
        <v>0</v>
      </c>
      <c r="S67" s="45">
        <f>+'2016'!$H67</f>
        <v>0</v>
      </c>
      <c r="T67" s="45">
        <f>+'2017'!$H67</f>
        <v>0</v>
      </c>
      <c r="U67" s="45">
        <f>+'2018'!$H67</f>
        <v>0</v>
      </c>
      <c r="V67" s="45">
        <f>+'2019'!$H67</f>
        <v>0</v>
      </c>
      <c r="W67" s="26"/>
      <c r="X67" s="46" t="e">
        <f t="shared" si="2"/>
        <v>#DIV/0!</v>
      </c>
    </row>
    <row r="68" spans="1:24">
      <c r="A68" s="23" t="s">
        <v>384</v>
      </c>
      <c r="B68" s="24" t="s">
        <v>385</v>
      </c>
      <c r="C68" s="45">
        <f>+'2000'!$H68</f>
        <v>0</v>
      </c>
      <c r="D68" s="45">
        <f>+'2001'!$H68</f>
        <v>0</v>
      </c>
      <c r="E68" s="45">
        <f>+'2002'!$H68</f>
        <v>0</v>
      </c>
      <c r="F68" s="45">
        <f>+'2003'!$H68</f>
        <v>0</v>
      </c>
      <c r="G68" s="45">
        <f>+'2004'!$H68</f>
        <v>0</v>
      </c>
      <c r="H68" s="45">
        <f>+'2005'!$H68</f>
        <v>0</v>
      </c>
      <c r="I68" s="45">
        <f>+'2006'!$H68</f>
        <v>0</v>
      </c>
      <c r="J68" s="45">
        <f>+'2007'!$H68</f>
        <v>0</v>
      </c>
      <c r="K68" s="45">
        <f>+'2008'!$H68</f>
        <v>0</v>
      </c>
      <c r="L68" s="45">
        <f>+'2009'!$H68</f>
        <v>0</v>
      </c>
      <c r="M68" s="45">
        <f>+'2010'!$H68</f>
        <v>0</v>
      </c>
      <c r="N68" s="45">
        <f>+'2011'!$H68</f>
        <v>0</v>
      </c>
      <c r="O68" s="45">
        <f>+'2012'!$H68</f>
        <v>0</v>
      </c>
      <c r="P68" s="45">
        <f>+'2013'!$H68</f>
        <v>0</v>
      </c>
      <c r="Q68" s="45">
        <f>+'2014'!$H68</f>
        <v>0</v>
      </c>
      <c r="R68" s="45">
        <f>+'2015'!$H68</f>
        <v>0</v>
      </c>
      <c r="S68" s="45">
        <f>+'2016'!$H68</f>
        <v>0</v>
      </c>
      <c r="T68" s="45">
        <f>+'2017'!$H68</f>
        <v>0</v>
      </c>
      <c r="U68" s="45">
        <f>+'2018'!$H68</f>
        <v>0</v>
      </c>
      <c r="V68" s="45">
        <f>+'2019'!$H68</f>
        <v>0</v>
      </c>
      <c r="W68" s="26"/>
      <c r="X68" s="46" t="e">
        <f t="shared" ref="X68:X131" si="9">+(V68/C68)-1</f>
        <v>#DIV/0!</v>
      </c>
    </row>
    <row r="69" spans="1:24">
      <c r="A69" s="23" t="s">
        <v>386</v>
      </c>
      <c r="B69" s="24" t="s">
        <v>387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6"/>
      <c r="X69" s="32" t="e">
        <f t="shared" si="9"/>
        <v>#DIV/0!</v>
      </c>
    </row>
    <row r="70" spans="1:24">
      <c r="A70" s="23" t="s">
        <v>388</v>
      </c>
      <c r="B70" s="24" t="s">
        <v>389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26"/>
      <c r="X70" s="32" t="e">
        <f t="shared" si="9"/>
        <v>#DIV/0!</v>
      </c>
    </row>
    <row r="71" spans="1:24">
      <c r="A71" s="23" t="s">
        <v>390</v>
      </c>
      <c r="B71" s="24" t="s">
        <v>290</v>
      </c>
      <c r="C71" s="45">
        <f>+'2000'!$H71</f>
        <v>0</v>
      </c>
      <c r="D71" s="45">
        <f>+'2001'!$H71</f>
        <v>0</v>
      </c>
      <c r="E71" s="45">
        <f>+'2002'!$H71</f>
        <v>0</v>
      </c>
      <c r="F71" s="45">
        <f>+'2003'!$H71</f>
        <v>0</v>
      </c>
      <c r="G71" s="45">
        <f>+'2004'!$H71</f>
        <v>0</v>
      </c>
      <c r="H71" s="45">
        <f>+'2005'!$H71</f>
        <v>0</v>
      </c>
      <c r="I71" s="45">
        <f>+'2006'!$H71</f>
        <v>0</v>
      </c>
      <c r="J71" s="45">
        <f>+'2007'!$H71</f>
        <v>0</v>
      </c>
      <c r="K71" s="45">
        <f>+'2008'!$H71</f>
        <v>0</v>
      </c>
      <c r="L71" s="45">
        <f>+'2009'!$H71</f>
        <v>0</v>
      </c>
      <c r="M71" s="45">
        <f>+'2010'!$H71</f>
        <v>0</v>
      </c>
      <c r="N71" s="45">
        <f>+'2011'!$H71</f>
        <v>0</v>
      </c>
      <c r="O71" s="45">
        <f>+'2012'!$H71</f>
        <v>0</v>
      </c>
      <c r="P71" s="45">
        <f>+'2013'!$H71</f>
        <v>0</v>
      </c>
      <c r="Q71" s="45">
        <f>+'2014'!$H71</f>
        <v>0</v>
      </c>
      <c r="R71" s="45">
        <f>+'2015'!$H71</f>
        <v>0</v>
      </c>
      <c r="S71" s="45">
        <f>+'2016'!$H71</f>
        <v>0</v>
      </c>
      <c r="T71" s="45">
        <f>+'2017'!$H71</f>
        <v>0</v>
      </c>
      <c r="U71" s="45">
        <f>+'2018'!$H71</f>
        <v>0</v>
      </c>
      <c r="V71" s="45">
        <f>+'2019'!$H71</f>
        <v>0</v>
      </c>
      <c r="W71" s="26"/>
      <c r="X71" s="46" t="e">
        <f t="shared" si="9"/>
        <v>#DIV/0!</v>
      </c>
    </row>
    <row r="72" spans="1:24">
      <c r="A72" s="23" t="s">
        <v>391</v>
      </c>
      <c r="B72" s="24" t="s">
        <v>392</v>
      </c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26"/>
      <c r="X72" s="32" t="e">
        <f t="shared" si="9"/>
        <v>#DIV/0!</v>
      </c>
    </row>
    <row r="73" spans="1:24">
      <c r="A73" s="23" t="s">
        <v>393</v>
      </c>
      <c r="B73" s="24" t="s">
        <v>394</v>
      </c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26"/>
      <c r="X73" s="32" t="e">
        <f t="shared" si="9"/>
        <v>#DIV/0!</v>
      </c>
    </row>
    <row r="74" spans="1:24">
      <c r="A74" s="23" t="s">
        <v>395</v>
      </c>
      <c r="B74" s="24" t="s">
        <v>396</v>
      </c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26"/>
      <c r="X74" s="32" t="e">
        <f t="shared" si="9"/>
        <v>#DIV/0!</v>
      </c>
    </row>
    <row r="75" spans="1:24">
      <c r="A75" s="23" t="s">
        <v>397</v>
      </c>
      <c r="B75" s="24" t="s">
        <v>290</v>
      </c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26"/>
      <c r="X75" s="32" t="e">
        <f t="shared" si="9"/>
        <v>#DIV/0!</v>
      </c>
    </row>
    <row r="76" spans="1:24">
      <c r="A76" s="23" t="s">
        <v>398</v>
      </c>
      <c r="B76" s="24" t="s">
        <v>399</v>
      </c>
      <c r="C76" s="25">
        <f t="shared" ref="C76:U76" si="10">+SUM(C77:C81)</f>
        <v>0</v>
      </c>
      <c r="D76" s="25">
        <f t="shared" si="10"/>
        <v>0</v>
      </c>
      <c r="E76" s="25">
        <f t="shared" si="10"/>
        <v>0</v>
      </c>
      <c r="F76" s="25">
        <f t="shared" si="10"/>
        <v>0</v>
      </c>
      <c r="G76" s="25">
        <f t="shared" si="10"/>
        <v>0</v>
      </c>
      <c r="H76" s="25">
        <f t="shared" si="10"/>
        <v>0</v>
      </c>
      <c r="I76" s="25">
        <f t="shared" si="10"/>
        <v>0</v>
      </c>
      <c r="J76" s="25">
        <f t="shared" si="10"/>
        <v>0</v>
      </c>
      <c r="K76" s="25">
        <f t="shared" si="10"/>
        <v>0</v>
      </c>
      <c r="L76" s="25">
        <f t="shared" si="10"/>
        <v>0</v>
      </c>
      <c r="M76" s="25">
        <f t="shared" si="10"/>
        <v>0</v>
      </c>
      <c r="N76" s="25">
        <f t="shared" si="10"/>
        <v>0</v>
      </c>
      <c r="O76" s="25">
        <f t="shared" si="10"/>
        <v>0</v>
      </c>
      <c r="P76" s="25">
        <f t="shared" si="10"/>
        <v>0</v>
      </c>
      <c r="Q76" s="25">
        <f t="shared" si="10"/>
        <v>0</v>
      </c>
      <c r="R76" s="25">
        <f t="shared" si="10"/>
        <v>0</v>
      </c>
      <c r="S76" s="25">
        <f t="shared" si="10"/>
        <v>0</v>
      </c>
      <c r="T76" s="25">
        <f t="shared" si="10"/>
        <v>0</v>
      </c>
      <c r="U76" s="25">
        <f t="shared" si="10"/>
        <v>0</v>
      </c>
      <c r="V76" s="25">
        <f t="shared" ref="V76" si="11">+SUM(V77:V81)</f>
        <v>0</v>
      </c>
      <c r="W76" s="26"/>
      <c r="X76" s="27" t="e">
        <f t="shared" si="9"/>
        <v>#DIV/0!</v>
      </c>
    </row>
    <row r="77" spans="1:24">
      <c r="A77" s="23" t="s">
        <v>400</v>
      </c>
      <c r="B77" s="24" t="s">
        <v>401</v>
      </c>
      <c r="C77" s="45">
        <f>+'2000'!$H77</f>
        <v>0</v>
      </c>
      <c r="D77" s="45">
        <f>+'2001'!$H77</f>
        <v>0</v>
      </c>
      <c r="E77" s="45">
        <f>+'2002'!$H77</f>
        <v>0</v>
      </c>
      <c r="F77" s="45">
        <f>+'2003'!$H77</f>
        <v>0</v>
      </c>
      <c r="G77" s="45">
        <f>+'2004'!$H77</f>
        <v>0</v>
      </c>
      <c r="H77" s="45">
        <f>+'2005'!$H77</f>
        <v>0</v>
      </c>
      <c r="I77" s="45">
        <f>+'2006'!$H77</f>
        <v>0</v>
      </c>
      <c r="J77" s="45">
        <f>+'2007'!$H77</f>
        <v>0</v>
      </c>
      <c r="K77" s="45">
        <f>+'2008'!$H77</f>
        <v>0</v>
      </c>
      <c r="L77" s="45">
        <f>+'2009'!$H77</f>
        <v>0</v>
      </c>
      <c r="M77" s="45">
        <f>+'2010'!$H77</f>
        <v>0</v>
      </c>
      <c r="N77" s="45">
        <f>+'2011'!$H77</f>
        <v>0</v>
      </c>
      <c r="O77" s="45">
        <f>+'2012'!$H77</f>
        <v>0</v>
      </c>
      <c r="P77" s="45">
        <f>+'2013'!$H77</f>
        <v>0</v>
      </c>
      <c r="Q77" s="45">
        <f>+'2014'!$H77</f>
        <v>0</v>
      </c>
      <c r="R77" s="45">
        <f>+'2015'!$H77</f>
        <v>0</v>
      </c>
      <c r="S77" s="45">
        <f>+'2016'!$H77</f>
        <v>0</v>
      </c>
      <c r="T77" s="45">
        <f>+'2017'!$H77</f>
        <v>0</v>
      </c>
      <c r="U77" s="45">
        <f>+'2018'!$H77</f>
        <v>0</v>
      </c>
      <c r="V77" s="45">
        <f>+'2019'!$H77</f>
        <v>0</v>
      </c>
      <c r="W77" s="26"/>
      <c r="X77" s="46" t="e">
        <f t="shared" si="9"/>
        <v>#DIV/0!</v>
      </c>
    </row>
    <row r="78" spans="1:24">
      <c r="A78" s="23" t="s">
        <v>402</v>
      </c>
      <c r="B78" s="24" t="s">
        <v>403</v>
      </c>
      <c r="C78" s="45">
        <f>+'2000'!$H78</f>
        <v>0</v>
      </c>
      <c r="D78" s="45">
        <f>+'2001'!$H78</f>
        <v>0</v>
      </c>
      <c r="E78" s="45">
        <f>+'2002'!$H78</f>
        <v>0</v>
      </c>
      <c r="F78" s="45">
        <f>+'2003'!$H78</f>
        <v>0</v>
      </c>
      <c r="G78" s="45">
        <f>+'2004'!$H78</f>
        <v>0</v>
      </c>
      <c r="H78" s="45">
        <f>+'2005'!$H78</f>
        <v>0</v>
      </c>
      <c r="I78" s="45">
        <f>+'2006'!$H78</f>
        <v>0</v>
      </c>
      <c r="J78" s="45">
        <f>+'2007'!$H78</f>
        <v>0</v>
      </c>
      <c r="K78" s="45">
        <f>+'2008'!$H78</f>
        <v>0</v>
      </c>
      <c r="L78" s="45">
        <f>+'2009'!$H78</f>
        <v>0</v>
      </c>
      <c r="M78" s="45">
        <f>+'2010'!$H78</f>
        <v>0</v>
      </c>
      <c r="N78" s="45">
        <f>+'2011'!$H78</f>
        <v>0</v>
      </c>
      <c r="O78" s="45">
        <f>+'2012'!$H78</f>
        <v>0</v>
      </c>
      <c r="P78" s="45">
        <f>+'2013'!$H78</f>
        <v>0</v>
      </c>
      <c r="Q78" s="45">
        <f>+'2014'!$H78</f>
        <v>0</v>
      </c>
      <c r="R78" s="45">
        <f>+'2015'!$H78</f>
        <v>0</v>
      </c>
      <c r="S78" s="45">
        <f>+'2016'!$H78</f>
        <v>0</v>
      </c>
      <c r="T78" s="45">
        <f>+'2017'!$H78</f>
        <v>0</v>
      </c>
      <c r="U78" s="45">
        <f>+'2018'!$H78</f>
        <v>0</v>
      </c>
      <c r="V78" s="45">
        <f>+'2019'!$H78</f>
        <v>0</v>
      </c>
      <c r="W78" s="26"/>
      <c r="X78" s="46" t="e">
        <f t="shared" si="9"/>
        <v>#DIV/0!</v>
      </c>
    </row>
    <row r="79" spans="1:24">
      <c r="A79" s="23" t="s">
        <v>404</v>
      </c>
      <c r="B79" s="24" t="s">
        <v>405</v>
      </c>
      <c r="C79" s="45">
        <f>+'2000'!$H79</f>
        <v>0</v>
      </c>
      <c r="D79" s="45">
        <f>+'2001'!$H79</f>
        <v>0</v>
      </c>
      <c r="E79" s="45">
        <f>+'2002'!$H79</f>
        <v>0</v>
      </c>
      <c r="F79" s="45">
        <f>+'2003'!$H79</f>
        <v>0</v>
      </c>
      <c r="G79" s="45">
        <f>+'2004'!$H79</f>
        <v>0</v>
      </c>
      <c r="H79" s="45">
        <f>+'2005'!$H79</f>
        <v>0</v>
      </c>
      <c r="I79" s="45">
        <f>+'2006'!$H79</f>
        <v>0</v>
      </c>
      <c r="J79" s="45">
        <f>+'2007'!$H79</f>
        <v>0</v>
      </c>
      <c r="K79" s="45">
        <f>+'2008'!$H79</f>
        <v>0</v>
      </c>
      <c r="L79" s="45">
        <f>+'2009'!$H79</f>
        <v>0</v>
      </c>
      <c r="M79" s="45">
        <f>+'2010'!$H79</f>
        <v>0</v>
      </c>
      <c r="N79" s="45">
        <f>+'2011'!$H79</f>
        <v>0</v>
      </c>
      <c r="O79" s="45">
        <f>+'2012'!$H79</f>
        <v>0</v>
      </c>
      <c r="P79" s="45">
        <f>+'2013'!$H79</f>
        <v>0</v>
      </c>
      <c r="Q79" s="45">
        <f>+'2014'!$H79</f>
        <v>0</v>
      </c>
      <c r="R79" s="45">
        <f>+'2015'!$H79</f>
        <v>0</v>
      </c>
      <c r="S79" s="45">
        <f>+'2016'!$H79</f>
        <v>0</v>
      </c>
      <c r="T79" s="45">
        <f>+'2017'!$H79</f>
        <v>0</v>
      </c>
      <c r="U79" s="45">
        <f>+'2018'!$H79</f>
        <v>0</v>
      </c>
      <c r="V79" s="45">
        <f>+'2019'!$H79</f>
        <v>0</v>
      </c>
      <c r="W79" s="26"/>
      <c r="X79" s="46" t="e">
        <f t="shared" si="9"/>
        <v>#DIV/0!</v>
      </c>
    </row>
    <row r="80" spans="1:24">
      <c r="A80" s="23" t="s">
        <v>406</v>
      </c>
      <c r="B80" s="24" t="s">
        <v>407</v>
      </c>
      <c r="C80" s="45">
        <f>+'2000'!$H80</f>
        <v>0</v>
      </c>
      <c r="D80" s="45">
        <f>+'2001'!$H80</f>
        <v>0</v>
      </c>
      <c r="E80" s="45">
        <f>+'2002'!$H80</f>
        <v>0</v>
      </c>
      <c r="F80" s="45">
        <f>+'2003'!$H80</f>
        <v>0</v>
      </c>
      <c r="G80" s="45">
        <f>+'2004'!$H80</f>
        <v>0</v>
      </c>
      <c r="H80" s="45">
        <f>+'2005'!$H80</f>
        <v>0</v>
      </c>
      <c r="I80" s="45">
        <f>+'2006'!$H80</f>
        <v>0</v>
      </c>
      <c r="J80" s="45">
        <f>+'2007'!$H80</f>
        <v>0</v>
      </c>
      <c r="K80" s="45">
        <f>+'2008'!$H80</f>
        <v>0</v>
      </c>
      <c r="L80" s="45">
        <f>+'2009'!$H80</f>
        <v>0</v>
      </c>
      <c r="M80" s="45">
        <f>+'2010'!$H80</f>
        <v>0</v>
      </c>
      <c r="N80" s="45">
        <f>+'2011'!$H80</f>
        <v>0</v>
      </c>
      <c r="O80" s="45">
        <f>+'2012'!$H80</f>
        <v>0</v>
      </c>
      <c r="P80" s="45">
        <f>+'2013'!$H80</f>
        <v>0</v>
      </c>
      <c r="Q80" s="45">
        <f>+'2014'!$H80</f>
        <v>0</v>
      </c>
      <c r="R80" s="45">
        <f>+'2015'!$H80</f>
        <v>0</v>
      </c>
      <c r="S80" s="45">
        <f>+'2016'!$H80</f>
        <v>0</v>
      </c>
      <c r="T80" s="45">
        <f>+'2017'!$H80</f>
        <v>0</v>
      </c>
      <c r="U80" s="45">
        <f>+'2018'!$H80</f>
        <v>0</v>
      </c>
      <c r="V80" s="45">
        <f>+'2019'!$H80</f>
        <v>0</v>
      </c>
      <c r="W80" s="26"/>
      <c r="X80" s="46" t="e">
        <f t="shared" si="9"/>
        <v>#DIV/0!</v>
      </c>
    </row>
    <row r="81" spans="1:24">
      <c r="A81" s="23" t="s">
        <v>408</v>
      </c>
      <c r="B81" s="24" t="s">
        <v>290</v>
      </c>
      <c r="C81" s="45">
        <f>+'2000'!$H81</f>
        <v>0</v>
      </c>
      <c r="D81" s="45">
        <f>+'2001'!$H81</f>
        <v>0</v>
      </c>
      <c r="E81" s="45">
        <f>+'2002'!$H81</f>
        <v>0</v>
      </c>
      <c r="F81" s="45">
        <f>+'2003'!$H81</f>
        <v>0</v>
      </c>
      <c r="G81" s="45">
        <f>+'2004'!$H81</f>
        <v>0</v>
      </c>
      <c r="H81" s="45">
        <f>+'2005'!$H81</f>
        <v>0</v>
      </c>
      <c r="I81" s="45">
        <f>+'2006'!$H81</f>
        <v>0</v>
      </c>
      <c r="J81" s="45">
        <f>+'2007'!$H81</f>
        <v>0</v>
      </c>
      <c r="K81" s="45">
        <f>+'2008'!$H81</f>
        <v>0</v>
      </c>
      <c r="L81" s="45">
        <f>+'2009'!$H81</f>
        <v>0</v>
      </c>
      <c r="M81" s="45">
        <f>+'2010'!$H81</f>
        <v>0</v>
      </c>
      <c r="N81" s="45">
        <f>+'2011'!$H81</f>
        <v>0</v>
      </c>
      <c r="O81" s="45">
        <f>+'2012'!$H81</f>
        <v>0</v>
      </c>
      <c r="P81" s="45">
        <f>+'2013'!$H81</f>
        <v>0</v>
      </c>
      <c r="Q81" s="45">
        <f>+'2014'!$H81</f>
        <v>0</v>
      </c>
      <c r="R81" s="45">
        <f>+'2015'!$H81</f>
        <v>0</v>
      </c>
      <c r="S81" s="45">
        <f>+'2016'!$H81</f>
        <v>0</v>
      </c>
      <c r="T81" s="45">
        <f>+'2017'!$H81</f>
        <v>0</v>
      </c>
      <c r="U81" s="45">
        <f>+'2018'!$H81</f>
        <v>0</v>
      </c>
      <c r="V81" s="45">
        <f>+'2019'!$H81</f>
        <v>0</v>
      </c>
      <c r="W81" s="26"/>
      <c r="X81" s="46" t="e">
        <f t="shared" si="9"/>
        <v>#DIV/0!</v>
      </c>
    </row>
    <row r="82" spans="1:24">
      <c r="A82" s="23" t="s">
        <v>409</v>
      </c>
      <c r="B82" s="24" t="s">
        <v>410</v>
      </c>
      <c r="C82" s="25">
        <f t="shared" ref="C82:U82" si="12">+SUM(C83:C88)</f>
        <v>0</v>
      </c>
      <c r="D82" s="25">
        <f t="shared" si="12"/>
        <v>0</v>
      </c>
      <c r="E82" s="25">
        <f t="shared" si="12"/>
        <v>0</v>
      </c>
      <c r="F82" s="25">
        <f t="shared" si="12"/>
        <v>0</v>
      </c>
      <c r="G82" s="25">
        <f t="shared" si="12"/>
        <v>0</v>
      </c>
      <c r="H82" s="25">
        <f t="shared" si="12"/>
        <v>0</v>
      </c>
      <c r="I82" s="25">
        <f t="shared" si="12"/>
        <v>0</v>
      </c>
      <c r="J82" s="25">
        <f t="shared" si="12"/>
        <v>0</v>
      </c>
      <c r="K82" s="25">
        <f t="shared" si="12"/>
        <v>0</v>
      </c>
      <c r="L82" s="25">
        <f t="shared" si="12"/>
        <v>0</v>
      </c>
      <c r="M82" s="25">
        <f t="shared" si="12"/>
        <v>0</v>
      </c>
      <c r="N82" s="25">
        <f t="shared" si="12"/>
        <v>0</v>
      </c>
      <c r="O82" s="25">
        <f t="shared" si="12"/>
        <v>0</v>
      </c>
      <c r="P82" s="25">
        <f t="shared" si="12"/>
        <v>0</v>
      </c>
      <c r="Q82" s="25">
        <f t="shared" si="12"/>
        <v>0</v>
      </c>
      <c r="R82" s="25">
        <f t="shared" si="12"/>
        <v>0</v>
      </c>
      <c r="S82" s="25">
        <f t="shared" si="12"/>
        <v>0</v>
      </c>
      <c r="T82" s="25">
        <f t="shared" si="12"/>
        <v>0</v>
      </c>
      <c r="U82" s="25">
        <f t="shared" si="12"/>
        <v>0</v>
      </c>
      <c r="V82" s="25">
        <f t="shared" ref="V82" si="13">+SUM(V83:V88)</f>
        <v>0</v>
      </c>
      <c r="W82" s="26"/>
      <c r="X82" s="27" t="e">
        <f t="shared" si="9"/>
        <v>#DIV/0!</v>
      </c>
    </row>
    <row r="83" spans="1:24">
      <c r="A83" s="23" t="s">
        <v>411</v>
      </c>
      <c r="B83" s="24" t="s">
        <v>412</v>
      </c>
      <c r="C83" s="45">
        <f>+'2000'!$H83</f>
        <v>0</v>
      </c>
      <c r="D83" s="45">
        <f>+'2001'!$H83</f>
        <v>0</v>
      </c>
      <c r="E83" s="45">
        <f>+'2002'!$H83</f>
        <v>0</v>
      </c>
      <c r="F83" s="45">
        <f>+'2003'!$H83</f>
        <v>0</v>
      </c>
      <c r="G83" s="45">
        <f>+'2004'!$H83</f>
        <v>0</v>
      </c>
      <c r="H83" s="45">
        <f>+'2005'!$H83</f>
        <v>0</v>
      </c>
      <c r="I83" s="45">
        <f>+'2006'!$H83</f>
        <v>0</v>
      </c>
      <c r="J83" s="45">
        <f>+'2007'!$H83</f>
        <v>0</v>
      </c>
      <c r="K83" s="45">
        <f>+'2008'!$H83</f>
        <v>0</v>
      </c>
      <c r="L83" s="45">
        <f>+'2009'!$H83</f>
        <v>0</v>
      </c>
      <c r="M83" s="45">
        <f>+'2010'!$H83</f>
        <v>0</v>
      </c>
      <c r="N83" s="45">
        <f>+'2011'!$H83</f>
        <v>0</v>
      </c>
      <c r="O83" s="45">
        <f>+'2012'!$H83</f>
        <v>0</v>
      </c>
      <c r="P83" s="45">
        <f>+'2013'!$H83</f>
        <v>0</v>
      </c>
      <c r="Q83" s="45">
        <f>+'2014'!$H83</f>
        <v>0</v>
      </c>
      <c r="R83" s="45">
        <f>+'2015'!$H83</f>
        <v>0</v>
      </c>
      <c r="S83" s="45">
        <f>+'2016'!$H83</f>
        <v>0</v>
      </c>
      <c r="T83" s="45">
        <f>+'2017'!$H83</f>
        <v>0</v>
      </c>
      <c r="U83" s="45">
        <f>+'2018'!$H83</f>
        <v>0</v>
      </c>
      <c r="V83" s="45">
        <f>+'2019'!$H83</f>
        <v>0</v>
      </c>
      <c r="W83" s="26"/>
      <c r="X83" s="46" t="e">
        <f t="shared" si="9"/>
        <v>#DIV/0!</v>
      </c>
    </row>
    <row r="84" spans="1:24">
      <c r="A84" s="23" t="s">
        <v>413</v>
      </c>
      <c r="B84" s="24" t="s">
        <v>414</v>
      </c>
      <c r="C84" s="45">
        <f>+'2000'!$H84</f>
        <v>0</v>
      </c>
      <c r="D84" s="45">
        <f>+'2001'!$H84</f>
        <v>0</v>
      </c>
      <c r="E84" s="45">
        <f>+'2002'!$H84</f>
        <v>0</v>
      </c>
      <c r="F84" s="45">
        <f>+'2003'!$H84</f>
        <v>0</v>
      </c>
      <c r="G84" s="45">
        <f>+'2004'!$H84</f>
        <v>0</v>
      </c>
      <c r="H84" s="45">
        <f>+'2005'!$H84</f>
        <v>0</v>
      </c>
      <c r="I84" s="45">
        <f>+'2006'!$H84</f>
        <v>0</v>
      </c>
      <c r="J84" s="45">
        <f>+'2007'!$H84</f>
        <v>0</v>
      </c>
      <c r="K84" s="45">
        <f>+'2008'!$H84</f>
        <v>0</v>
      </c>
      <c r="L84" s="45">
        <f>+'2009'!$H84</f>
        <v>0</v>
      </c>
      <c r="M84" s="45">
        <f>+'2010'!$H84</f>
        <v>0</v>
      </c>
      <c r="N84" s="45">
        <f>+'2011'!$H84</f>
        <v>0</v>
      </c>
      <c r="O84" s="45">
        <f>+'2012'!$H84</f>
        <v>0</v>
      </c>
      <c r="P84" s="45">
        <f>+'2013'!$H84</f>
        <v>0</v>
      </c>
      <c r="Q84" s="45">
        <f>+'2014'!$H84</f>
        <v>0</v>
      </c>
      <c r="R84" s="45">
        <f>+'2015'!$H84</f>
        <v>0</v>
      </c>
      <c r="S84" s="45">
        <f>+'2016'!$H84</f>
        <v>0</v>
      </c>
      <c r="T84" s="45">
        <f>+'2017'!$H84</f>
        <v>0</v>
      </c>
      <c r="U84" s="45">
        <f>+'2018'!$H84</f>
        <v>0</v>
      </c>
      <c r="V84" s="45">
        <f>+'2019'!$H84</f>
        <v>0</v>
      </c>
      <c r="W84" s="26"/>
      <c r="X84" s="46" t="e">
        <f t="shared" si="9"/>
        <v>#DIV/0!</v>
      </c>
    </row>
    <row r="85" spans="1:24">
      <c r="A85" s="23" t="s">
        <v>415</v>
      </c>
      <c r="B85" s="24" t="s">
        <v>416</v>
      </c>
      <c r="C85" s="45">
        <f>+'2000'!$H85</f>
        <v>0</v>
      </c>
      <c r="D85" s="45">
        <f>+'2001'!$H85</f>
        <v>0</v>
      </c>
      <c r="E85" s="45">
        <f>+'2002'!$H85</f>
        <v>0</v>
      </c>
      <c r="F85" s="45">
        <f>+'2003'!$H85</f>
        <v>0</v>
      </c>
      <c r="G85" s="45">
        <f>+'2004'!$H85</f>
        <v>0</v>
      </c>
      <c r="H85" s="45">
        <f>+'2005'!$H85</f>
        <v>0</v>
      </c>
      <c r="I85" s="45">
        <f>+'2006'!$H85</f>
        <v>0</v>
      </c>
      <c r="J85" s="45">
        <f>+'2007'!$H85</f>
        <v>0</v>
      </c>
      <c r="K85" s="45">
        <f>+'2008'!$H85</f>
        <v>0</v>
      </c>
      <c r="L85" s="45">
        <f>+'2009'!$H85</f>
        <v>0</v>
      </c>
      <c r="M85" s="45">
        <f>+'2010'!$H85</f>
        <v>0</v>
      </c>
      <c r="N85" s="45">
        <f>+'2011'!$H85</f>
        <v>0</v>
      </c>
      <c r="O85" s="45">
        <f>+'2012'!$H85</f>
        <v>0</v>
      </c>
      <c r="P85" s="45">
        <f>+'2013'!$H85</f>
        <v>0</v>
      </c>
      <c r="Q85" s="45">
        <f>+'2014'!$H85</f>
        <v>0</v>
      </c>
      <c r="R85" s="45">
        <f>+'2015'!$H85</f>
        <v>0</v>
      </c>
      <c r="S85" s="45">
        <f>+'2016'!$H85</f>
        <v>0</v>
      </c>
      <c r="T85" s="45">
        <f>+'2017'!$H85</f>
        <v>0</v>
      </c>
      <c r="U85" s="45">
        <f>+'2018'!$H85</f>
        <v>0</v>
      </c>
      <c r="V85" s="45">
        <f>+'2019'!$H85</f>
        <v>0</v>
      </c>
      <c r="W85" s="26"/>
      <c r="X85" s="46" t="e">
        <f t="shared" si="9"/>
        <v>#DIV/0!</v>
      </c>
    </row>
    <row r="86" spans="1:24">
      <c r="A86" s="23" t="s">
        <v>417</v>
      </c>
      <c r="B86" s="24" t="s">
        <v>418</v>
      </c>
      <c r="C86" s="45">
        <f>+'2000'!$H86</f>
        <v>0</v>
      </c>
      <c r="D86" s="45">
        <f>+'2001'!$H86</f>
        <v>0</v>
      </c>
      <c r="E86" s="45">
        <f>+'2002'!$H86</f>
        <v>0</v>
      </c>
      <c r="F86" s="45">
        <f>+'2003'!$H86</f>
        <v>0</v>
      </c>
      <c r="G86" s="45">
        <f>+'2004'!$H86</f>
        <v>0</v>
      </c>
      <c r="H86" s="45">
        <f>+'2005'!$H86</f>
        <v>0</v>
      </c>
      <c r="I86" s="45">
        <f>+'2006'!$H86</f>
        <v>0</v>
      </c>
      <c r="J86" s="45">
        <f>+'2007'!$H86</f>
        <v>0</v>
      </c>
      <c r="K86" s="45">
        <f>+'2008'!$H86</f>
        <v>0</v>
      </c>
      <c r="L86" s="45">
        <f>+'2009'!$H86</f>
        <v>0</v>
      </c>
      <c r="M86" s="45">
        <f>+'2010'!$H86</f>
        <v>0</v>
      </c>
      <c r="N86" s="45">
        <f>+'2011'!$H86</f>
        <v>0</v>
      </c>
      <c r="O86" s="45">
        <f>+'2012'!$H86</f>
        <v>0</v>
      </c>
      <c r="P86" s="45">
        <f>+'2013'!$H86</f>
        <v>0</v>
      </c>
      <c r="Q86" s="45">
        <f>+'2014'!$H86</f>
        <v>0</v>
      </c>
      <c r="R86" s="45">
        <f>+'2015'!$H86</f>
        <v>0</v>
      </c>
      <c r="S86" s="45">
        <f>+'2016'!$H86</f>
        <v>0</v>
      </c>
      <c r="T86" s="45">
        <f>+'2017'!$H86</f>
        <v>0</v>
      </c>
      <c r="U86" s="45">
        <f>+'2018'!$H86</f>
        <v>0</v>
      </c>
      <c r="V86" s="45">
        <f>+'2019'!$H86</f>
        <v>0</v>
      </c>
      <c r="W86" s="26"/>
      <c r="X86" s="46" t="e">
        <f t="shared" si="9"/>
        <v>#DIV/0!</v>
      </c>
    </row>
    <row r="87" spans="1:24">
      <c r="A87" s="23" t="s">
        <v>419</v>
      </c>
      <c r="B87" s="24" t="s">
        <v>420</v>
      </c>
      <c r="C87" s="45">
        <f>+'2000'!$H87</f>
        <v>0</v>
      </c>
      <c r="D87" s="45">
        <f>+'2001'!$H87</f>
        <v>0</v>
      </c>
      <c r="E87" s="45">
        <f>+'2002'!$H87</f>
        <v>0</v>
      </c>
      <c r="F87" s="45">
        <f>+'2003'!$H87</f>
        <v>0</v>
      </c>
      <c r="G87" s="45">
        <f>+'2004'!$H87</f>
        <v>0</v>
      </c>
      <c r="H87" s="45">
        <f>+'2005'!$H87</f>
        <v>0</v>
      </c>
      <c r="I87" s="45">
        <f>+'2006'!$H87</f>
        <v>0</v>
      </c>
      <c r="J87" s="45">
        <f>+'2007'!$H87</f>
        <v>0</v>
      </c>
      <c r="K87" s="45">
        <f>+'2008'!$H87</f>
        <v>0</v>
      </c>
      <c r="L87" s="45">
        <f>+'2009'!$H87</f>
        <v>0</v>
      </c>
      <c r="M87" s="45">
        <f>+'2010'!$H87</f>
        <v>0</v>
      </c>
      <c r="N87" s="45">
        <f>+'2011'!$H87</f>
        <v>0</v>
      </c>
      <c r="O87" s="45">
        <f>+'2012'!$H87</f>
        <v>0</v>
      </c>
      <c r="P87" s="45">
        <f>+'2013'!$H87</f>
        <v>0</v>
      </c>
      <c r="Q87" s="45">
        <f>+'2014'!$H87</f>
        <v>0</v>
      </c>
      <c r="R87" s="45">
        <f>+'2015'!$H87</f>
        <v>0</v>
      </c>
      <c r="S87" s="45">
        <f>+'2016'!$H87</f>
        <v>0</v>
      </c>
      <c r="T87" s="45">
        <f>+'2017'!$H87</f>
        <v>0</v>
      </c>
      <c r="U87" s="45">
        <f>+'2018'!$H87</f>
        <v>0</v>
      </c>
      <c r="V87" s="45">
        <f>+'2019'!$H87</f>
        <v>0</v>
      </c>
      <c r="W87" s="26"/>
      <c r="X87" s="46" t="e">
        <f t="shared" si="9"/>
        <v>#DIV/0!</v>
      </c>
    </row>
    <row r="88" spans="1:24">
      <c r="A88" s="23" t="s">
        <v>421</v>
      </c>
      <c r="B88" s="24" t="s">
        <v>422</v>
      </c>
      <c r="C88" s="45">
        <f>+'2000'!$H88</f>
        <v>0</v>
      </c>
      <c r="D88" s="45">
        <f>+'2001'!$H88</f>
        <v>0</v>
      </c>
      <c r="E88" s="45">
        <f>+'2002'!$H88</f>
        <v>0</v>
      </c>
      <c r="F88" s="45">
        <f>+'2003'!$H88</f>
        <v>0</v>
      </c>
      <c r="G88" s="45">
        <f>+'2004'!$H88</f>
        <v>0</v>
      </c>
      <c r="H88" s="45">
        <f>+'2005'!$H88</f>
        <v>0</v>
      </c>
      <c r="I88" s="45">
        <f>+'2006'!$H88</f>
        <v>0</v>
      </c>
      <c r="J88" s="45">
        <f>+'2007'!$H88</f>
        <v>0</v>
      </c>
      <c r="K88" s="45">
        <f>+'2008'!$H88</f>
        <v>0</v>
      </c>
      <c r="L88" s="45">
        <f>+'2009'!$H88</f>
        <v>0</v>
      </c>
      <c r="M88" s="45">
        <f>+'2010'!$H88</f>
        <v>0</v>
      </c>
      <c r="N88" s="45">
        <f>+'2011'!$H88</f>
        <v>0</v>
      </c>
      <c r="O88" s="45">
        <f>+'2012'!$H88</f>
        <v>0</v>
      </c>
      <c r="P88" s="45">
        <f>+'2013'!$H88</f>
        <v>0</v>
      </c>
      <c r="Q88" s="45">
        <f>+'2014'!$H88</f>
        <v>0</v>
      </c>
      <c r="R88" s="45">
        <f>+'2015'!$H88</f>
        <v>0</v>
      </c>
      <c r="S88" s="45">
        <f>+'2016'!$H88</f>
        <v>0</v>
      </c>
      <c r="T88" s="45">
        <f>+'2017'!$H88</f>
        <v>0</v>
      </c>
      <c r="U88" s="45">
        <f>+'2018'!$H88</f>
        <v>0</v>
      </c>
      <c r="V88" s="45">
        <f>+'2019'!$H88</f>
        <v>0</v>
      </c>
      <c r="W88" s="26"/>
      <c r="X88" s="46" t="e">
        <f t="shared" si="9"/>
        <v>#DIV/0!</v>
      </c>
    </row>
    <row r="89" spans="1:24">
      <c r="A89" s="23" t="s">
        <v>423</v>
      </c>
      <c r="B89" s="24" t="s">
        <v>424</v>
      </c>
      <c r="C89" s="25">
        <f t="shared" ref="C89:U89" si="14">+SUM(C90:C93)</f>
        <v>0</v>
      </c>
      <c r="D89" s="25">
        <f t="shared" si="14"/>
        <v>0</v>
      </c>
      <c r="E89" s="25">
        <f t="shared" si="14"/>
        <v>0</v>
      </c>
      <c r="F89" s="25">
        <f t="shared" si="14"/>
        <v>0</v>
      </c>
      <c r="G89" s="25">
        <f t="shared" si="14"/>
        <v>0</v>
      </c>
      <c r="H89" s="25">
        <f t="shared" si="14"/>
        <v>0</v>
      </c>
      <c r="I89" s="25">
        <f t="shared" si="14"/>
        <v>0</v>
      </c>
      <c r="J89" s="25">
        <f t="shared" si="14"/>
        <v>0</v>
      </c>
      <c r="K89" s="25">
        <f t="shared" si="14"/>
        <v>0</v>
      </c>
      <c r="L89" s="25">
        <f t="shared" si="14"/>
        <v>0</v>
      </c>
      <c r="M89" s="25">
        <f t="shared" si="14"/>
        <v>0</v>
      </c>
      <c r="N89" s="25">
        <f t="shared" si="14"/>
        <v>0</v>
      </c>
      <c r="O89" s="25">
        <f t="shared" si="14"/>
        <v>0</v>
      </c>
      <c r="P89" s="25">
        <f t="shared" si="14"/>
        <v>0</v>
      </c>
      <c r="Q89" s="25">
        <f t="shared" si="14"/>
        <v>0</v>
      </c>
      <c r="R89" s="25">
        <f t="shared" si="14"/>
        <v>0</v>
      </c>
      <c r="S89" s="25">
        <f t="shared" si="14"/>
        <v>0</v>
      </c>
      <c r="T89" s="25">
        <f t="shared" si="14"/>
        <v>0</v>
      </c>
      <c r="U89" s="25">
        <f t="shared" si="14"/>
        <v>0</v>
      </c>
      <c r="V89" s="25">
        <f t="shared" ref="V89" si="15">+SUM(V90:V93)</f>
        <v>0</v>
      </c>
      <c r="W89" s="26"/>
      <c r="X89" s="27" t="e">
        <f t="shared" si="9"/>
        <v>#DIV/0!</v>
      </c>
    </row>
    <row r="90" spans="1:24">
      <c r="A90" s="23" t="s">
        <v>425</v>
      </c>
      <c r="B90" s="24" t="s">
        <v>426</v>
      </c>
      <c r="C90" s="45">
        <f>+'2000'!$H90</f>
        <v>0</v>
      </c>
      <c r="D90" s="45">
        <f>+'2001'!$H90</f>
        <v>0</v>
      </c>
      <c r="E90" s="45">
        <f>+'2002'!$H90</f>
        <v>0</v>
      </c>
      <c r="F90" s="45">
        <f>+'2003'!$H90</f>
        <v>0</v>
      </c>
      <c r="G90" s="45">
        <f>+'2004'!$H90</f>
        <v>0</v>
      </c>
      <c r="H90" s="45">
        <f>+'2005'!$H90</f>
        <v>0</v>
      </c>
      <c r="I90" s="45">
        <f>+'2006'!$H90</f>
        <v>0</v>
      </c>
      <c r="J90" s="45">
        <f>+'2007'!$H90</f>
        <v>0</v>
      </c>
      <c r="K90" s="45">
        <f>+'2008'!$H90</f>
        <v>0</v>
      </c>
      <c r="L90" s="45">
        <f>+'2009'!$H90</f>
        <v>0</v>
      </c>
      <c r="M90" s="45">
        <f>+'2010'!$H90</f>
        <v>0</v>
      </c>
      <c r="N90" s="45">
        <f>+'2011'!$H90</f>
        <v>0</v>
      </c>
      <c r="O90" s="45">
        <f>+'2012'!$H90</f>
        <v>0</v>
      </c>
      <c r="P90" s="45">
        <f>+'2013'!$H90</f>
        <v>0</v>
      </c>
      <c r="Q90" s="45">
        <f>+'2014'!$H90</f>
        <v>0</v>
      </c>
      <c r="R90" s="45">
        <f>+'2015'!$H90</f>
        <v>0</v>
      </c>
      <c r="S90" s="45">
        <f>+'2016'!$H90</f>
        <v>0</v>
      </c>
      <c r="T90" s="45">
        <f>+'2017'!$H90</f>
        <v>0</v>
      </c>
      <c r="U90" s="45">
        <f>+'2018'!$H90</f>
        <v>0</v>
      </c>
      <c r="V90" s="45">
        <f>+'2019'!$H90</f>
        <v>0</v>
      </c>
      <c r="W90" s="26"/>
      <c r="X90" s="46" t="e">
        <f t="shared" si="9"/>
        <v>#DIV/0!</v>
      </c>
    </row>
    <row r="91" spans="1:24" ht="12.95">
      <c r="A91" s="23" t="s">
        <v>427</v>
      </c>
      <c r="B91" s="24" t="s">
        <v>428</v>
      </c>
      <c r="C91" s="45">
        <f>+'2000'!$H91</f>
        <v>0</v>
      </c>
      <c r="D91" s="45">
        <f>+'2001'!$H91</f>
        <v>0</v>
      </c>
      <c r="E91" s="45">
        <f>+'2002'!$H91</f>
        <v>0</v>
      </c>
      <c r="F91" s="45">
        <f>+'2003'!$H91</f>
        <v>0</v>
      </c>
      <c r="G91" s="45">
        <f>+'2004'!$H91</f>
        <v>0</v>
      </c>
      <c r="H91" s="45">
        <f>+'2005'!$H91</f>
        <v>0</v>
      </c>
      <c r="I91" s="45">
        <f>+'2006'!$H91</f>
        <v>0</v>
      </c>
      <c r="J91" s="45">
        <f>+'2007'!$H91</f>
        <v>0</v>
      </c>
      <c r="K91" s="45">
        <f>+'2008'!$H91</f>
        <v>0</v>
      </c>
      <c r="L91" s="45">
        <f>+'2009'!$H91</f>
        <v>0</v>
      </c>
      <c r="M91" s="45">
        <f>+'2010'!$H91</f>
        <v>0</v>
      </c>
      <c r="N91" s="45">
        <f>+'2011'!$H91</f>
        <v>0</v>
      </c>
      <c r="O91" s="45">
        <f>+'2012'!$H91</f>
        <v>0</v>
      </c>
      <c r="P91" s="45">
        <f>+'2013'!$H91</f>
        <v>0</v>
      </c>
      <c r="Q91" s="45">
        <f>+'2014'!$H91</f>
        <v>0</v>
      </c>
      <c r="R91" s="45">
        <f>+'2015'!$H91</f>
        <v>0</v>
      </c>
      <c r="S91" s="45">
        <f>+'2016'!$H91</f>
        <v>0</v>
      </c>
      <c r="T91" s="45">
        <f>+'2017'!$H91</f>
        <v>0</v>
      </c>
      <c r="U91" s="45">
        <f>+'2018'!$H91</f>
        <v>0</v>
      </c>
      <c r="V91" s="45">
        <f>+'2019'!$H91</f>
        <v>0</v>
      </c>
      <c r="W91" s="26"/>
      <c r="X91" s="46" t="e">
        <f t="shared" si="9"/>
        <v>#DIV/0!</v>
      </c>
    </row>
    <row r="92" spans="1:24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26"/>
      <c r="X92" s="32" t="e">
        <f t="shared" si="9"/>
        <v>#DIV/0!</v>
      </c>
    </row>
    <row r="93" spans="1:24">
      <c r="A93" s="23" t="s">
        <v>431</v>
      </c>
      <c r="B93" s="24" t="s">
        <v>341</v>
      </c>
      <c r="C93" s="45">
        <f>+'2000'!$H93</f>
        <v>0</v>
      </c>
      <c r="D93" s="45">
        <f>+'2001'!$H93</f>
        <v>0</v>
      </c>
      <c r="E93" s="45">
        <f>+'2002'!$H93</f>
        <v>0</v>
      </c>
      <c r="F93" s="45">
        <f>+'2003'!$H93</f>
        <v>0</v>
      </c>
      <c r="G93" s="45">
        <f>+'2004'!$H93</f>
        <v>0</v>
      </c>
      <c r="H93" s="45">
        <f>+'2005'!$H93</f>
        <v>0</v>
      </c>
      <c r="I93" s="45">
        <f>+'2006'!$H93</f>
        <v>0</v>
      </c>
      <c r="J93" s="45">
        <f>+'2007'!$H93</f>
        <v>0</v>
      </c>
      <c r="K93" s="45">
        <f>+'2008'!$H93</f>
        <v>0</v>
      </c>
      <c r="L93" s="45">
        <f>+'2009'!$H93</f>
        <v>0</v>
      </c>
      <c r="M93" s="45">
        <f>+'2010'!$H93</f>
        <v>0</v>
      </c>
      <c r="N93" s="45">
        <f>+'2011'!$H93</f>
        <v>0</v>
      </c>
      <c r="O93" s="45">
        <f>+'2012'!$H93</f>
        <v>0</v>
      </c>
      <c r="P93" s="45">
        <f>+'2013'!$H93</f>
        <v>0</v>
      </c>
      <c r="Q93" s="45">
        <f>+'2014'!$H93</f>
        <v>0</v>
      </c>
      <c r="R93" s="45">
        <f>+'2015'!$H93</f>
        <v>0</v>
      </c>
      <c r="S93" s="45">
        <f>+'2016'!$H93</f>
        <v>0</v>
      </c>
      <c r="T93" s="45">
        <f>+'2017'!$H93</f>
        <v>0</v>
      </c>
      <c r="U93" s="45">
        <f>+'2018'!$H93</f>
        <v>0</v>
      </c>
      <c r="V93" s="45">
        <f>+'2019'!$H93</f>
        <v>0</v>
      </c>
      <c r="W93" s="26"/>
      <c r="X93" s="46" t="e">
        <f t="shared" si="9"/>
        <v>#DIV/0!</v>
      </c>
    </row>
    <row r="94" spans="1:24">
      <c r="A94" s="23" t="s">
        <v>432</v>
      </c>
      <c r="B94" s="24" t="s">
        <v>290</v>
      </c>
      <c r="C94" s="45">
        <f>+'2000'!$H94</f>
        <v>0</v>
      </c>
      <c r="D94" s="45">
        <f>+'2001'!$H94</f>
        <v>0</v>
      </c>
      <c r="E94" s="45">
        <f>+'2002'!$H94</f>
        <v>0</v>
      </c>
      <c r="F94" s="45">
        <f>+'2003'!$H94</f>
        <v>0</v>
      </c>
      <c r="G94" s="45">
        <f>+'2004'!$H94</f>
        <v>0</v>
      </c>
      <c r="H94" s="45">
        <f>+'2005'!$H94</f>
        <v>0</v>
      </c>
      <c r="I94" s="45">
        <f>+'2006'!$H94</f>
        <v>0</v>
      </c>
      <c r="J94" s="45">
        <f>+'2007'!$H94</f>
        <v>0</v>
      </c>
      <c r="K94" s="45">
        <f>+'2008'!$H94</f>
        <v>0</v>
      </c>
      <c r="L94" s="45">
        <f>+'2009'!$H94</f>
        <v>0</v>
      </c>
      <c r="M94" s="45">
        <f>+'2010'!$H94</f>
        <v>0</v>
      </c>
      <c r="N94" s="45">
        <f>+'2011'!$H94</f>
        <v>0</v>
      </c>
      <c r="O94" s="45">
        <f>+'2012'!$H94</f>
        <v>0</v>
      </c>
      <c r="P94" s="45">
        <f>+'2013'!$H94</f>
        <v>0</v>
      </c>
      <c r="Q94" s="45">
        <f>+'2014'!$H94</f>
        <v>0</v>
      </c>
      <c r="R94" s="45">
        <f>+'2015'!$H94</f>
        <v>0</v>
      </c>
      <c r="S94" s="45">
        <f>+'2016'!$H94</f>
        <v>0</v>
      </c>
      <c r="T94" s="45">
        <f>+'2017'!$H94</f>
        <v>0</v>
      </c>
      <c r="U94" s="45">
        <f>+'2018'!$H94</f>
        <v>0</v>
      </c>
      <c r="V94" s="45">
        <f>+'2019'!$H94</f>
        <v>0</v>
      </c>
      <c r="W94" s="26"/>
      <c r="X94" s="46" t="e">
        <f t="shared" si="9"/>
        <v>#DIV/0!</v>
      </c>
    </row>
    <row r="95" spans="1:24" s="12" customFormat="1">
      <c r="A95" s="18" t="s">
        <v>433</v>
      </c>
      <c r="B95" s="19" t="s">
        <v>434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21"/>
      <c r="X95" s="35" t="e">
        <f t="shared" si="9"/>
        <v>#DIV/0!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9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9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9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9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9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9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9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9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9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9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9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9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9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9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9"/>
        <v>#DIV/0!</v>
      </c>
    </row>
    <row r="111" spans="1:24">
      <c r="A111" s="23" t="s">
        <v>465</v>
      </c>
      <c r="B111" s="24" t="s">
        <v>466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26"/>
      <c r="X111" s="32" t="e">
        <f t="shared" si="9"/>
        <v>#DIV/0!</v>
      </c>
    </row>
    <row r="112" spans="1:24">
      <c r="A112" s="23" t="s">
        <v>467</v>
      </c>
      <c r="B112" s="24" t="s">
        <v>438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26"/>
      <c r="X112" s="32" t="e">
        <f t="shared" si="9"/>
        <v>#DIV/0!</v>
      </c>
    </row>
    <row r="113" spans="1:24">
      <c r="A113" s="23" t="s">
        <v>468</v>
      </c>
      <c r="B113" s="24" t="s">
        <v>440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26"/>
      <c r="X113" s="32" t="e">
        <f t="shared" si="9"/>
        <v>#DIV/0!</v>
      </c>
    </row>
    <row r="114" spans="1:24">
      <c r="A114" s="23" t="s">
        <v>469</v>
      </c>
      <c r="B114" s="24" t="s">
        <v>442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26"/>
      <c r="X114" s="32" t="e">
        <f t="shared" si="9"/>
        <v>#DIV/0!</v>
      </c>
    </row>
    <row r="115" spans="1:24">
      <c r="A115" s="23" t="s">
        <v>470</v>
      </c>
      <c r="B115" s="24" t="s">
        <v>444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26"/>
      <c r="X115" s="32" t="e">
        <f t="shared" si="9"/>
        <v>#DIV/0!</v>
      </c>
    </row>
    <row r="116" spans="1:24">
      <c r="A116" s="23" t="s">
        <v>471</v>
      </c>
      <c r="B116" s="24" t="s">
        <v>446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26"/>
      <c r="X116" s="32" t="e">
        <f t="shared" si="9"/>
        <v>#DIV/0!</v>
      </c>
    </row>
    <row r="117" spans="1:24">
      <c r="A117" s="23" t="s">
        <v>472</v>
      </c>
      <c r="B117" s="24" t="s">
        <v>448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26"/>
      <c r="X117" s="32" t="e">
        <f t="shared" si="9"/>
        <v>#DIV/0!</v>
      </c>
    </row>
    <row r="118" spans="1:24">
      <c r="A118" s="23" t="s">
        <v>473</v>
      </c>
      <c r="B118" s="24" t="s">
        <v>450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26"/>
      <c r="X118" s="32" t="e">
        <f t="shared" si="9"/>
        <v>#DIV/0!</v>
      </c>
    </row>
    <row r="119" spans="1:24">
      <c r="A119" s="23" t="s">
        <v>474</v>
      </c>
      <c r="B119" s="24" t="s">
        <v>452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26"/>
      <c r="X119" s="32" t="e">
        <f t="shared" si="9"/>
        <v>#DIV/0!</v>
      </c>
    </row>
    <row r="120" spans="1:24">
      <c r="A120" s="23" t="s">
        <v>475</v>
      </c>
      <c r="B120" s="24" t="s">
        <v>454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26"/>
      <c r="X120" s="32" t="e">
        <f t="shared" si="9"/>
        <v>#DIV/0!</v>
      </c>
    </row>
    <row r="121" spans="1:24">
      <c r="A121" s="23" t="s">
        <v>476</v>
      </c>
      <c r="B121" s="24" t="s">
        <v>456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26"/>
      <c r="X121" s="32" t="e">
        <f t="shared" si="9"/>
        <v>#DIV/0!</v>
      </c>
    </row>
    <row r="122" spans="1:24">
      <c r="A122" s="23" t="s">
        <v>477</v>
      </c>
      <c r="B122" s="24" t="s">
        <v>458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26"/>
      <c r="X122" s="32" t="e">
        <f t="shared" si="9"/>
        <v>#DIV/0!</v>
      </c>
    </row>
    <row r="123" spans="1:24">
      <c r="A123" s="23" t="s">
        <v>478</v>
      </c>
      <c r="B123" s="24" t="s">
        <v>460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26"/>
      <c r="X123" s="32" t="e">
        <f t="shared" si="9"/>
        <v>#DIV/0!</v>
      </c>
    </row>
    <row r="124" spans="1:24">
      <c r="A124" s="23" t="s">
        <v>479</v>
      </c>
      <c r="B124" s="24" t="s">
        <v>462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26"/>
      <c r="X124" s="32" t="e">
        <f t="shared" si="9"/>
        <v>#DIV/0!</v>
      </c>
    </row>
    <row r="125" spans="1:24">
      <c r="A125" s="23" t="s">
        <v>480</v>
      </c>
      <c r="B125" s="24" t="s">
        <v>464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26"/>
      <c r="X125" s="32" t="e">
        <f t="shared" si="9"/>
        <v>#DIV/0!</v>
      </c>
    </row>
    <row r="126" spans="1:24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26"/>
      <c r="X126" s="32" t="e">
        <f t="shared" si="9"/>
        <v>#DIV/0!</v>
      </c>
    </row>
    <row r="127" spans="1:24">
      <c r="A127" s="23" t="s">
        <v>483</v>
      </c>
      <c r="B127" s="24" t="s">
        <v>484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26"/>
      <c r="X127" s="32" t="e">
        <f t="shared" si="9"/>
        <v>#DIV/0!</v>
      </c>
    </row>
    <row r="128" spans="1:24">
      <c r="A128" s="23" t="s">
        <v>485</v>
      </c>
      <c r="B128" s="24" t="s">
        <v>486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26"/>
      <c r="X128" s="32" t="e">
        <f t="shared" si="9"/>
        <v>#DIV/0!</v>
      </c>
    </row>
    <row r="129" spans="1:24">
      <c r="A129" s="23" t="s">
        <v>487</v>
      </c>
      <c r="B129" s="24" t="s">
        <v>488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26"/>
      <c r="X129" s="32" t="e">
        <f t="shared" si="9"/>
        <v>#DIV/0!</v>
      </c>
    </row>
    <row r="130" spans="1:24">
      <c r="A130" s="23" t="s">
        <v>489</v>
      </c>
      <c r="B130" s="24" t="s">
        <v>490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26"/>
      <c r="X130" s="32" t="e">
        <f t="shared" si="9"/>
        <v>#DIV/0!</v>
      </c>
    </row>
    <row r="131" spans="1:24">
      <c r="A131" s="23" t="s">
        <v>491</v>
      </c>
      <c r="B131" s="24" t="s">
        <v>290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26"/>
      <c r="X131" s="32" t="e">
        <f t="shared" si="9"/>
        <v>#DIV/0!</v>
      </c>
    </row>
    <row r="132" spans="1:24">
      <c r="A132" s="23" t="s">
        <v>492</v>
      </c>
      <c r="B132" s="24" t="s">
        <v>493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26"/>
      <c r="X132" s="32" t="e">
        <f t="shared" ref="X132:X195" si="16">+(V132/C132)-1</f>
        <v>#DIV/0!</v>
      </c>
    </row>
    <row r="133" spans="1:24">
      <c r="A133" s="23" t="s">
        <v>494</v>
      </c>
      <c r="B133" s="24" t="s">
        <v>495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26"/>
      <c r="X133" s="32" t="e">
        <f t="shared" si="16"/>
        <v>#DIV/0!</v>
      </c>
    </row>
    <row r="134" spans="1:24">
      <c r="A134" s="23" t="s">
        <v>496</v>
      </c>
      <c r="B134" s="24" t="s">
        <v>497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26"/>
      <c r="X134" s="32" t="e">
        <f t="shared" si="16"/>
        <v>#DIV/0!</v>
      </c>
    </row>
    <row r="135" spans="1:24">
      <c r="A135" s="23" t="s">
        <v>498</v>
      </c>
      <c r="B135" s="24" t="s">
        <v>499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26"/>
      <c r="X135" s="32" t="e">
        <f t="shared" si="16"/>
        <v>#DIV/0!</v>
      </c>
    </row>
    <row r="136" spans="1:24">
      <c r="A136" s="23" t="s">
        <v>500</v>
      </c>
      <c r="B136" s="24" t="s">
        <v>501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26"/>
      <c r="X136" s="32" t="e">
        <f t="shared" si="16"/>
        <v>#DIV/0!</v>
      </c>
    </row>
    <row r="137" spans="1:24">
      <c r="A137" s="23" t="s">
        <v>502</v>
      </c>
      <c r="B137" s="24" t="s">
        <v>503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26"/>
      <c r="X137" s="32" t="e">
        <f t="shared" si="16"/>
        <v>#DIV/0!</v>
      </c>
    </row>
    <row r="138" spans="1:24">
      <c r="A138" s="23" t="s">
        <v>504</v>
      </c>
      <c r="B138" s="24" t="s">
        <v>505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26"/>
      <c r="X138" s="32" t="e">
        <f t="shared" si="16"/>
        <v>#DIV/0!</v>
      </c>
    </row>
    <row r="139" spans="1:24">
      <c r="A139" s="23" t="s">
        <v>506</v>
      </c>
      <c r="B139" s="24" t="s">
        <v>507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26"/>
      <c r="X139" s="32" t="e">
        <f t="shared" si="16"/>
        <v>#DIV/0!</v>
      </c>
    </row>
    <row r="140" spans="1:24">
      <c r="A140" s="23" t="s">
        <v>508</v>
      </c>
      <c r="B140" s="24" t="s">
        <v>290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26"/>
      <c r="X140" s="32" t="e">
        <f t="shared" si="16"/>
        <v>#DIV/0!</v>
      </c>
    </row>
    <row r="141" spans="1:24">
      <c r="A141" s="23" t="s">
        <v>509</v>
      </c>
      <c r="B141" s="24" t="s">
        <v>510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26"/>
      <c r="X141" s="32" t="e">
        <f t="shared" si="16"/>
        <v>#DIV/0!</v>
      </c>
    </row>
    <row r="142" spans="1:24">
      <c r="A142" s="23" t="s">
        <v>511</v>
      </c>
      <c r="B142" s="24" t="s">
        <v>512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26"/>
      <c r="X142" s="32" t="e">
        <f t="shared" si="16"/>
        <v>#DIV/0!</v>
      </c>
    </row>
    <row r="143" spans="1:24">
      <c r="A143" s="23" t="s">
        <v>513</v>
      </c>
      <c r="B143" s="24" t="s">
        <v>514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26"/>
      <c r="X143" s="32" t="e">
        <f t="shared" si="16"/>
        <v>#DIV/0!</v>
      </c>
    </row>
    <row r="144" spans="1:24">
      <c r="A144" s="23" t="s">
        <v>515</v>
      </c>
      <c r="B144" s="24" t="s">
        <v>516</v>
      </c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26"/>
      <c r="X144" s="32" t="e">
        <f t="shared" si="16"/>
        <v>#DIV/0!</v>
      </c>
    </row>
    <row r="145" spans="1:24">
      <c r="A145" s="23" t="s">
        <v>517</v>
      </c>
      <c r="B145" s="24" t="s">
        <v>518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26"/>
      <c r="X145" s="32" t="e">
        <f t="shared" si="16"/>
        <v>#DIV/0!</v>
      </c>
    </row>
    <row r="146" spans="1:24">
      <c r="A146" s="23" t="s">
        <v>519</v>
      </c>
      <c r="B146" s="24" t="s">
        <v>520</v>
      </c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26"/>
      <c r="X146" s="32" t="e">
        <f t="shared" si="16"/>
        <v>#DIV/0!</v>
      </c>
    </row>
    <row r="147" spans="1:24">
      <c r="A147" s="23" t="s">
        <v>521</v>
      </c>
      <c r="B147" s="24" t="s">
        <v>522</v>
      </c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26"/>
      <c r="X147" s="32" t="e">
        <f t="shared" si="16"/>
        <v>#DIV/0!</v>
      </c>
    </row>
    <row r="148" spans="1:24">
      <c r="A148" s="23" t="s">
        <v>523</v>
      </c>
      <c r="B148" s="24" t="s">
        <v>524</v>
      </c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26"/>
      <c r="X148" s="32" t="e">
        <f t="shared" si="16"/>
        <v>#DIV/0!</v>
      </c>
    </row>
    <row r="149" spans="1:24">
      <c r="A149" s="23" t="s">
        <v>525</v>
      </c>
      <c r="B149" s="24" t="s">
        <v>526</v>
      </c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26"/>
      <c r="X149" s="32" t="e">
        <f t="shared" si="16"/>
        <v>#DIV/0!</v>
      </c>
    </row>
    <row r="150" spans="1:24">
      <c r="A150" s="23" t="s">
        <v>527</v>
      </c>
      <c r="B150" s="24" t="s">
        <v>290</v>
      </c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26"/>
      <c r="X150" s="32" t="e">
        <f t="shared" si="16"/>
        <v>#DIV/0!</v>
      </c>
    </row>
    <row r="151" spans="1:24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26"/>
      <c r="X151" s="32" t="e">
        <f t="shared" si="16"/>
        <v>#DIV/0!</v>
      </c>
    </row>
    <row r="152" spans="1:24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26"/>
      <c r="X152" s="32" t="e">
        <f t="shared" si="16"/>
        <v>#DIV/0!</v>
      </c>
    </row>
    <row r="153" spans="1:24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26"/>
      <c r="X153" s="32" t="e">
        <f t="shared" si="16"/>
        <v>#DIV/0!</v>
      </c>
    </row>
    <row r="154" spans="1:24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26"/>
      <c r="X154" s="32" t="e">
        <f t="shared" si="16"/>
        <v>#DIV/0!</v>
      </c>
    </row>
    <row r="155" spans="1:24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26"/>
      <c r="X155" s="32" t="e">
        <f t="shared" si="16"/>
        <v>#DIV/0!</v>
      </c>
    </row>
    <row r="156" spans="1:24">
      <c r="A156" s="23" t="s">
        <v>538</v>
      </c>
      <c r="B156" s="24" t="s">
        <v>290</v>
      </c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26"/>
      <c r="X156" s="32" t="e">
        <f t="shared" si="16"/>
        <v>#DIV/0!</v>
      </c>
    </row>
    <row r="157" spans="1:24" s="12" customFormat="1">
      <c r="A157" s="18" t="s">
        <v>539</v>
      </c>
      <c r="B157" s="19" t="s">
        <v>540</v>
      </c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21"/>
      <c r="X157" s="35" t="e">
        <f t="shared" si="16"/>
        <v>#DIV/0!</v>
      </c>
    </row>
    <row r="158" spans="1:24">
      <c r="A158" s="23" t="s">
        <v>541</v>
      </c>
      <c r="B158" s="24" t="s">
        <v>542</v>
      </c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26"/>
      <c r="X158" s="32" t="e">
        <f t="shared" si="16"/>
        <v>#DIV/0!</v>
      </c>
    </row>
    <row r="159" spans="1:24">
      <c r="A159" s="23" t="s">
        <v>543</v>
      </c>
      <c r="B159" s="24" t="s">
        <v>544</v>
      </c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26"/>
      <c r="X159" s="32" t="e">
        <f t="shared" si="16"/>
        <v>#DIV/0!</v>
      </c>
    </row>
    <row r="160" spans="1:24">
      <c r="A160" s="23" t="s">
        <v>545</v>
      </c>
      <c r="B160" s="24" t="s">
        <v>546</v>
      </c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26"/>
      <c r="X160" s="32" t="e">
        <f t="shared" si="16"/>
        <v>#DIV/0!</v>
      </c>
    </row>
    <row r="161" spans="1:24">
      <c r="A161" s="23" t="s">
        <v>547</v>
      </c>
      <c r="B161" s="24" t="s">
        <v>548</v>
      </c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26"/>
      <c r="X161" s="32" t="e">
        <f t="shared" si="16"/>
        <v>#DIV/0!</v>
      </c>
    </row>
    <row r="162" spans="1:24">
      <c r="A162" s="23" t="s">
        <v>549</v>
      </c>
      <c r="B162" s="24" t="s">
        <v>550</v>
      </c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26"/>
      <c r="X162" s="32" t="e">
        <f t="shared" si="16"/>
        <v>#DIV/0!</v>
      </c>
    </row>
    <row r="163" spans="1:24">
      <c r="A163" s="23" t="s">
        <v>551</v>
      </c>
      <c r="B163" s="24" t="s">
        <v>552</v>
      </c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26"/>
      <c r="X163" s="32" t="e">
        <f t="shared" si="16"/>
        <v>#DIV/0!</v>
      </c>
    </row>
    <row r="164" spans="1:24">
      <c r="A164" s="23" t="s">
        <v>553</v>
      </c>
      <c r="B164" s="24" t="s">
        <v>554</v>
      </c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26"/>
      <c r="X164" s="32" t="e">
        <f t="shared" si="16"/>
        <v>#DIV/0!</v>
      </c>
    </row>
    <row r="165" spans="1:24">
      <c r="A165" s="23" t="s">
        <v>555</v>
      </c>
      <c r="B165" s="24" t="s">
        <v>556</v>
      </c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26"/>
      <c r="X165" s="32" t="e">
        <f t="shared" si="16"/>
        <v>#DIV/0!</v>
      </c>
    </row>
    <row r="166" spans="1:24">
      <c r="A166" s="23" t="s">
        <v>557</v>
      </c>
      <c r="B166" s="24" t="s">
        <v>558</v>
      </c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26"/>
      <c r="X166" s="32" t="e">
        <f t="shared" si="16"/>
        <v>#DIV/0!</v>
      </c>
    </row>
    <row r="167" spans="1:24">
      <c r="A167" s="23" t="s">
        <v>559</v>
      </c>
      <c r="B167" s="24" t="s">
        <v>560</v>
      </c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26"/>
      <c r="X167" s="32" t="e">
        <f t="shared" si="16"/>
        <v>#DIV/0!</v>
      </c>
    </row>
    <row r="168" spans="1:24">
      <c r="A168" s="23" t="s">
        <v>561</v>
      </c>
      <c r="B168" s="24" t="s">
        <v>562</v>
      </c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26"/>
      <c r="X168" s="32" t="e">
        <f t="shared" si="16"/>
        <v>#DIV/0!</v>
      </c>
    </row>
    <row r="169" spans="1:24">
      <c r="A169" s="23" t="s">
        <v>563</v>
      </c>
      <c r="B169" s="24" t="s">
        <v>564</v>
      </c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26"/>
      <c r="X169" s="32" t="e">
        <f t="shared" si="16"/>
        <v>#DIV/0!</v>
      </c>
    </row>
    <row r="170" spans="1:24">
      <c r="A170" s="23" t="s">
        <v>565</v>
      </c>
      <c r="B170" s="24" t="s">
        <v>566</v>
      </c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26"/>
      <c r="X170" s="32" t="e">
        <f t="shared" si="16"/>
        <v>#DIV/0!</v>
      </c>
    </row>
    <row r="171" spans="1:24">
      <c r="A171" s="23" t="s">
        <v>567</v>
      </c>
      <c r="B171" s="24" t="s">
        <v>568</v>
      </c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26"/>
      <c r="X171" s="32" t="e">
        <f t="shared" si="16"/>
        <v>#DIV/0!</v>
      </c>
    </row>
    <row r="172" spans="1:24">
      <c r="A172" s="23" t="s">
        <v>569</v>
      </c>
      <c r="B172" s="24" t="s">
        <v>570</v>
      </c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26"/>
      <c r="X172" s="32" t="e">
        <f t="shared" si="16"/>
        <v>#DIV/0!</v>
      </c>
    </row>
    <row r="173" spans="1:24">
      <c r="A173" s="23" t="s">
        <v>571</v>
      </c>
      <c r="B173" s="24" t="s">
        <v>572</v>
      </c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26"/>
      <c r="X173" s="32" t="e">
        <f t="shared" si="16"/>
        <v>#DIV/0!</v>
      </c>
    </row>
    <row r="174" spans="1:24">
      <c r="A174" s="23" t="s">
        <v>573</v>
      </c>
      <c r="B174" s="24" t="s">
        <v>574</v>
      </c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26"/>
      <c r="X174" s="32" t="e">
        <f t="shared" si="16"/>
        <v>#DIV/0!</v>
      </c>
    </row>
    <row r="175" spans="1:24">
      <c r="A175" s="23" t="s">
        <v>575</v>
      </c>
      <c r="B175" s="24" t="s">
        <v>576</v>
      </c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26"/>
      <c r="X175" s="32" t="e">
        <f t="shared" si="16"/>
        <v>#DIV/0!</v>
      </c>
    </row>
    <row r="176" spans="1:24">
      <c r="A176" s="23" t="s">
        <v>577</v>
      </c>
      <c r="B176" s="24" t="s">
        <v>578</v>
      </c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26"/>
      <c r="X176" s="32" t="e">
        <f t="shared" si="16"/>
        <v>#DIV/0!</v>
      </c>
    </row>
    <row r="177" spans="1:24">
      <c r="A177" s="23" t="s">
        <v>579</v>
      </c>
      <c r="B177" s="24" t="s">
        <v>580</v>
      </c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26"/>
      <c r="X177" s="32" t="e">
        <f t="shared" si="16"/>
        <v>#DIV/0!</v>
      </c>
    </row>
    <row r="178" spans="1:24">
      <c r="A178" s="23" t="s">
        <v>581</v>
      </c>
      <c r="B178" s="24" t="s">
        <v>582</v>
      </c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26"/>
      <c r="X178" s="32" t="e">
        <f t="shared" si="16"/>
        <v>#DIV/0!</v>
      </c>
    </row>
    <row r="179" spans="1:24">
      <c r="A179" s="23" t="s">
        <v>583</v>
      </c>
      <c r="B179" s="24" t="s">
        <v>584</v>
      </c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26"/>
      <c r="X179" s="32" t="e">
        <f t="shared" si="16"/>
        <v>#DIV/0!</v>
      </c>
    </row>
    <row r="180" spans="1:24">
      <c r="A180" s="23" t="s">
        <v>585</v>
      </c>
      <c r="B180" s="24" t="s">
        <v>586</v>
      </c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26"/>
      <c r="X180" s="32" t="e">
        <f t="shared" si="16"/>
        <v>#DIV/0!</v>
      </c>
    </row>
    <row r="181" spans="1:24">
      <c r="A181" s="23" t="s">
        <v>587</v>
      </c>
      <c r="B181" s="24" t="s">
        <v>588</v>
      </c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26"/>
      <c r="X181" s="32" t="e">
        <f t="shared" si="16"/>
        <v>#DIV/0!</v>
      </c>
    </row>
    <row r="182" spans="1:24">
      <c r="A182" s="23" t="s">
        <v>589</v>
      </c>
      <c r="B182" s="24" t="s">
        <v>590</v>
      </c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26"/>
      <c r="X182" s="32" t="e">
        <f t="shared" si="16"/>
        <v>#DIV/0!</v>
      </c>
    </row>
    <row r="183" spans="1:24">
      <c r="A183" s="23" t="s">
        <v>591</v>
      </c>
      <c r="B183" s="24" t="s">
        <v>592</v>
      </c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26"/>
      <c r="X183" s="32" t="e">
        <f t="shared" si="16"/>
        <v>#DIV/0!</v>
      </c>
    </row>
    <row r="184" spans="1:24">
      <c r="A184" s="23" t="s">
        <v>593</v>
      </c>
      <c r="B184" s="24" t="s">
        <v>594</v>
      </c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26"/>
      <c r="X184" s="32" t="e">
        <f t="shared" si="16"/>
        <v>#DIV/0!</v>
      </c>
    </row>
    <row r="185" spans="1:24">
      <c r="A185" s="23" t="s">
        <v>595</v>
      </c>
      <c r="B185" s="24" t="s">
        <v>596</v>
      </c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26"/>
      <c r="X185" s="32" t="e">
        <f t="shared" si="16"/>
        <v>#DIV/0!</v>
      </c>
    </row>
    <row r="186" spans="1:24">
      <c r="A186" s="23" t="s">
        <v>597</v>
      </c>
      <c r="B186" s="24" t="s">
        <v>598</v>
      </c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26"/>
      <c r="X186" s="32" t="e">
        <f t="shared" si="16"/>
        <v>#DIV/0!</v>
      </c>
    </row>
    <row r="187" spans="1:24">
      <c r="A187" s="23" t="s">
        <v>599</v>
      </c>
      <c r="B187" s="24" t="s">
        <v>600</v>
      </c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26"/>
      <c r="X187" s="32" t="e">
        <f t="shared" si="16"/>
        <v>#DIV/0!</v>
      </c>
    </row>
    <row r="188" spans="1:24">
      <c r="A188" s="23" t="s">
        <v>601</v>
      </c>
      <c r="B188" s="24" t="s">
        <v>602</v>
      </c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26"/>
      <c r="X188" s="32" t="e">
        <f t="shared" si="16"/>
        <v>#DIV/0!</v>
      </c>
    </row>
    <row r="189" spans="1:24">
      <c r="A189" s="23" t="s">
        <v>603</v>
      </c>
      <c r="B189" s="24" t="s">
        <v>604</v>
      </c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26"/>
      <c r="X189" s="32" t="e">
        <f t="shared" si="16"/>
        <v>#DIV/0!</v>
      </c>
    </row>
    <row r="190" spans="1:24">
      <c r="A190" s="23" t="s">
        <v>605</v>
      </c>
      <c r="B190" s="24" t="s">
        <v>606</v>
      </c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26"/>
      <c r="X190" s="32" t="e">
        <f t="shared" si="16"/>
        <v>#DIV/0!</v>
      </c>
    </row>
    <row r="191" spans="1:24">
      <c r="A191" s="23" t="s">
        <v>607</v>
      </c>
      <c r="B191" s="24" t="s">
        <v>608</v>
      </c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26"/>
      <c r="X191" s="32" t="e">
        <f t="shared" si="16"/>
        <v>#DIV/0!</v>
      </c>
    </row>
    <row r="192" spans="1:24">
      <c r="A192" s="23" t="s">
        <v>609</v>
      </c>
      <c r="B192" s="24" t="s">
        <v>610</v>
      </c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26"/>
      <c r="X192" s="32" t="e">
        <f t="shared" si="16"/>
        <v>#DIV/0!</v>
      </c>
    </row>
    <row r="193" spans="1:24">
      <c r="A193" s="23" t="s">
        <v>611</v>
      </c>
      <c r="B193" s="24" t="s">
        <v>612</v>
      </c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26"/>
      <c r="X193" s="32" t="e">
        <f t="shared" si="16"/>
        <v>#DIV/0!</v>
      </c>
    </row>
    <row r="194" spans="1:24">
      <c r="A194" s="23" t="s">
        <v>613</v>
      </c>
      <c r="B194" s="24" t="s">
        <v>614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26"/>
      <c r="X194" s="32" t="e">
        <f t="shared" si="16"/>
        <v>#DIV/0!</v>
      </c>
    </row>
    <row r="195" spans="1:24">
      <c r="A195" s="23" t="s">
        <v>615</v>
      </c>
      <c r="B195" s="24" t="s">
        <v>616</v>
      </c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26"/>
      <c r="X195" s="32" t="e">
        <f t="shared" si="16"/>
        <v>#DIV/0!</v>
      </c>
    </row>
    <row r="196" spans="1:24">
      <c r="A196" s="23" t="s">
        <v>617</v>
      </c>
      <c r="B196" s="24" t="s">
        <v>618</v>
      </c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26"/>
      <c r="X196" s="32" t="e">
        <f t="shared" ref="X196:X236" si="17">+(V196/C196)-1</f>
        <v>#DIV/0!</v>
      </c>
    </row>
    <row r="197" spans="1:24">
      <c r="A197" s="23" t="s">
        <v>619</v>
      </c>
      <c r="B197" s="24" t="s">
        <v>620</v>
      </c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26"/>
      <c r="X197" s="32" t="e">
        <f t="shared" si="17"/>
        <v>#DIV/0!</v>
      </c>
    </row>
    <row r="198" spans="1:24">
      <c r="A198" s="23" t="s">
        <v>621</v>
      </c>
      <c r="B198" s="24" t="s">
        <v>622</v>
      </c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26"/>
      <c r="X198" s="32" t="e">
        <f t="shared" si="17"/>
        <v>#DIV/0!</v>
      </c>
    </row>
    <row r="199" spans="1:24">
      <c r="A199" s="23" t="s">
        <v>623</v>
      </c>
      <c r="B199" s="24" t="s">
        <v>624</v>
      </c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26"/>
      <c r="X199" s="32" t="e">
        <f t="shared" si="17"/>
        <v>#DIV/0!</v>
      </c>
    </row>
    <row r="200" spans="1:24">
      <c r="A200" s="23" t="s">
        <v>625</v>
      </c>
      <c r="B200" s="24" t="s">
        <v>626</v>
      </c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26"/>
      <c r="X200" s="32" t="e">
        <f t="shared" si="17"/>
        <v>#DIV/0!</v>
      </c>
    </row>
    <row r="201" spans="1:24">
      <c r="A201" s="23" t="s">
        <v>627</v>
      </c>
      <c r="B201" s="24" t="s">
        <v>628</v>
      </c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26"/>
      <c r="X201" s="32" t="e">
        <f t="shared" si="17"/>
        <v>#DIV/0!</v>
      </c>
    </row>
    <row r="202" spans="1:24">
      <c r="A202" s="23" t="s">
        <v>629</v>
      </c>
      <c r="B202" s="24" t="s">
        <v>630</v>
      </c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26"/>
      <c r="X202" s="32" t="e">
        <f t="shared" si="17"/>
        <v>#DIV/0!</v>
      </c>
    </row>
    <row r="203" spans="1:24">
      <c r="A203" s="23" t="s">
        <v>631</v>
      </c>
      <c r="B203" s="24" t="s">
        <v>632</v>
      </c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26"/>
      <c r="X203" s="32" t="e">
        <f t="shared" si="17"/>
        <v>#DIV/0!</v>
      </c>
    </row>
    <row r="204" spans="1:24">
      <c r="A204" s="23" t="s">
        <v>633</v>
      </c>
      <c r="B204" s="24" t="s">
        <v>634</v>
      </c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26"/>
      <c r="X204" s="32" t="e">
        <f t="shared" si="17"/>
        <v>#DIV/0!</v>
      </c>
    </row>
    <row r="205" spans="1:24">
      <c r="A205" s="23" t="s">
        <v>635</v>
      </c>
      <c r="B205" s="24" t="s">
        <v>636</v>
      </c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26"/>
      <c r="X205" s="32" t="e">
        <f t="shared" si="17"/>
        <v>#DIV/0!</v>
      </c>
    </row>
    <row r="206" spans="1:24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26"/>
      <c r="X206" s="32" t="e">
        <f t="shared" si="17"/>
        <v>#DIV/0!</v>
      </c>
    </row>
    <row r="207" spans="1:24">
      <c r="A207" s="23" t="s">
        <v>639</v>
      </c>
      <c r="B207" s="24" t="s">
        <v>290</v>
      </c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26"/>
      <c r="X207" s="32" t="e">
        <f t="shared" si="17"/>
        <v>#DIV/0!</v>
      </c>
    </row>
    <row r="208" spans="1:24" s="12" customFormat="1">
      <c r="A208" s="18" t="s">
        <v>640</v>
      </c>
      <c r="B208" s="19" t="s">
        <v>641</v>
      </c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21"/>
      <c r="X208" s="35" t="e">
        <f t="shared" si="17"/>
        <v>#DIV/0!</v>
      </c>
    </row>
    <row r="209" spans="1:24">
      <c r="A209" s="23" t="s">
        <v>642</v>
      </c>
      <c r="B209" s="24" t="s">
        <v>643</v>
      </c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26"/>
      <c r="X209" s="32" t="e">
        <f t="shared" si="17"/>
        <v>#DIV/0!</v>
      </c>
    </row>
    <row r="210" spans="1:24">
      <c r="A210" s="23" t="s">
        <v>644</v>
      </c>
      <c r="B210" s="24" t="s">
        <v>645</v>
      </c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26"/>
      <c r="X210" s="32" t="e">
        <f t="shared" si="17"/>
        <v>#DIV/0!</v>
      </c>
    </row>
    <row r="211" spans="1:24">
      <c r="A211" s="23" t="s">
        <v>646</v>
      </c>
      <c r="B211" s="24" t="s">
        <v>647</v>
      </c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26"/>
      <c r="X211" s="32" t="e">
        <f t="shared" si="17"/>
        <v>#DIV/0!</v>
      </c>
    </row>
    <row r="212" spans="1:24">
      <c r="A212" s="23" t="s">
        <v>648</v>
      </c>
      <c r="B212" s="24" t="s">
        <v>649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26"/>
      <c r="X212" s="32" t="e">
        <f t="shared" si="17"/>
        <v>#DIV/0!</v>
      </c>
    </row>
    <row r="213" spans="1:24">
      <c r="A213" s="23" t="s">
        <v>650</v>
      </c>
      <c r="B213" s="24" t="s">
        <v>651</v>
      </c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26"/>
      <c r="X213" s="32" t="e">
        <f t="shared" si="17"/>
        <v>#DIV/0!</v>
      </c>
    </row>
    <row r="214" spans="1:24">
      <c r="A214" s="23" t="s">
        <v>652</v>
      </c>
      <c r="B214" s="24" t="s">
        <v>653</v>
      </c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26"/>
      <c r="X214" s="32" t="e">
        <f t="shared" si="17"/>
        <v>#DIV/0!</v>
      </c>
    </row>
    <row r="215" spans="1:24">
      <c r="A215" s="23" t="s">
        <v>654</v>
      </c>
      <c r="B215" s="24" t="s">
        <v>655</v>
      </c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26"/>
      <c r="X215" s="32" t="e">
        <f t="shared" si="17"/>
        <v>#DIV/0!</v>
      </c>
    </row>
    <row r="216" spans="1:24">
      <c r="A216" s="23" t="s">
        <v>656</v>
      </c>
      <c r="B216" s="24" t="s">
        <v>657</v>
      </c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26"/>
      <c r="X216" s="32" t="e">
        <f t="shared" si="17"/>
        <v>#DIV/0!</v>
      </c>
    </row>
    <row r="217" spans="1:24">
      <c r="A217" s="23" t="s">
        <v>658</v>
      </c>
      <c r="B217" s="24" t="s">
        <v>659</v>
      </c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26"/>
      <c r="X217" s="32" t="e">
        <f t="shared" si="17"/>
        <v>#DIV/0!</v>
      </c>
    </row>
    <row r="218" spans="1:24">
      <c r="A218" s="23" t="s">
        <v>660</v>
      </c>
      <c r="B218" s="24" t="s">
        <v>661</v>
      </c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26"/>
      <c r="X218" s="32" t="e">
        <f t="shared" si="17"/>
        <v>#DIV/0!</v>
      </c>
    </row>
    <row r="219" spans="1:24">
      <c r="A219" s="23" t="s">
        <v>662</v>
      </c>
      <c r="B219" s="24" t="s">
        <v>663</v>
      </c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26"/>
      <c r="X219" s="32" t="e">
        <f t="shared" si="17"/>
        <v>#DIV/0!</v>
      </c>
    </row>
    <row r="220" spans="1:24">
      <c r="A220" s="23" t="s">
        <v>664</v>
      </c>
      <c r="B220" s="24" t="s">
        <v>665</v>
      </c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26"/>
      <c r="X220" s="32" t="e">
        <f t="shared" si="17"/>
        <v>#DIV/0!</v>
      </c>
    </row>
    <row r="221" spans="1:24">
      <c r="A221" s="23" t="s">
        <v>666</v>
      </c>
      <c r="B221" s="24" t="s">
        <v>667</v>
      </c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26"/>
      <c r="X221" s="32" t="e">
        <f t="shared" si="17"/>
        <v>#DIV/0!</v>
      </c>
    </row>
    <row r="222" spans="1:24">
      <c r="A222" s="23" t="s">
        <v>668</v>
      </c>
      <c r="B222" s="24" t="s">
        <v>290</v>
      </c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26"/>
      <c r="X222" s="32" t="e">
        <f t="shared" si="17"/>
        <v>#DIV/0!</v>
      </c>
    </row>
    <row r="223" spans="1:24">
      <c r="A223" s="23" t="s">
        <v>669</v>
      </c>
      <c r="B223" s="24" t="s">
        <v>290</v>
      </c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26"/>
      <c r="X223" s="32" t="e">
        <f t="shared" si="17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7"/>
        <v>#DIV/0!</v>
      </c>
    </row>
    <row r="225" spans="1:26" s="12" customFormat="1">
      <c r="A225" s="18"/>
      <c r="B225" s="40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21"/>
      <c r="X225" s="42" t="e">
        <f t="shared" si="17"/>
        <v>#DIV/0!</v>
      </c>
    </row>
    <row r="226" spans="1:26">
      <c r="A226" s="23"/>
      <c r="B226" s="24" t="s">
        <v>672</v>
      </c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26"/>
      <c r="X226" s="32" t="e">
        <f t="shared" si="17"/>
        <v>#DIV/0!</v>
      </c>
    </row>
    <row r="227" spans="1:26">
      <c r="A227" s="23"/>
      <c r="B227" s="43" t="s">
        <v>673</v>
      </c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26"/>
      <c r="X227" s="32" t="e">
        <f t="shared" si="17"/>
        <v>#DIV/0!</v>
      </c>
    </row>
    <row r="228" spans="1:26">
      <c r="A228" s="23"/>
      <c r="B228" s="43" t="s">
        <v>674</v>
      </c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26"/>
      <c r="X228" s="32" t="e">
        <f t="shared" si="17"/>
        <v>#DIV/0!</v>
      </c>
    </row>
    <row r="229" spans="1:26">
      <c r="A229" s="23"/>
      <c r="B229" s="24" t="s">
        <v>675</v>
      </c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26"/>
      <c r="X229" s="32" t="e">
        <f t="shared" si="17"/>
        <v>#DIV/0!</v>
      </c>
    </row>
    <row r="230" spans="1:26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26"/>
      <c r="X230" s="32" t="e">
        <f t="shared" si="17"/>
        <v>#DIV/0!</v>
      </c>
    </row>
    <row r="231" spans="1:26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26"/>
      <c r="X231" s="32" t="e">
        <f t="shared" si="17"/>
        <v>#DIV/0!</v>
      </c>
    </row>
    <row r="232" spans="1:26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26"/>
      <c r="X232" s="32" t="e">
        <f t="shared" si="17"/>
        <v>#DIV/0!</v>
      </c>
    </row>
    <row r="233" spans="1:26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26"/>
      <c r="X233" s="32" t="e">
        <f t="shared" si="17"/>
        <v>#DIV/0!</v>
      </c>
    </row>
    <row r="234" spans="1:26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26"/>
      <c r="X234" s="32" t="e">
        <f t="shared" si="17"/>
        <v>#DIV/0!</v>
      </c>
    </row>
    <row r="235" spans="1:26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26"/>
      <c r="X235" s="32" t="e">
        <f t="shared" si="17"/>
        <v>#DIV/0!</v>
      </c>
    </row>
    <row r="236" spans="1:26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26"/>
      <c r="X236" s="32" t="e">
        <f t="shared" si="17"/>
        <v>#DIV/0!</v>
      </c>
    </row>
    <row r="239" spans="1:26" s="12" customFormat="1">
      <c r="A239" s="10" t="s">
        <v>695</v>
      </c>
      <c r="B239" s="10"/>
      <c r="C239" s="44">
        <f t="shared" ref="C239:U239" si="18">+C4-C241</f>
        <v>0</v>
      </c>
      <c r="D239" s="44">
        <f t="shared" si="18"/>
        <v>0</v>
      </c>
      <c r="E239" s="44">
        <f t="shared" si="18"/>
        <v>0</v>
      </c>
      <c r="F239" s="44">
        <f t="shared" si="18"/>
        <v>0</v>
      </c>
      <c r="G239" s="44">
        <f t="shared" si="18"/>
        <v>0</v>
      </c>
      <c r="H239" s="44">
        <f t="shared" si="18"/>
        <v>0</v>
      </c>
      <c r="I239" s="44">
        <f t="shared" si="18"/>
        <v>0</v>
      </c>
      <c r="J239" s="44">
        <f t="shared" si="18"/>
        <v>0</v>
      </c>
      <c r="K239" s="44">
        <f t="shared" si="18"/>
        <v>0</v>
      </c>
      <c r="L239" s="44">
        <f t="shared" si="18"/>
        <v>0</v>
      </c>
      <c r="M239" s="44">
        <f t="shared" si="18"/>
        <v>0</v>
      </c>
      <c r="N239" s="44">
        <f t="shared" si="18"/>
        <v>0</v>
      </c>
      <c r="O239" s="44">
        <f t="shared" si="18"/>
        <v>0</v>
      </c>
      <c r="P239" s="44">
        <f t="shared" si="18"/>
        <v>0</v>
      </c>
      <c r="Q239" s="44">
        <f t="shared" si="18"/>
        <v>0</v>
      </c>
      <c r="R239" s="44">
        <f t="shared" si="18"/>
        <v>0</v>
      </c>
      <c r="S239" s="44">
        <f t="shared" si="18"/>
        <v>0</v>
      </c>
      <c r="T239" s="44">
        <f t="shared" si="18"/>
        <v>0</v>
      </c>
      <c r="U239" s="44">
        <f t="shared" si="18"/>
        <v>0</v>
      </c>
      <c r="V239" s="44">
        <f t="shared" ref="V239" si="19">+V4-V241</f>
        <v>0</v>
      </c>
      <c r="X239" s="54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20">+C242+C253+C262+C273+C282</f>
        <v>0</v>
      </c>
      <c r="D241" s="20">
        <f t="shared" si="20"/>
        <v>0</v>
      </c>
      <c r="E241" s="20">
        <f t="shared" si="20"/>
        <v>0</v>
      </c>
      <c r="F241" s="20">
        <f t="shared" si="20"/>
        <v>0</v>
      </c>
      <c r="G241" s="20">
        <f t="shared" si="20"/>
        <v>0</v>
      </c>
      <c r="H241" s="20">
        <f t="shared" si="20"/>
        <v>0</v>
      </c>
      <c r="I241" s="20">
        <f t="shared" si="20"/>
        <v>0</v>
      </c>
      <c r="J241" s="20">
        <f t="shared" si="20"/>
        <v>0</v>
      </c>
      <c r="K241" s="20">
        <f t="shared" si="20"/>
        <v>0</v>
      </c>
      <c r="L241" s="20">
        <f t="shared" si="20"/>
        <v>0</v>
      </c>
      <c r="M241" s="20">
        <f t="shared" si="20"/>
        <v>0</v>
      </c>
      <c r="N241" s="20">
        <f t="shared" si="20"/>
        <v>0</v>
      </c>
      <c r="O241" s="20">
        <f t="shared" si="20"/>
        <v>0</v>
      </c>
      <c r="P241" s="20">
        <f t="shared" si="20"/>
        <v>0</v>
      </c>
      <c r="Q241" s="20">
        <f t="shared" si="20"/>
        <v>0</v>
      </c>
      <c r="R241" s="20">
        <f t="shared" si="20"/>
        <v>0</v>
      </c>
      <c r="S241" s="20">
        <f t="shared" si="20"/>
        <v>0</v>
      </c>
      <c r="T241" s="20">
        <f t="shared" si="20"/>
        <v>0</v>
      </c>
      <c r="U241" s="20">
        <f t="shared" si="20"/>
        <v>0</v>
      </c>
      <c r="V241" s="20">
        <f t="shared" ref="V241" si="21">+V242+V253+V262+V273+V282</f>
        <v>0</v>
      </c>
      <c r="W241" s="21"/>
      <c r="X241" s="22" t="e">
        <f t="shared" ref="X241:X272" si="22">+(V241/C241)-1</f>
        <v>#DIV/0!</v>
      </c>
    </row>
    <row r="242" spans="1:24" s="12" customFormat="1">
      <c r="A242" s="18" t="s">
        <v>263</v>
      </c>
      <c r="B242" s="19" t="s">
        <v>264</v>
      </c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21"/>
      <c r="X242" s="35" t="e">
        <f t="shared" si="22"/>
        <v>#DIV/0!</v>
      </c>
    </row>
    <row r="243" spans="1:24">
      <c r="A243" s="23" t="s">
        <v>265</v>
      </c>
      <c r="B243" s="24" t="s">
        <v>266</v>
      </c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26"/>
      <c r="X243" s="32" t="e">
        <f t="shared" si="22"/>
        <v>#DIV/0!</v>
      </c>
    </row>
    <row r="244" spans="1:24">
      <c r="A244" s="23" t="s">
        <v>267</v>
      </c>
      <c r="B244" s="24" t="s">
        <v>268</v>
      </c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26"/>
      <c r="X244" s="32" t="e">
        <f t="shared" si="22"/>
        <v>#DIV/0!</v>
      </c>
    </row>
    <row r="245" spans="1:24">
      <c r="A245" s="23" t="s">
        <v>275</v>
      </c>
      <c r="B245" s="24" t="s">
        <v>276</v>
      </c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26"/>
      <c r="X245" s="32" t="e">
        <f t="shared" si="22"/>
        <v>#DIV/0!</v>
      </c>
    </row>
    <row r="246" spans="1:24">
      <c r="A246" s="23" t="s">
        <v>291</v>
      </c>
      <c r="B246" s="24" t="s">
        <v>292</v>
      </c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26"/>
      <c r="X246" s="32" t="e">
        <f t="shared" si="22"/>
        <v>#DIV/0!</v>
      </c>
    </row>
    <row r="247" spans="1:24">
      <c r="A247" s="23" t="s">
        <v>303</v>
      </c>
      <c r="B247" s="24" t="s">
        <v>304</v>
      </c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26"/>
      <c r="X247" s="32" t="e">
        <f t="shared" si="22"/>
        <v>#DIV/0!</v>
      </c>
    </row>
    <row r="248" spans="1:24">
      <c r="A248" s="23" t="s">
        <v>311</v>
      </c>
      <c r="B248" s="24" t="s">
        <v>290</v>
      </c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26"/>
      <c r="X248" s="32" t="e">
        <f t="shared" si="22"/>
        <v>#DIV/0!</v>
      </c>
    </row>
    <row r="249" spans="1:24">
      <c r="A249" s="23" t="s">
        <v>316</v>
      </c>
      <c r="B249" s="24" t="s">
        <v>317</v>
      </c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26"/>
      <c r="X249" s="32" t="e">
        <f t="shared" si="22"/>
        <v>#DIV/0!</v>
      </c>
    </row>
    <row r="250" spans="1:24">
      <c r="A250" s="23" t="s">
        <v>318</v>
      </c>
      <c r="B250" s="24" t="s">
        <v>319</v>
      </c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26"/>
      <c r="X250" s="32" t="e">
        <f t="shared" si="22"/>
        <v>#DIV/0!</v>
      </c>
    </row>
    <row r="251" spans="1:24">
      <c r="A251" s="23" t="s">
        <v>325</v>
      </c>
      <c r="B251" s="33" t="s">
        <v>326</v>
      </c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26"/>
      <c r="X251" s="32" t="e">
        <f t="shared" si="22"/>
        <v>#DIV/0!</v>
      </c>
    </row>
    <row r="252" spans="1:24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26"/>
      <c r="X252" s="32" t="e">
        <f t="shared" si="22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23">+SUM(C254:C261)</f>
        <v>0</v>
      </c>
      <c r="D253" s="20">
        <f t="shared" si="23"/>
        <v>0</v>
      </c>
      <c r="E253" s="20">
        <f t="shared" si="23"/>
        <v>0</v>
      </c>
      <c r="F253" s="20">
        <f t="shared" si="23"/>
        <v>0</v>
      </c>
      <c r="G253" s="20">
        <f t="shared" si="23"/>
        <v>0</v>
      </c>
      <c r="H253" s="20">
        <f t="shared" si="23"/>
        <v>0</v>
      </c>
      <c r="I253" s="20">
        <f t="shared" si="23"/>
        <v>0</v>
      </c>
      <c r="J253" s="20">
        <f t="shared" si="23"/>
        <v>0</v>
      </c>
      <c r="K253" s="20">
        <f t="shared" si="23"/>
        <v>0</v>
      </c>
      <c r="L253" s="20">
        <f t="shared" si="23"/>
        <v>0</v>
      </c>
      <c r="M253" s="20">
        <f t="shared" si="23"/>
        <v>0</v>
      </c>
      <c r="N253" s="20">
        <f t="shared" si="23"/>
        <v>0</v>
      </c>
      <c r="O253" s="20">
        <f t="shared" si="23"/>
        <v>0</v>
      </c>
      <c r="P253" s="20">
        <f t="shared" si="23"/>
        <v>0</v>
      </c>
      <c r="Q253" s="20">
        <f t="shared" si="23"/>
        <v>0</v>
      </c>
      <c r="R253" s="20">
        <f t="shared" si="23"/>
        <v>0</v>
      </c>
      <c r="S253" s="20">
        <f t="shared" si="23"/>
        <v>0</v>
      </c>
      <c r="T253" s="20">
        <f t="shared" si="23"/>
        <v>0</v>
      </c>
      <c r="U253" s="20">
        <f t="shared" si="23"/>
        <v>0</v>
      </c>
      <c r="V253" s="20">
        <f t="shared" ref="V253" si="24">+SUM(V254:V261)</f>
        <v>0</v>
      </c>
      <c r="W253" s="21"/>
      <c r="X253" s="22" t="e">
        <f t="shared" si="22"/>
        <v>#DIV/0!</v>
      </c>
    </row>
    <row r="254" spans="1:24">
      <c r="A254" s="23" t="s">
        <v>344</v>
      </c>
      <c r="B254" s="24" t="s">
        <v>345</v>
      </c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26"/>
      <c r="X254" s="32" t="e">
        <f t="shared" si="22"/>
        <v>#DIV/0!</v>
      </c>
    </row>
    <row r="255" spans="1:24">
      <c r="A255" s="23" t="s">
        <v>355</v>
      </c>
      <c r="B255" s="24" t="s">
        <v>356</v>
      </c>
      <c r="C255" s="45">
        <f>+'2000'!$H255</f>
        <v>0</v>
      </c>
      <c r="D255" s="45">
        <f>+'2001'!$H255</f>
        <v>0</v>
      </c>
      <c r="E255" s="45">
        <f>+'2002'!$H255</f>
        <v>0</v>
      </c>
      <c r="F255" s="45">
        <f>+'2003'!$H255</f>
        <v>0</v>
      </c>
      <c r="G255" s="45">
        <f>+'2004'!$H255</f>
        <v>0</v>
      </c>
      <c r="H255" s="45">
        <f>+'2005'!$H255</f>
        <v>0</v>
      </c>
      <c r="I255" s="45">
        <f>+'2006'!$H255</f>
        <v>0</v>
      </c>
      <c r="J255" s="45">
        <f>+'2007'!$H255</f>
        <v>0</v>
      </c>
      <c r="K255" s="45">
        <f>+'2008'!$H255</f>
        <v>0</v>
      </c>
      <c r="L255" s="45">
        <f>+'2009'!$H255</f>
        <v>0</v>
      </c>
      <c r="M255" s="45">
        <f>+'2010'!$H255</f>
        <v>0</v>
      </c>
      <c r="N255" s="45">
        <f>+'2011'!$H255</f>
        <v>0</v>
      </c>
      <c r="O255" s="45">
        <f>+'2012'!$H255</f>
        <v>0</v>
      </c>
      <c r="P255" s="45">
        <f>+'2013'!$H255</f>
        <v>0</v>
      </c>
      <c r="Q255" s="45">
        <f>+'2014'!$H255</f>
        <v>0</v>
      </c>
      <c r="R255" s="45">
        <f>+'2015'!$H255</f>
        <v>0</v>
      </c>
      <c r="S255" s="45">
        <f>+'2016'!$H255</f>
        <v>0</v>
      </c>
      <c r="T255" s="45">
        <f>+'2017'!$H255</f>
        <v>0</v>
      </c>
      <c r="U255" s="45">
        <f>+'2018'!$H255</f>
        <v>0</v>
      </c>
      <c r="V255" s="45">
        <f>+'2019'!$H255</f>
        <v>0</v>
      </c>
      <c r="W255" s="26"/>
      <c r="X255" s="46" t="e">
        <f t="shared" si="22"/>
        <v>#DIV/0!</v>
      </c>
    </row>
    <row r="256" spans="1:24">
      <c r="A256" s="23" t="s">
        <v>376</v>
      </c>
      <c r="B256" s="24" t="s">
        <v>377</v>
      </c>
      <c r="C256" s="45">
        <f>+'2000'!$H256</f>
        <v>0</v>
      </c>
      <c r="D256" s="45">
        <f>+'2001'!$H256</f>
        <v>0</v>
      </c>
      <c r="E256" s="45">
        <f>+'2002'!$H256</f>
        <v>0</v>
      </c>
      <c r="F256" s="45">
        <f>+'2003'!$H256</f>
        <v>0</v>
      </c>
      <c r="G256" s="45">
        <f>+'2004'!$H256</f>
        <v>0</v>
      </c>
      <c r="H256" s="45">
        <f>+'2005'!$H256</f>
        <v>0</v>
      </c>
      <c r="I256" s="45">
        <f>+'2006'!$H256</f>
        <v>0</v>
      </c>
      <c r="J256" s="45">
        <f>+'2007'!$H256</f>
        <v>0</v>
      </c>
      <c r="K256" s="45">
        <f>+'2008'!$H256</f>
        <v>0</v>
      </c>
      <c r="L256" s="45">
        <f>+'2009'!$H256</f>
        <v>0</v>
      </c>
      <c r="M256" s="45">
        <f>+'2010'!$H256</f>
        <v>0</v>
      </c>
      <c r="N256" s="45">
        <f>+'2011'!$H256</f>
        <v>0</v>
      </c>
      <c r="O256" s="45">
        <f>+'2012'!$H256</f>
        <v>0</v>
      </c>
      <c r="P256" s="45">
        <f>+'2013'!$H256</f>
        <v>0</v>
      </c>
      <c r="Q256" s="45">
        <f>+'2014'!$H256</f>
        <v>0</v>
      </c>
      <c r="R256" s="45">
        <f>+'2015'!$H256</f>
        <v>0</v>
      </c>
      <c r="S256" s="45">
        <f>+'2016'!$H256</f>
        <v>0</v>
      </c>
      <c r="T256" s="45">
        <f>+'2017'!$H256</f>
        <v>0</v>
      </c>
      <c r="U256" s="45">
        <f>+'2018'!$H256</f>
        <v>0</v>
      </c>
      <c r="V256" s="45">
        <f>+'2019'!$H256</f>
        <v>0</v>
      </c>
      <c r="W256" s="26"/>
      <c r="X256" s="46" t="e">
        <f t="shared" si="22"/>
        <v>#DIV/0!</v>
      </c>
    </row>
    <row r="257" spans="1:24">
      <c r="A257" s="23" t="s">
        <v>391</v>
      </c>
      <c r="B257" s="24" t="s">
        <v>392</v>
      </c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26"/>
      <c r="X257" s="32" t="e">
        <f t="shared" si="22"/>
        <v>#DIV/0!</v>
      </c>
    </row>
    <row r="258" spans="1:24">
      <c r="A258" s="23" t="s">
        <v>398</v>
      </c>
      <c r="B258" s="24" t="s">
        <v>399</v>
      </c>
      <c r="C258" s="45">
        <f>+'2000'!$H258</f>
        <v>0</v>
      </c>
      <c r="D258" s="45">
        <f>+'2001'!$H258</f>
        <v>0</v>
      </c>
      <c r="E258" s="45">
        <f>+'2002'!$H258</f>
        <v>0</v>
      </c>
      <c r="F258" s="45">
        <f>+'2003'!$H258</f>
        <v>0</v>
      </c>
      <c r="G258" s="45">
        <f>+'2004'!$H258</f>
        <v>0</v>
      </c>
      <c r="H258" s="45">
        <f>+'2005'!$H258</f>
        <v>0</v>
      </c>
      <c r="I258" s="45">
        <f>+'2006'!$H258</f>
        <v>0</v>
      </c>
      <c r="J258" s="45">
        <f>+'2007'!$H258</f>
        <v>0</v>
      </c>
      <c r="K258" s="45">
        <f>+'2008'!$H258</f>
        <v>0</v>
      </c>
      <c r="L258" s="45">
        <f>+'2009'!$H258</f>
        <v>0</v>
      </c>
      <c r="M258" s="45">
        <f>+'2010'!$H258</f>
        <v>0</v>
      </c>
      <c r="N258" s="45">
        <f>+'2011'!$H258</f>
        <v>0</v>
      </c>
      <c r="O258" s="45">
        <f>+'2012'!$H258</f>
        <v>0</v>
      </c>
      <c r="P258" s="45">
        <f>+'2013'!$H258</f>
        <v>0</v>
      </c>
      <c r="Q258" s="45">
        <f>+'2014'!$H258</f>
        <v>0</v>
      </c>
      <c r="R258" s="45">
        <f>+'2015'!$H258</f>
        <v>0</v>
      </c>
      <c r="S258" s="45">
        <f>+'2016'!$H258</f>
        <v>0</v>
      </c>
      <c r="T258" s="45">
        <f>+'2017'!$H258</f>
        <v>0</v>
      </c>
      <c r="U258" s="45">
        <f>+'2018'!$H258</f>
        <v>0</v>
      </c>
      <c r="V258" s="45">
        <f>+'2019'!$H258</f>
        <v>0</v>
      </c>
      <c r="W258" s="26"/>
      <c r="X258" s="46" t="e">
        <f t="shared" si="22"/>
        <v>#DIV/0!</v>
      </c>
    </row>
    <row r="259" spans="1:24">
      <c r="A259" s="23" t="s">
        <v>409</v>
      </c>
      <c r="B259" s="24" t="s">
        <v>410</v>
      </c>
      <c r="C259" s="45">
        <f>+'2000'!$H259</f>
        <v>0</v>
      </c>
      <c r="D259" s="45">
        <f>+'2001'!$H259</f>
        <v>0</v>
      </c>
      <c r="E259" s="45">
        <f>+'2002'!$H259</f>
        <v>0</v>
      </c>
      <c r="F259" s="45">
        <f>+'2003'!$H259</f>
        <v>0</v>
      </c>
      <c r="G259" s="45">
        <f>+'2004'!$H259</f>
        <v>0</v>
      </c>
      <c r="H259" s="45">
        <f>+'2005'!$H259</f>
        <v>0</v>
      </c>
      <c r="I259" s="45">
        <f>+'2006'!$H259</f>
        <v>0</v>
      </c>
      <c r="J259" s="45">
        <f>+'2007'!$H259</f>
        <v>0</v>
      </c>
      <c r="K259" s="45">
        <f>+'2008'!$H259</f>
        <v>0</v>
      </c>
      <c r="L259" s="45">
        <f>+'2009'!$H259</f>
        <v>0</v>
      </c>
      <c r="M259" s="45">
        <f>+'2010'!$H259</f>
        <v>0</v>
      </c>
      <c r="N259" s="45">
        <f>+'2011'!$H259</f>
        <v>0</v>
      </c>
      <c r="O259" s="45">
        <f>+'2012'!$H259</f>
        <v>0</v>
      </c>
      <c r="P259" s="45">
        <f>+'2013'!$H259</f>
        <v>0</v>
      </c>
      <c r="Q259" s="45">
        <f>+'2014'!$H259</f>
        <v>0</v>
      </c>
      <c r="R259" s="45">
        <f>+'2015'!$H259</f>
        <v>0</v>
      </c>
      <c r="S259" s="45">
        <f>+'2016'!$H259</f>
        <v>0</v>
      </c>
      <c r="T259" s="45">
        <f>+'2017'!$H259</f>
        <v>0</v>
      </c>
      <c r="U259" s="45">
        <f>+'2018'!$H259</f>
        <v>0</v>
      </c>
      <c r="V259" s="45">
        <f>+'2019'!$H259</f>
        <v>0</v>
      </c>
      <c r="W259" s="26"/>
      <c r="X259" s="46" t="e">
        <f t="shared" si="22"/>
        <v>#DIV/0!</v>
      </c>
    </row>
    <row r="260" spans="1:24">
      <c r="A260" s="23" t="s">
        <v>423</v>
      </c>
      <c r="B260" s="24" t="s">
        <v>424</v>
      </c>
      <c r="C260" s="45">
        <f>+'2000'!$H260</f>
        <v>0</v>
      </c>
      <c r="D260" s="45">
        <f>+'2001'!$H260</f>
        <v>0</v>
      </c>
      <c r="E260" s="45">
        <f>+'2002'!$H260</f>
        <v>0</v>
      </c>
      <c r="F260" s="45">
        <f>+'2003'!$H260</f>
        <v>0</v>
      </c>
      <c r="G260" s="45">
        <f>+'2004'!$H260</f>
        <v>0</v>
      </c>
      <c r="H260" s="45">
        <f>+'2005'!$H260</f>
        <v>0</v>
      </c>
      <c r="I260" s="45">
        <f>+'2006'!$H260</f>
        <v>0</v>
      </c>
      <c r="J260" s="45">
        <f>+'2007'!$H260</f>
        <v>0</v>
      </c>
      <c r="K260" s="45">
        <f>+'2008'!$H260</f>
        <v>0</v>
      </c>
      <c r="L260" s="45">
        <f>+'2009'!$H260</f>
        <v>0</v>
      </c>
      <c r="M260" s="45">
        <f>+'2010'!$H260</f>
        <v>0</v>
      </c>
      <c r="N260" s="45">
        <f>+'2011'!$H260</f>
        <v>0</v>
      </c>
      <c r="O260" s="45">
        <f>+'2012'!$H260</f>
        <v>0</v>
      </c>
      <c r="P260" s="45">
        <f>+'2013'!$H260</f>
        <v>0</v>
      </c>
      <c r="Q260" s="45">
        <f>+'2014'!$H260</f>
        <v>0</v>
      </c>
      <c r="R260" s="45">
        <f>+'2015'!$H260</f>
        <v>0</v>
      </c>
      <c r="S260" s="45">
        <f>+'2016'!$H260</f>
        <v>0</v>
      </c>
      <c r="T260" s="45">
        <f>+'2017'!$H260</f>
        <v>0</v>
      </c>
      <c r="U260" s="45">
        <f>+'2018'!$H260</f>
        <v>0</v>
      </c>
      <c r="V260" s="45">
        <f>+'2019'!$H260</f>
        <v>0</v>
      </c>
      <c r="W260" s="26"/>
      <c r="X260" s="46" t="e">
        <f t="shared" si="22"/>
        <v>#DIV/0!</v>
      </c>
    </row>
    <row r="261" spans="1:24">
      <c r="A261" s="23" t="s">
        <v>432</v>
      </c>
      <c r="B261" s="24" t="s">
        <v>290</v>
      </c>
      <c r="C261" s="45">
        <f>+'2000'!$H261</f>
        <v>0</v>
      </c>
      <c r="D261" s="45">
        <f>+'2001'!$H261</f>
        <v>0</v>
      </c>
      <c r="E261" s="45">
        <f>+'2002'!$H261</f>
        <v>0</v>
      </c>
      <c r="F261" s="45">
        <f>+'2003'!$H261</f>
        <v>0</v>
      </c>
      <c r="G261" s="45">
        <f>+'2004'!$H261</f>
        <v>0</v>
      </c>
      <c r="H261" s="45">
        <f>+'2005'!$H261</f>
        <v>0</v>
      </c>
      <c r="I261" s="45">
        <f>+'2006'!$H261</f>
        <v>0</v>
      </c>
      <c r="J261" s="45">
        <f>+'2007'!$H261</f>
        <v>0</v>
      </c>
      <c r="K261" s="45">
        <f>+'2008'!$H261</f>
        <v>0</v>
      </c>
      <c r="L261" s="45">
        <f>+'2009'!$H261</f>
        <v>0</v>
      </c>
      <c r="M261" s="45">
        <f>+'2010'!$H261</f>
        <v>0</v>
      </c>
      <c r="N261" s="45">
        <f>+'2011'!$H261</f>
        <v>0</v>
      </c>
      <c r="O261" s="45">
        <f>+'2012'!$H261</f>
        <v>0</v>
      </c>
      <c r="P261" s="45">
        <f>+'2013'!$H261</f>
        <v>0</v>
      </c>
      <c r="Q261" s="45">
        <f>+'2014'!$H261</f>
        <v>0</v>
      </c>
      <c r="R261" s="45">
        <f>+'2015'!$H261</f>
        <v>0</v>
      </c>
      <c r="S261" s="45">
        <f>+'2016'!$H261</f>
        <v>0</v>
      </c>
      <c r="T261" s="45">
        <f>+'2017'!$H261</f>
        <v>0</v>
      </c>
      <c r="U261" s="45">
        <f>+'2018'!$H261</f>
        <v>0</v>
      </c>
      <c r="V261" s="45">
        <f>+'2019'!$H261</f>
        <v>0</v>
      </c>
      <c r="W261" s="26"/>
      <c r="X261" s="46" t="e">
        <f t="shared" si="22"/>
        <v>#DIV/0!</v>
      </c>
    </row>
    <row r="262" spans="1:24" s="12" customFormat="1">
      <c r="A262" s="18" t="s">
        <v>433</v>
      </c>
      <c r="B262" s="19" t="s">
        <v>434</v>
      </c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21"/>
      <c r="X262" s="35" t="e">
        <f t="shared" si="22"/>
        <v>#DIV/0!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22"/>
        <v>#DIV/0!</v>
      </c>
    </row>
    <row r="264" spans="1:24">
      <c r="A264" s="23" t="s">
        <v>465</v>
      </c>
      <c r="B264" s="24" t="s">
        <v>466</v>
      </c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26"/>
      <c r="X264" s="32" t="e">
        <f t="shared" si="22"/>
        <v>#DIV/0!</v>
      </c>
    </row>
    <row r="265" spans="1:24">
      <c r="A265" s="23" t="s">
        <v>483</v>
      </c>
      <c r="B265" s="24" t="s">
        <v>484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26"/>
      <c r="X265" s="32" t="e">
        <f t="shared" si="22"/>
        <v>#DIV/0!</v>
      </c>
    </row>
    <row r="266" spans="1:24">
      <c r="A266" s="23" t="s">
        <v>492</v>
      </c>
      <c r="B266" s="24" t="s">
        <v>493</v>
      </c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26"/>
      <c r="X266" s="32" t="e">
        <f t="shared" si="22"/>
        <v>#DIV/0!</v>
      </c>
    </row>
    <row r="267" spans="1:24">
      <c r="A267" s="23" t="s">
        <v>515</v>
      </c>
      <c r="B267" s="24" t="s">
        <v>516</v>
      </c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26"/>
      <c r="X267" s="32" t="e">
        <f t="shared" si="22"/>
        <v>#DIV/0!</v>
      </c>
    </row>
    <row r="268" spans="1:24">
      <c r="A268" s="23" t="s">
        <v>517</v>
      </c>
      <c r="B268" s="24" t="s">
        <v>518</v>
      </c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26"/>
      <c r="X268" s="32" t="e">
        <f t="shared" si="22"/>
        <v>#DIV/0!</v>
      </c>
    </row>
    <row r="269" spans="1:24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26"/>
      <c r="X269" s="32" t="e">
        <f t="shared" si="22"/>
        <v>#DIV/0!</v>
      </c>
    </row>
    <row r="270" spans="1:24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26"/>
      <c r="X270" s="32" t="e">
        <f t="shared" si="22"/>
        <v>#DIV/0!</v>
      </c>
    </row>
    <row r="271" spans="1:24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26"/>
      <c r="X271" s="32" t="e">
        <f t="shared" si="22"/>
        <v>#DIV/0!</v>
      </c>
    </row>
    <row r="272" spans="1:24">
      <c r="A272" s="23" t="s">
        <v>538</v>
      </c>
      <c r="B272" s="24" t="s">
        <v>290</v>
      </c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26"/>
      <c r="X272" s="32" t="e">
        <f t="shared" si="22"/>
        <v>#DIV/0!</v>
      </c>
    </row>
    <row r="273" spans="1:24" s="12" customFormat="1">
      <c r="A273" s="18" t="s">
        <v>539</v>
      </c>
      <c r="B273" s="19" t="s">
        <v>540</v>
      </c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21"/>
      <c r="X273" s="35" t="e">
        <f t="shared" ref="X273:X298" si="25">+(V273/C273)-1</f>
        <v>#DIV/0!</v>
      </c>
    </row>
    <row r="274" spans="1:24">
      <c r="A274" s="23" t="s">
        <v>541</v>
      </c>
      <c r="B274" s="24" t="s">
        <v>542</v>
      </c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26"/>
      <c r="X274" s="32" t="e">
        <f t="shared" si="25"/>
        <v>#DIV/0!</v>
      </c>
    </row>
    <row r="275" spans="1:24">
      <c r="A275" s="23" t="s">
        <v>557</v>
      </c>
      <c r="B275" s="24" t="s">
        <v>558</v>
      </c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26"/>
      <c r="X275" s="32" t="e">
        <f t="shared" si="25"/>
        <v>#DIV/0!</v>
      </c>
    </row>
    <row r="276" spans="1:24">
      <c r="A276" s="23" t="s">
        <v>573</v>
      </c>
      <c r="B276" s="24" t="s">
        <v>574</v>
      </c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26"/>
      <c r="X276" s="32" t="e">
        <f t="shared" si="25"/>
        <v>#DIV/0!</v>
      </c>
    </row>
    <row r="277" spans="1:24">
      <c r="A277" s="23" t="s">
        <v>589</v>
      </c>
      <c r="B277" s="24" t="s">
        <v>590</v>
      </c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26"/>
      <c r="X277" s="32" t="e">
        <f t="shared" si="25"/>
        <v>#DIV/0!</v>
      </c>
    </row>
    <row r="278" spans="1:24">
      <c r="A278" s="23" t="s">
        <v>605</v>
      </c>
      <c r="B278" s="24" t="s">
        <v>606</v>
      </c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26"/>
      <c r="X278" s="32" t="e">
        <f t="shared" si="25"/>
        <v>#DIV/0!</v>
      </c>
    </row>
    <row r="279" spans="1:24">
      <c r="A279" s="23" t="s">
        <v>621</v>
      </c>
      <c r="B279" s="24" t="s">
        <v>622</v>
      </c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26"/>
      <c r="X279" s="32" t="e">
        <f t="shared" si="25"/>
        <v>#DIV/0!</v>
      </c>
    </row>
    <row r="280" spans="1:24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26"/>
      <c r="X280" s="32" t="e">
        <f t="shared" si="25"/>
        <v>#DIV/0!</v>
      </c>
    </row>
    <row r="281" spans="1:24">
      <c r="A281" s="23" t="s">
        <v>639</v>
      </c>
      <c r="B281" s="24" t="s">
        <v>290</v>
      </c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26"/>
      <c r="X281" s="32" t="e">
        <f t="shared" si="25"/>
        <v>#DIV/0!</v>
      </c>
    </row>
    <row r="282" spans="1:24" s="12" customFormat="1">
      <c r="A282" s="18" t="s">
        <v>640</v>
      </c>
      <c r="B282" s="19" t="s">
        <v>641</v>
      </c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21"/>
      <c r="X282" s="35" t="e">
        <f t="shared" si="25"/>
        <v>#DIV/0!</v>
      </c>
    </row>
    <row r="283" spans="1:24">
      <c r="A283" s="23" t="s">
        <v>642</v>
      </c>
      <c r="B283" s="24" t="s">
        <v>643</v>
      </c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26"/>
      <c r="X283" s="32" t="e">
        <f t="shared" si="25"/>
        <v>#DIV/0!</v>
      </c>
    </row>
    <row r="284" spans="1:24">
      <c r="A284" s="23" t="s">
        <v>650</v>
      </c>
      <c r="B284" s="24" t="s">
        <v>651</v>
      </c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26"/>
      <c r="X284" s="32" t="e">
        <f t="shared" si="25"/>
        <v>#DIV/0!</v>
      </c>
    </row>
    <row r="285" spans="1:24">
      <c r="A285" s="23" t="s">
        <v>656</v>
      </c>
      <c r="B285" s="24" t="s">
        <v>657</v>
      </c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26"/>
      <c r="X285" s="32" t="e">
        <f t="shared" si="25"/>
        <v>#DIV/0!</v>
      </c>
    </row>
    <row r="286" spans="1:24">
      <c r="A286" s="23" t="s">
        <v>662</v>
      </c>
      <c r="B286" s="24" t="s">
        <v>663</v>
      </c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26"/>
      <c r="X286" s="32" t="e">
        <f t="shared" si="25"/>
        <v>#DIV/0!</v>
      </c>
    </row>
    <row r="287" spans="1:24">
      <c r="A287" s="23" t="s">
        <v>669</v>
      </c>
      <c r="B287" s="24" t="s">
        <v>290</v>
      </c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26"/>
      <c r="X287" s="32" t="e">
        <f t="shared" si="25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25"/>
        <v>#DIV/0!</v>
      </c>
    </row>
    <row r="289" spans="1:26" s="12" customFormat="1">
      <c r="A289" s="18"/>
      <c r="B289" s="40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21"/>
      <c r="X289" s="42" t="e">
        <f t="shared" si="25"/>
        <v>#DIV/0!</v>
      </c>
    </row>
    <row r="290" spans="1:26">
      <c r="A290" s="23"/>
      <c r="B290" s="24" t="s">
        <v>672</v>
      </c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26"/>
      <c r="X290" s="32" t="e">
        <f t="shared" si="25"/>
        <v>#DIV/0!</v>
      </c>
    </row>
    <row r="291" spans="1:26">
      <c r="A291" s="23"/>
      <c r="B291" s="43" t="s">
        <v>673</v>
      </c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26"/>
      <c r="X291" s="32" t="e">
        <f t="shared" si="25"/>
        <v>#DIV/0!</v>
      </c>
    </row>
    <row r="292" spans="1:26">
      <c r="A292" s="23"/>
      <c r="B292" s="43" t="s">
        <v>674</v>
      </c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26"/>
      <c r="X292" s="32" t="e">
        <f t="shared" si="25"/>
        <v>#DIV/0!</v>
      </c>
    </row>
    <row r="293" spans="1:26">
      <c r="A293" s="23"/>
      <c r="B293" s="24" t="s">
        <v>675</v>
      </c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26"/>
      <c r="X293" s="32" t="e">
        <f t="shared" si="25"/>
        <v>#DIV/0!</v>
      </c>
    </row>
    <row r="294" spans="1:26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26"/>
      <c r="X294" s="32" t="e">
        <f t="shared" si="25"/>
        <v>#DIV/0!</v>
      </c>
    </row>
    <row r="295" spans="1:26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26"/>
      <c r="X295" s="32" t="e">
        <f t="shared" si="25"/>
        <v>#DIV/0!</v>
      </c>
    </row>
    <row r="296" spans="1:26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26"/>
      <c r="X296" s="32" t="e">
        <f t="shared" si="25"/>
        <v>#DIV/0!</v>
      </c>
    </row>
    <row r="297" spans="1:26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26"/>
      <c r="X297" s="32" t="e">
        <f t="shared" si="25"/>
        <v>#DIV/0!</v>
      </c>
    </row>
    <row r="298" spans="1:26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26"/>
      <c r="X298" s="32" t="e">
        <f t="shared" si="25"/>
        <v>#DIV/0!</v>
      </c>
    </row>
    <row r="299" spans="1:26"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X299" s="56"/>
    </row>
    <row r="301" spans="1:26" s="12" customFormat="1">
      <c r="A301" s="10" t="s">
        <v>696</v>
      </c>
      <c r="B301" s="10"/>
      <c r="C301" s="44">
        <f t="shared" ref="C301:U301" si="26">C241-C303</f>
        <v>0</v>
      </c>
      <c r="D301" s="44">
        <f t="shared" si="26"/>
        <v>0</v>
      </c>
      <c r="E301" s="44">
        <f t="shared" si="26"/>
        <v>0</v>
      </c>
      <c r="F301" s="44">
        <f t="shared" si="26"/>
        <v>0</v>
      </c>
      <c r="G301" s="44">
        <f t="shared" si="26"/>
        <v>0</v>
      </c>
      <c r="H301" s="44">
        <f t="shared" si="26"/>
        <v>0</v>
      </c>
      <c r="I301" s="44">
        <f t="shared" si="26"/>
        <v>0</v>
      </c>
      <c r="J301" s="44">
        <f t="shared" si="26"/>
        <v>0</v>
      </c>
      <c r="K301" s="44">
        <f t="shared" si="26"/>
        <v>0</v>
      </c>
      <c r="L301" s="44">
        <f t="shared" si="26"/>
        <v>0</v>
      </c>
      <c r="M301" s="44">
        <f t="shared" si="26"/>
        <v>0</v>
      </c>
      <c r="N301" s="44">
        <f t="shared" si="26"/>
        <v>0</v>
      </c>
      <c r="O301" s="44">
        <f t="shared" si="26"/>
        <v>0</v>
      </c>
      <c r="P301" s="44">
        <f t="shared" si="26"/>
        <v>0</v>
      </c>
      <c r="Q301" s="44">
        <f t="shared" si="26"/>
        <v>0</v>
      </c>
      <c r="R301" s="44">
        <f t="shared" si="26"/>
        <v>0</v>
      </c>
      <c r="S301" s="44">
        <f t="shared" si="26"/>
        <v>0</v>
      </c>
      <c r="T301" s="44">
        <f t="shared" si="26"/>
        <v>0</v>
      </c>
      <c r="U301" s="44">
        <f t="shared" si="26"/>
        <v>0</v>
      </c>
      <c r="V301" s="44">
        <f t="shared" ref="V301" si="27">V241-V303</f>
        <v>0</v>
      </c>
      <c r="X301" s="54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28">+SUM(C304:C308)</f>
        <v>0</v>
      </c>
      <c r="D303" s="20">
        <f t="shared" si="28"/>
        <v>0</v>
      </c>
      <c r="E303" s="20">
        <f t="shared" si="28"/>
        <v>0</v>
      </c>
      <c r="F303" s="20">
        <f t="shared" si="28"/>
        <v>0</v>
      </c>
      <c r="G303" s="20">
        <f t="shared" si="28"/>
        <v>0</v>
      </c>
      <c r="H303" s="20">
        <f t="shared" si="28"/>
        <v>0</v>
      </c>
      <c r="I303" s="20">
        <f t="shared" si="28"/>
        <v>0</v>
      </c>
      <c r="J303" s="20">
        <f t="shared" si="28"/>
        <v>0</v>
      </c>
      <c r="K303" s="20">
        <f t="shared" si="28"/>
        <v>0</v>
      </c>
      <c r="L303" s="20">
        <f t="shared" si="28"/>
        <v>0</v>
      </c>
      <c r="M303" s="20">
        <f t="shared" si="28"/>
        <v>0</v>
      </c>
      <c r="N303" s="20">
        <f t="shared" si="28"/>
        <v>0</v>
      </c>
      <c r="O303" s="20">
        <f t="shared" si="28"/>
        <v>0</v>
      </c>
      <c r="P303" s="20">
        <f t="shared" si="28"/>
        <v>0</v>
      </c>
      <c r="Q303" s="20">
        <f t="shared" si="28"/>
        <v>0</v>
      </c>
      <c r="R303" s="20">
        <f t="shared" si="28"/>
        <v>0</v>
      </c>
      <c r="S303" s="20">
        <f t="shared" si="28"/>
        <v>0</v>
      </c>
      <c r="T303" s="20">
        <f t="shared" si="28"/>
        <v>0</v>
      </c>
      <c r="U303" s="20">
        <f t="shared" si="28"/>
        <v>0</v>
      </c>
      <c r="V303" s="20">
        <f t="shared" ref="V303" si="29">+SUM(V304:V308)</f>
        <v>0</v>
      </c>
      <c r="W303" s="21"/>
      <c r="X303" s="22" t="e">
        <f t="shared" ref="X303:X308" si="30">+(V303/C303)-1</f>
        <v>#DIV/0!</v>
      </c>
    </row>
    <row r="304" spans="1:26">
      <c r="A304" s="47" t="s">
        <v>263</v>
      </c>
      <c r="B304" s="48" t="s">
        <v>264</v>
      </c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26"/>
      <c r="X304" s="32" t="e">
        <f t="shared" si="30"/>
        <v>#DIV/0!</v>
      </c>
    </row>
    <row r="305" spans="1:24">
      <c r="A305" s="47" t="s">
        <v>342</v>
      </c>
      <c r="B305" s="48" t="s">
        <v>343</v>
      </c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26"/>
      <c r="X305" s="46" t="e">
        <f t="shared" si="30"/>
        <v>#DIV/0!</v>
      </c>
    </row>
    <row r="306" spans="1:24">
      <c r="A306" s="47" t="s">
        <v>433</v>
      </c>
      <c r="B306" s="48" t="s">
        <v>434</v>
      </c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26"/>
      <c r="X306" s="32" t="e">
        <f t="shared" si="30"/>
        <v>#DIV/0!</v>
      </c>
    </row>
    <row r="307" spans="1:24">
      <c r="A307" s="47" t="s">
        <v>539</v>
      </c>
      <c r="B307" s="48" t="s">
        <v>540</v>
      </c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26"/>
      <c r="X307" s="32" t="e">
        <f t="shared" si="30"/>
        <v>#DIV/0!</v>
      </c>
    </row>
    <row r="308" spans="1:24">
      <c r="A308" s="47" t="s">
        <v>640</v>
      </c>
      <c r="B308" s="48" t="s">
        <v>641</v>
      </c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26"/>
      <c r="X308" s="32" t="e">
        <f t="shared" si="30"/>
        <v>#DIV/0!</v>
      </c>
    </row>
  </sheetData>
  <sheetProtection algorithmName="SHA-512" hashValue="1j++uOqo196sGuJGmcy0p8B/kTIDV6TP+PIkUUZl41pR7SOiIhRTE4SNEMUJlL1nATnTynlbLd3umDi4liu7xw==" saltValue="EBKRSLI9GK4ip3sWbYnjmA==" spinCount="100000" sheet="1" formatCells="0" formatColumns="0" formatRows="0" insertColumns="0" insertRows="0" insertHyperlinks="0" deleteColumns="0" deleteRows="0" sort="0" autoFilter="0" pivotTables="0"/>
  <conditionalFormatting sqref="C239:U239 C301:U301">
    <cfRule type="cellIs" dxfId="17" priority="6" operator="equal">
      <formula>0</formula>
    </cfRule>
  </conditionalFormatting>
  <conditionalFormatting sqref="V239">
    <cfRule type="cellIs" dxfId="16" priority="2" operator="equal">
      <formula>0</formula>
    </cfRule>
  </conditionalFormatting>
  <conditionalFormatting sqref="V301">
    <cfRule type="cellIs" dxfId="15" priority="1" operator="equal">
      <formula>0</formula>
    </cfRule>
  </conditionalFormatting>
  <dataValidations count="1">
    <dataValidation allowBlank="1" showInputMessage="1" showErrorMessage="1" sqref="B144:B157 B136 A225:B236 B267:B273 A289:B299 B307" xr:uid="{C0767118-D1D4-4F4B-BECA-6E2FC140211C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CE4A59AD-9553-4EC4-8221-9D91C2426E3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'SF6'!C4:V4</xm:f>
              <xm:sqref>Z4</xm:sqref>
            </x14:sparkline>
            <x14:sparkline>
              <xm:f>'SF6'!C5:V5</xm:f>
              <xm:sqref>Z5</xm:sqref>
            </x14:sparkline>
            <x14:sparkline>
              <xm:f>'SF6'!C6:V6</xm:f>
              <xm:sqref>Z6</xm:sqref>
            </x14:sparkline>
            <x14:sparkline>
              <xm:f>'SF6'!C7:V7</xm:f>
              <xm:sqref>Z7</xm:sqref>
            </x14:sparkline>
            <x14:sparkline>
              <xm:f>'SF6'!C8:V8</xm:f>
              <xm:sqref>Z8</xm:sqref>
            </x14:sparkline>
            <x14:sparkline>
              <xm:f>'SF6'!C9:V9</xm:f>
              <xm:sqref>Z9</xm:sqref>
            </x14:sparkline>
            <x14:sparkline>
              <xm:f>'SF6'!C10:V10</xm:f>
              <xm:sqref>Z10</xm:sqref>
            </x14:sparkline>
            <x14:sparkline>
              <xm:f>'SF6'!C11:V11</xm:f>
              <xm:sqref>Z11</xm:sqref>
            </x14:sparkline>
            <x14:sparkline>
              <xm:f>'SF6'!C12:V12</xm:f>
              <xm:sqref>Z12</xm:sqref>
            </x14:sparkline>
            <x14:sparkline>
              <xm:f>'SF6'!C13:V13</xm:f>
              <xm:sqref>Z13</xm:sqref>
            </x14:sparkline>
            <x14:sparkline>
              <xm:f>'SF6'!C14:V14</xm:f>
              <xm:sqref>Z14</xm:sqref>
            </x14:sparkline>
            <x14:sparkline>
              <xm:f>'SF6'!C15:V15</xm:f>
              <xm:sqref>Z15</xm:sqref>
            </x14:sparkline>
            <x14:sparkline>
              <xm:f>'SF6'!C16:V16</xm:f>
              <xm:sqref>Z16</xm:sqref>
            </x14:sparkline>
            <x14:sparkline>
              <xm:f>'SF6'!C17:V17</xm:f>
              <xm:sqref>Z17</xm:sqref>
            </x14:sparkline>
            <x14:sparkline>
              <xm:f>'SF6'!C18:V18</xm:f>
              <xm:sqref>Z18</xm:sqref>
            </x14:sparkline>
            <x14:sparkline>
              <xm:f>'SF6'!C19:V19</xm:f>
              <xm:sqref>Z19</xm:sqref>
            </x14:sparkline>
            <x14:sparkline>
              <xm:f>'SF6'!C20:V20</xm:f>
              <xm:sqref>Z20</xm:sqref>
            </x14:sparkline>
            <x14:sparkline>
              <xm:f>'SF6'!C21:V21</xm:f>
              <xm:sqref>Z21</xm:sqref>
            </x14:sparkline>
            <x14:sparkline>
              <xm:f>'SF6'!C22:V22</xm:f>
              <xm:sqref>Z22</xm:sqref>
            </x14:sparkline>
            <x14:sparkline>
              <xm:f>'SF6'!C23:V23</xm:f>
              <xm:sqref>Z23</xm:sqref>
            </x14:sparkline>
            <x14:sparkline>
              <xm:f>'SF6'!C24:V24</xm:f>
              <xm:sqref>Z24</xm:sqref>
            </x14:sparkline>
            <x14:sparkline>
              <xm:f>'SF6'!C25:V25</xm:f>
              <xm:sqref>Z25</xm:sqref>
            </x14:sparkline>
            <x14:sparkline>
              <xm:f>'SF6'!C26:V26</xm:f>
              <xm:sqref>Z26</xm:sqref>
            </x14:sparkline>
            <x14:sparkline>
              <xm:f>'SF6'!C27:V27</xm:f>
              <xm:sqref>Z27</xm:sqref>
            </x14:sparkline>
            <x14:sparkline>
              <xm:f>'SF6'!C28:V28</xm:f>
              <xm:sqref>Z28</xm:sqref>
            </x14:sparkline>
            <x14:sparkline>
              <xm:f>'SF6'!C29:V29</xm:f>
              <xm:sqref>Z29</xm:sqref>
            </x14:sparkline>
            <x14:sparkline>
              <xm:f>'SF6'!C30:V30</xm:f>
              <xm:sqref>Z30</xm:sqref>
            </x14:sparkline>
            <x14:sparkline>
              <xm:f>'SF6'!C31:V31</xm:f>
              <xm:sqref>Z31</xm:sqref>
            </x14:sparkline>
            <x14:sparkline>
              <xm:f>'SF6'!C32:V32</xm:f>
              <xm:sqref>Z32</xm:sqref>
            </x14:sparkline>
            <x14:sparkline>
              <xm:f>'SF6'!C33:V33</xm:f>
              <xm:sqref>Z33</xm:sqref>
            </x14:sparkline>
            <x14:sparkline>
              <xm:f>'SF6'!C34:V34</xm:f>
              <xm:sqref>Z34</xm:sqref>
            </x14:sparkline>
            <x14:sparkline>
              <xm:f>'SF6'!C35:V35</xm:f>
              <xm:sqref>Z35</xm:sqref>
            </x14:sparkline>
            <x14:sparkline>
              <xm:f>'SF6'!C36:V36</xm:f>
              <xm:sqref>Z36</xm:sqref>
            </x14:sparkline>
            <x14:sparkline>
              <xm:f>'SF6'!C37:V37</xm:f>
              <xm:sqref>Z37</xm:sqref>
            </x14:sparkline>
            <x14:sparkline>
              <xm:f>'SF6'!C38:V38</xm:f>
              <xm:sqref>Z38</xm:sqref>
            </x14:sparkline>
            <x14:sparkline>
              <xm:f>'SF6'!C39:V39</xm:f>
              <xm:sqref>Z39</xm:sqref>
            </x14:sparkline>
            <x14:sparkline>
              <xm:f>'SF6'!C40:V40</xm:f>
              <xm:sqref>Z40</xm:sqref>
            </x14:sparkline>
            <x14:sparkline>
              <xm:f>'SF6'!C41:V41</xm:f>
              <xm:sqref>Z41</xm:sqref>
            </x14:sparkline>
            <x14:sparkline>
              <xm:f>'SF6'!C42:V42</xm:f>
              <xm:sqref>Z42</xm:sqref>
            </x14:sparkline>
            <x14:sparkline>
              <xm:f>'SF6'!C43:V43</xm:f>
              <xm:sqref>Z43</xm:sqref>
            </x14:sparkline>
            <x14:sparkline>
              <xm:f>'SF6'!C44:V44</xm:f>
              <xm:sqref>Z44</xm:sqref>
            </x14:sparkline>
            <x14:sparkline>
              <xm:f>'SF6'!C45:V45</xm:f>
              <xm:sqref>Z45</xm:sqref>
            </x14:sparkline>
            <x14:sparkline>
              <xm:f>'SF6'!C46:V46</xm:f>
              <xm:sqref>Z46</xm:sqref>
            </x14:sparkline>
            <x14:sparkline>
              <xm:f>'SF6'!C47:V47</xm:f>
              <xm:sqref>Z47</xm:sqref>
            </x14:sparkline>
            <x14:sparkline>
              <xm:f>'SF6'!C48:V48</xm:f>
              <xm:sqref>Z48</xm:sqref>
            </x14:sparkline>
            <x14:sparkline>
              <xm:f>'SF6'!C49:V49</xm:f>
              <xm:sqref>Z49</xm:sqref>
            </x14:sparkline>
            <x14:sparkline>
              <xm:f>'SF6'!C50:V50</xm:f>
              <xm:sqref>Z50</xm:sqref>
            </x14:sparkline>
            <x14:sparkline>
              <xm:f>'SF6'!C51:V51</xm:f>
              <xm:sqref>Z51</xm:sqref>
            </x14:sparkline>
            <x14:sparkline>
              <xm:f>'SF6'!C52:V52</xm:f>
              <xm:sqref>Z52</xm:sqref>
            </x14:sparkline>
            <x14:sparkline>
              <xm:f>'SF6'!C53:V53</xm:f>
              <xm:sqref>Z53</xm:sqref>
            </x14:sparkline>
            <x14:sparkline>
              <xm:f>'SF6'!C54:V54</xm:f>
              <xm:sqref>Z54</xm:sqref>
            </x14:sparkline>
            <x14:sparkline>
              <xm:f>'SF6'!C55:V55</xm:f>
              <xm:sqref>Z55</xm:sqref>
            </x14:sparkline>
            <x14:sparkline>
              <xm:f>'SF6'!C56:V56</xm:f>
              <xm:sqref>Z56</xm:sqref>
            </x14:sparkline>
            <x14:sparkline>
              <xm:f>'SF6'!C57:V57</xm:f>
              <xm:sqref>Z57</xm:sqref>
            </x14:sparkline>
            <x14:sparkline>
              <xm:f>'SF6'!C58:V58</xm:f>
              <xm:sqref>Z58</xm:sqref>
            </x14:sparkline>
            <x14:sparkline>
              <xm:f>'SF6'!C59:V59</xm:f>
              <xm:sqref>Z59</xm:sqref>
            </x14:sparkline>
            <x14:sparkline>
              <xm:f>'SF6'!C60:V60</xm:f>
              <xm:sqref>Z60</xm:sqref>
            </x14:sparkline>
            <x14:sparkline>
              <xm:f>'SF6'!C61:V61</xm:f>
              <xm:sqref>Z61</xm:sqref>
            </x14:sparkline>
            <x14:sparkline>
              <xm:f>'SF6'!C62:V62</xm:f>
              <xm:sqref>Z62</xm:sqref>
            </x14:sparkline>
            <x14:sparkline>
              <xm:f>'SF6'!C63:V63</xm:f>
              <xm:sqref>Z63</xm:sqref>
            </x14:sparkline>
            <x14:sparkline>
              <xm:f>'SF6'!C64:V64</xm:f>
              <xm:sqref>Z64</xm:sqref>
            </x14:sparkline>
            <x14:sparkline>
              <xm:f>'SF6'!C65:V65</xm:f>
              <xm:sqref>Z65</xm:sqref>
            </x14:sparkline>
            <x14:sparkline>
              <xm:f>'SF6'!C66:V66</xm:f>
              <xm:sqref>Z66</xm:sqref>
            </x14:sparkline>
            <x14:sparkline>
              <xm:f>'SF6'!C67:V67</xm:f>
              <xm:sqref>Z67</xm:sqref>
            </x14:sparkline>
            <x14:sparkline>
              <xm:f>'SF6'!C68:V68</xm:f>
              <xm:sqref>Z68</xm:sqref>
            </x14:sparkline>
            <x14:sparkline>
              <xm:f>'SF6'!C69:V69</xm:f>
              <xm:sqref>Z69</xm:sqref>
            </x14:sparkline>
            <x14:sparkline>
              <xm:f>'SF6'!C70:V70</xm:f>
              <xm:sqref>Z70</xm:sqref>
            </x14:sparkline>
            <x14:sparkline>
              <xm:f>'SF6'!C71:V71</xm:f>
              <xm:sqref>Z71</xm:sqref>
            </x14:sparkline>
            <x14:sparkline>
              <xm:f>'SF6'!C72:V72</xm:f>
              <xm:sqref>Z72</xm:sqref>
            </x14:sparkline>
            <x14:sparkline>
              <xm:f>'SF6'!C73:V73</xm:f>
              <xm:sqref>Z73</xm:sqref>
            </x14:sparkline>
            <x14:sparkline>
              <xm:f>'SF6'!C74:V74</xm:f>
              <xm:sqref>Z74</xm:sqref>
            </x14:sparkline>
            <x14:sparkline>
              <xm:f>'SF6'!C75:V75</xm:f>
              <xm:sqref>Z75</xm:sqref>
            </x14:sparkline>
            <x14:sparkline>
              <xm:f>'SF6'!C76:V76</xm:f>
              <xm:sqref>Z76</xm:sqref>
            </x14:sparkline>
            <x14:sparkline>
              <xm:f>'SF6'!C77:V77</xm:f>
              <xm:sqref>Z77</xm:sqref>
            </x14:sparkline>
            <x14:sparkline>
              <xm:f>'SF6'!C78:V78</xm:f>
              <xm:sqref>Z78</xm:sqref>
            </x14:sparkline>
            <x14:sparkline>
              <xm:f>'SF6'!C79:V79</xm:f>
              <xm:sqref>Z79</xm:sqref>
            </x14:sparkline>
            <x14:sparkline>
              <xm:f>'SF6'!C80:V80</xm:f>
              <xm:sqref>Z80</xm:sqref>
            </x14:sparkline>
            <x14:sparkline>
              <xm:f>'SF6'!C81:V81</xm:f>
              <xm:sqref>Z81</xm:sqref>
            </x14:sparkline>
            <x14:sparkline>
              <xm:f>'SF6'!C82:V82</xm:f>
              <xm:sqref>Z82</xm:sqref>
            </x14:sparkline>
            <x14:sparkline>
              <xm:f>'SF6'!C83:V83</xm:f>
              <xm:sqref>Z83</xm:sqref>
            </x14:sparkline>
            <x14:sparkline>
              <xm:f>'SF6'!C84:V84</xm:f>
              <xm:sqref>Z84</xm:sqref>
            </x14:sparkline>
            <x14:sparkline>
              <xm:f>'SF6'!C85:V85</xm:f>
              <xm:sqref>Z85</xm:sqref>
            </x14:sparkline>
            <x14:sparkline>
              <xm:f>'SF6'!C86:V86</xm:f>
              <xm:sqref>Z86</xm:sqref>
            </x14:sparkline>
            <x14:sparkline>
              <xm:f>'SF6'!C87:V87</xm:f>
              <xm:sqref>Z87</xm:sqref>
            </x14:sparkline>
            <x14:sparkline>
              <xm:f>'SF6'!C88:V88</xm:f>
              <xm:sqref>Z88</xm:sqref>
            </x14:sparkline>
            <x14:sparkline>
              <xm:f>'SF6'!C89:V89</xm:f>
              <xm:sqref>Z89</xm:sqref>
            </x14:sparkline>
            <x14:sparkline>
              <xm:f>'SF6'!C90:V90</xm:f>
              <xm:sqref>Z90</xm:sqref>
            </x14:sparkline>
            <x14:sparkline>
              <xm:f>'SF6'!C91:V91</xm:f>
              <xm:sqref>Z91</xm:sqref>
            </x14:sparkline>
            <x14:sparkline>
              <xm:f>'SF6'!C92:V92</xm:f>
              <xm:sqref>Z92</xm:sqref>
            </x14:sparkline>
            <x14:sparkline>
              <xm:f>'SF6'!C93:V93</xm:f>
              <xm:sqref>Z93</xm:sqref>
            </x14:sparkline>
            <x14:sparkline>
              <xm:f>'SF6'!C94:V94</xm:f>
              <xm:sqref>Z94</xm:sqref>
            </x14:sparkline>
            <x14:sparkline>
              <xm:f>'SF6'!C95:V95</xm:f>
              <xm:sqref>Z95</xm:sqref>
            </x14:sparkline>
            <x14:sparkline>
              <xm:f>'SF6'!C96:V96</xm:f>
              <xm:sqref>Z96</xm:sqref>
            </x14:sparkline>
            <x14:sparkline>
              <xm:f>'SF6'!C97:V97</xm:f>
              <xm:sqref>Z97</xm:sqref>
            </x14:sparkline>
            <x14:sparkline>
              <xm:f>'SF6'!C98:V98</xm:f>
              <xm:sqref>Z98</xm:sqref>
            </x14:sparkline>
            <x14:sparkline>
              <xm:f>'SF6'!C99:V99</xm:f>
              <xm:sqref>Z99</xm:sqref>
            </x14:sparkline>
            <x14:sparkline>
              <xm:f>'SF6'!C100:V100</xm:f>
              <xm:sqref>Z100</xm:sqref>
            </x14:sparkline>
            <x14:sparkline>
              <xm:f>'SF6'!C101:V101</xm:f>
              <xm:sqref>Z101</xm:sqref>
            </x14:sparkline>
            <x14:sparkline>
              <xm:f>'SF6'!C102:V102</xm:f>
              <xm:sqref>Z102</xm:sqref>
            </x14:sparkline>
            <x14:sparkline>
              <xm:f>'SF6'!C103:V103</xm:f>
              <xm:sqref>Z103</xm:sqref>
            </x14:sparkline>
            <x14:sparkline>
              <xm:f>'SF6'!C104:V104</xm:f>
              <xm:sqref>Z104</xm:sqref>
            </x14:sparkline>
            <x14:sparkline>
              <xm:f>'SF6'!C105:V105</xm:f>
              <xm:sqref>Z105</xm:sqref>
            </x14:sparkline>
            <x14:sparkline>
              <xm:f>'SF6'!C106:V106</xm:f>
              <xm:sqref>Z106</xm:sqref>
            </x14:sparkline>
            <x14:sparkline>
              <xm:f>'SF6'!C107:V107</xm:f>
              <xm:sqref>Z107</xm:sqref>
            </x14:sparkline>
            <x14:sparkline>
              <xm:f>'SF6'!C108:V108</xm:f>
              <xm:sqref>Z108</xm:sqref>
            </x14:sparkline>
            <x14:sparkline>
              <xm:f>'SF6'!C109:V109</xm:f>
              <xm:sqref>Z109</xm:sqref>
            </x14:sparkline>
            <x14:sparkline>
              <xm:f>'SF6'!C110:V110</xm:f>
              <xm:sqref>Z110</xm:sqref>
            </x14:sparkline>
            <x14:sparkline>
              <xm:f>'SF6'!C111:V111</xm:f>
              <xm:sqref>Z111</xm:sqref>
            </x14:sparkline>
            <x14:sparkline>
              <xm:f>'SF6'!C112:V112</xm:f>
              <xm:sqref>Z112</xm:sqref>
            </x14:sparkline>
            <x14:sparkline>
              <xm:f>'SF6'!C113:V113</xm:f>
              <xm:sqref>Z113</xm:sqref>
            </x14:sparkline>
            <x14:sparkline>
              <xm:f>'SF6'!C114:V114</xm:f>
              <xm:sqref>Z114</xm:sqref>
            </x14:sparkline>
            <x14:sparkline>
              <xm:f>'SF6'!C115:V115</xm:f>
              <xm:sqref>Z115</xm:sqref>
            </x14:sparkline>
            <x14:sparkline>
              <xm:f>'SF6'!C116:V116</xm:f>
              <xm:sqref>Z116</xm:sqref>
            </x14:sparkline>
            <x14:sparkline>
              <xm:f>'SF6'!C117:V117</xm:f>
              <xm:sqref>Z117</xm:sqref>
            </x14:sparkline>
            <x14:sparkline>
              <xm:f>'SF6'!C118:V118</xm:f>
              <xm:sqref>Z118</xm:sqref>
            </x14:sparkline>
            <x14:sparkline>
              <xm:f>'SF6'!C119:V119</xm:f>
              <xm:sqref>Z119</xm:sqref>
            </x14:sparkline>
            <x14:sparkline>
              <xm:f>'SF6'!C120:V120</xm:f>
              <xm:sqref>Z120</xm:sqref>
            </x14:sparkline>
            <x14:sparkline>
              <xm:f>'SF6'!C121:V121</xm:f>
              <xm:sqref>Z121</xm:sqref>
            </x14:sparkline>
            <x14:sparkline>
              <xm:f>'SF6'!C122:V122</xm:f>
              <xm:sqref>Z122</xm:sqref>
            </x14:sparkline>
            <x14:sparkline>
              <xm:f>'SF6'!C123:V123</xm:f>
              <xm:sqref>Z123</xm:sqref>
            </x14:sparkline>
            <x14:sparkline>
              <xm:f>'SF6'!C124:V124</xm:f>
              <xm:sqref>Z124</xm:sqref>
            </x14:sparkline>
            <x14:sparkline>
              <xm:f>'SF6'!C125:V125</xm:f>
              <xm:sqref>Z125</xm:sqref>
            </x14:sparkline>
            <x14:sparkline>
              <xm:f>'SF6'!C126:V126</xm:f>
              <xm:sqref>Z126</xm:sqref>
            </x14:sparkline>
            <x14:sparkline>
              <xm:f>'SF6'!C127:V127</xm:f>
              <xm:sqref>Z127</xm:sqref>
            </x14:sparkline>
            <x14:sparkline>
              <xm:f>'SF6'!C128:V128</xm:f>
              <xm:sqref>Z128</xm:sqref>
            </x14:sparkline>
            <x14:sparkline>
              <xm:f>'SF6'!C129:V129</xm:f>
              <xm:sqref>Z129</xm:sqref>
            </x14:sparkline>
            <x14:sparkline>
              <xm:f>'SF6'!C130:V130</xm:f>
              <xm:sqref>Z130</xm:sqref>
            </x14:sparkline>
            <x14:sparkline>
              <xm:f>'SF6'!C131:V131</xm:f>
              <xm:sqref>Z131</xm:sqref>
            </x14:sparkline>
            <x14:sparkline>
              <xm:f>'SF6'!C132:V132</xm:f>
              <xm:sqref>Z132</xm:sqref>
            </x14:sparkline>
            <x14:sparkline>
              <xm:f>'SF6'!C133:V133</xm:f>
              <xm:sqref>Z133</xm:sqref>
            </x14:sparkline>
            <x14:sparkline>
              <xm:f>'SF6'!C134:V134</xm:f>
              <xm:sqref>Z134</xm:sqref>
            </x14:sparkline>
            <x14:sparkline>
              <xm:f>'SF6'!C135:V135</xm:f>
              <xm:sqref>Z135</xm:sqref>
            </x14:sparkline>
            <x14:sparkline>
              <xm:f>'SF6'!C136:V136</xm:f>
              <xm:sqref>Z136</xm:sqref>
            </x14:sparkline>
            <x14:sparkline>
              <xm:f>'SF6'!C137:V137</xm:f>
              <xm:sqref>Z137</xm:sqref>
            </x14:sparkline>
            <x14:sparkline>
              <xm:f>'SF6'!C138:V138</xm:f>
              <xm:sqref>Z138</xm:sqref>
            </x14:sparkline>
            <x14:sparkline>
              <xm:f>'SF6'!C139:V139</xm:f>
              <xm:sqref>Z139</xm:sqref>
            </x14:sparkline>
            <x14:sparkline>
              <xm:f>'SF6'!C140:V140</xm:f>
              <xm:sqref>Z140</xm:sqref>
            </x14:sparkline>
            <x14:sparkline>
              <xm:f>'SF6'!C141:V141</xm:f>
              <xm:sqref>Z141</xm:sqref>
            </x14:sparkline>
            <x14:sparkline>
              <xm:f>'SF6'!C142:V142</xm:f>
              <xm:sqref>Z142</xm:sqref>
            </x14:sparkline>
            <x14:sparkline>
              <xm:f>'SF6'!C143:V143</xm:f>
              <xm:sqref>Z143</xm:sqref>
            </x14:sparkline>
            <x14:sparkline>
              <xm:f>'SF6'!C144:V144</xm:f>
              <xm:sqref>Z144</xm:sqref>
            </x14:sparkline>
            <x14:sparkline>
              <xm:f>'SF6'!C145:V145</xm:f>
              <xm:sqref>Z145</xm:sqref>
            </x14:sparkline>
            <x14:sparkline>
              <xm:f>'SF6'!C146:V146</xm:f>
              <xm:sqref>Z146</xm:sqref>
            </x14:sparkline>
            <x14:sparkline>
              <xm:f>'SF6'!C147:V147</xm:f>
              <xm:sqref>Z147</xm:sqref>
            </x14:sparkline>
            <x14:sparkline>
              <xm:f>'SF6'!C148:V148</xm:f>
              <xm:sqref>Z148</xm:sqref>
            </x14:sparkline>
            <x14:sparkline>
              <xm:f>'SF6'!C149:V149</xm:f>
              <xm:sqref>Z149</xm:sqref>
            </x14:sparkline>
            <x14:sparkline>
              <xm:f>'SF6'!C150:V150</xm:f>
              <xm:sqref>Z150</xm:sqref>
            </x14:sparkline>
            <x14:sparkline>
              <xm:f>'SF6'!C151:V151</xm:f>
              <xm:sqref>Z151</xm:sqref>
            </x14:sparkline>
            <x14:sparkline>
              <xm:f>'SF6'!C152:V152</xm:f>
              <xm:sqref>Z152</xm:sqref>
            </x14:sparkline>
            <x14:sparkline>
              <xm:f>'SF6'!C153:V153</xm:f>
              <xm:sqref>Z153</xm:sqref>
            </x14:sparkline>
            <x14:sparkline>
              <xm:f>'SF6'!C154:V154</xm:f>
              <xm:sqref>Z154</xm:sqref>
            </x14:sparkline>
            <x14:sparkline>
              <xm:f>'SF6'!C155:V155</xm:f>
              <xm:sqref>Z155</xm:sqref>
            </x14:sparkline>
            <x14:sparkline>
              <xm:f>'SF6'!C156:V156</xm:f>
              <xm:sqref>Z156</xm:sqref>
            </x14:sparkline>
            <x14:sparkline>
              <xm:f>'SF6'!C157:V157</xm:f>
              <xm:sqref>Z157</xm:sqref>
            </x14:sparkline>
            <x14:sparkline>
              <xm:f>'SF6'!C158:V158</xm:f>
              <xm:sqref>Z158</xm:sqref>
            </x14:sparkline>
            <x14:sparkline>
              <xm:f>'SF6'!C159:V159</xm:f>
              <xm:sqref>Z159</xm:sqref>
            </x14:sparkline>
            <x14:sparkline>
              <xm:f>'SF6'!C160:V160</xm:f>
              <xm:sqref>Z160</xm:sqref>
            </x14:sparkline>
            <x14:sparkline>
              <xm:f>'SF6'!C161:V161</xm:f>
              <xm:sqref>Z161</xm:sqref>
            </x14:sparkline>
            <x14:sparkline>
              <xm:f>'SF6'!C162:V162</xm:f>
              <xm:sqref>Z162</xm:sqref>
            </x14:sparkline>
            <x14:sparkline>
              <xm:f>'SF6'!C163:V163</xm:f>
              <xm:sqref>Z163</xm:sqref>
            </x14:sparkline>
            <x14:sparkline>
              <xm:f>'SF6'!C164:V164</xm:f>
              <xm:sqref>Z164</xm:sqref>
            </x14:sparkline>
            <x14:sparkline>
              <xm:f>'SF6'!C165:V165</xm:f>
              <xm:sqref>Z165</xm:sqref>
            </x14:sparkline>
            <x14:sparkline>
              <xm:f>'SF6'!C166:V166</xm:f>
              <xm:sqref>Z166</xm:sqref>
            </x14:sparkline>
            <x14:sparkline>
              <xm:f>'SF6'!C167:V167</xm:f>
              <xm:sqref>Z167</xm:sqref>
            </x14:sparkline>
            <x14:sparkline>
              <xm:f>'SF6'!C168:V168</xm:f>
              <xm:sqref>Z168</xm:sqref>
            </x14:sparkline>
            <x14:sparkline>
              <xm:f>'SF6'!C169:V169</xm:f>
              <xm:sqref>Z169</xm:sqref>
            </x14:sparkline>
            <x14:sparkline>
              <xm:f>'SF6'!C170:V170</xm:f>
              <xm:sqref>Z170</xm:sqref>
            </x14:sparkline>
            <x14:sparkline>
              <xm:f>'SF6'!C171:V171</xm:f>
              <xm:sqref>Z171</xm:sqref>
            </x14:sparkline>
            <x14:sparkline>
              <xm:f>'SF6'!C172:V172</xm:f>
              <xm:sqref>Z172</xm:sqref>
            </x14:sparkline>
            <x14:sparkline>
              <xm:f>'SF6'!C173:V173</xm:f>
              <xm:sqref>Z173</xm:sqref>
            </x14:sparkline>
            <x14:sparkline>
              <xm:f>'SF6'!C174:V174</xm:f>
              <xm:sqref>Z174</xm:sqref>
            </x14:sparkline>
            <x14:sparkline>
              <xm:f>'SF6'!C175:V175</xm:f>
              <xm:sqref>Z175</xm:sqref>
            </x14:sparkline>
            <x14:sparkline>
              <xm:f>'SF6'!C176:V176</xm:f>
              <xm:sqref>Z176</xm:sqref>
            </x14:sparkline>
            <x14:sparkline>
              <xm:f>'SF6'!C177:V177</xm:f>
              <xm:sqref>Z177</xm:sqref>
            </x14:sparkline>
            <x14:sparkline>
              <xm:f>'SF6'!C178:V178</xm:f>
              <xm:sqref>Z178</xm:sqref>
            </x14:sparkline>
            <x14:sparkline>
              <xm:f>'SF6'!C179:V179</xm:f>
              <xm:sqref>Z179</xm:sqref>
            </x14:sparkline>
            <x14:sparkline>
              <xm:f>'SF6'!C180:V180</xm:f>
              <xm:sqref>Z180</xm:sqref>
            </x14:sparkline>
            <x14:sparkline>
              <xm:f>'SF6'!C181:V181</xm:f>
              <xm:sqref>Z181</xm:sqref>
            </x14:sparkline>
            <x14:sparkline>
              <xm:f>'SF6'!C182:V182</xm:f>
              <xm:sqref>Z182</xm:sqref>
            </x14:sparkline>
            <x14:sparkline>
              <xm:f>'SF6'!C183:V183</xm:f>
              <xm:sqref>Z183</xm:sqref>
            </x14:sparkline>
            <x14:sparkline>
              <xm:f>'SF6'!C184:V184</xm:f>
              <xm:sqref>Z184</xm:sqref>
            </x14:sparkline>
            <x14:sparkline>
              <xm:f>'SF6'!C185:V185</xm:f>
              <xm:sqref>Z185</xm:sqref>
            </x14:sparkline>
            <x14:sparkline>
              <xm:f>'SF6'!C186:V186</xm:f>
              <xm:sqref>Z186</xm:sqref>
            </x14:sparkline>
            <x14:sparkline>
              <xm:f>'SF6'!C187:V187</xm:f>
              <xm:sqref>Z187</xm:sqref>
            </x14:sparkline>
            <x14:sparkline>
              <xm:f>'SF6'!C188:V188</xm:f>
              <xm:sqref>Z188</xm:sqref>
            </x14:sparkline>
            <x14:sparkline>
              <xm:f>'SF6'!C189:V189</xm:f>
              <xm:sqref>Z189</xm:sqref>
            </x14:sparkline>
            <x14:sparkline>
              <xm:f>'SF6'!C190:V190</xm:f>
              <xm:sqref>Z190</xm:sqref>
            </x14:sparkline>
            <x14:sparkline>
              <xm:f>'SF6'!C191:V191</xm:f>
              <xm:sqref>Z191</xm:sqref>
            </x14:sparkline>
            <x14:sparkline>
              <xm:f>'SF6'!C192:V192</xm:f>
              <xm:sqref>Z192</xm:sqref>
            </x14:sparkline>
            <x14:sparkline>
              <xm:f>'SF6'!C193:V193</xm:f>
              <xm:sqref>Z193</xm:sqref>
            </x14:sparkline>
            <x14:sparkline>
              <xm:f>'SF6'!C194:V194</xm:f>
              <xm:sqref>Z194</xm:sqref>
            </x14:sparkline>
            <x14:sparkline>
              <xm:f>'SF6'!C195:V195</xm:f>
              <xm:sqref>Z195</xm:sqref>
            </x14:sparkline>
            <x14:sparkline>
              <xm:f>'SF6'!C196:V196</xm:f>
              <xm:sqref>Z196</xm:sqref>
            </x14:sparkline>
            <x14:sparkline>
              <xm:f>'SF6'!C197:V197</xm:f>
              <xm:sqref>Z197</xm:sqref>
            </x14:sparkline>
            <x14:sparkline>
              <xm:f>'SF6'!C198:V198</xm:f>
              <xm:sqref>Z198</xm:sqref>
            </x14:sparkline>
            <x14:sparkline>
              <xm:f>'SF6'!C199:V199</xm:f>
              <xm:sqref>Z199</xm:sqref>
            </x14:sparkline>
            <x14:sparkline>
              <xm:f>'SF6'!C200:V200</xm:f>
              <xm:sqref>Z200</xm:sqref>
            </x14:sparkline>
            <x14:sparkline>
              <xm:f>'SF6'!C201:V201</xm:f>
              <xm:sqref>Z201</xm:sqref>
            </x14:sparkline>
            <x14:sparkline>
              <xm:f>'SF6'!C202:V202</xm:f>
              <xm:sqref>Z202</xm:sqref>
            </x14:sparkline>
            <x14:sparkline>
              <xm:f>'SF6'!C203:V203</xm:f>
              <xm:sqref>Z203</xm:sqref>
            </x14:sparkline>
            <x14:sparkline>
              <xm:f>'SF6'!C204:V204</xm:f>
              <xm:sqref>Z204</xm:sqref>
            </x14:sparkline>
            <x14:sparkline>
              <xm:f>'SF6'!C205:V205</xm:f>
              <xm:sqref>Z205</xm:sqref>
            </x14:sparkline>
            <x14:sparkline>
              <xm:f>'SF6'!C206:V206</xm:f>
              <xm:sqref>Z206</xm:sqref>
            </x14:sparkline>
            <x14:sparkline>
              <xm:f>'SF6'!C207:V207</xm:f>
              <xm:sqref>Z207</xm:sqref>
            </x14:sparkline>
            <x14:sparkline>
              <xm:f>'SF6'!C208:V208</xm:f>
              <xm:sqref>Z208</xm:sqref>
            </x14:sparkline>
            <x14:sparkline>
              <xm:f>'SF6'!C209:V209</xm:f>
              <xm:sqref>Z209</xm:sqref>
            </x14:sparkline>
            <x14:sparkline>
              <xm:f>'SF6'!C210:V210</xm:f>
              <xm:sqref>Z210</xm:sqref>
            </x14:sparkline>
            <x14:sparkline>
              <xm:f>'SF6'!C211:V211</xm:f>
              <xm:sqref>Z211</xm:sqref>
            </x14:sparkline>
            <x14:sparkline>
              <xm:f>'SF6'!C212:V212</xm:f>
              <xm:sqref>Z212</xm:sqref>
            </x14:sparkline>
            <x14:sparkline>
              <xm:f>'SF6'!C213:V213</xm:f>
              <xm:sqref>Z213</xm:sqref>
            </x14:sparkline>
            <x14:sparkline>
              <xm:f>'SF6'!C214:V214</xm:f>
              <xm:sqref>Z214</xm:sqref>
            </x14:sparkline>
            <x14:sparkline>
              <xm:f>'SF6'!C215:V215</xm:f>
              <xm:sqref>Z215</xm:sqref>
            </x14:sparkline>
            <x14:sparkline>
              <xm:f>'SF6'!C216:V216</xm:f>
              <xm:sqref>Z216</xm:sqref>
            </x14:sparkline>
            <x14:sparkline>
              <xm:f>'SF6'!C217:V217</xm:f>
              <xm:sqref>Z217</xm:sqref>
            </x14:sparkline>
            <x14:sparkline>
              <xm:f>'SF6'!C218:V218</xm:f>
              <xm:sqref>Z218</xm:sqref>
            </x14:sparkline>
            <x14:sparkline>
              <xm:f>'SF6'!C219:V219</xm:f>
              <xm:sqref>Z219</xm:sqref>
            </x14:sparkline>
            <x14:sparkline>
              <xm:f>'SF6'!C220:V220</xm:f>
              <xm:sqref>Z220</xm:sqref>
            </x14:sparkline>
            <x14:sparkline>
              <xm:f>'SF6'!C221:V221</xm:f>
              <xm:sqref>Z221</xm:sqref>
            </x14:sparkline>
            <x14:sparkline>
              <xm:f>'SF6'!C222:V222</xm:f>
              <xm:sqref>Z222</xm:sqref>
            </x14:sparkline>
            <x14:sparkline>
              <xm:f>'SF6'!C223:V223</xm:f>
              <xm:sqref>Z223</xm:sqref>
            </x14:sparkline>
            <x14:sparkline>
              <xm:f>'SF6'!C224:V224</xm:f>
              <xm:sqref>Z224</xm:sqref>
            </x14:sparkline>
            <x14:sparkline>
              <xm:f>'SF6'!C225:V225</xm:f>
              <xm:sqref>Z225</xm:sqref>
            </x14:sparkline>
            <x14:sparkline>
              <xm:f>'SF6'!C226:V226</xm:f>
              <xm:sqref>Z226</xm:sqref>
            </x14:sparkline>
            <x14:sparkline>
              <xm:f>'SF6'!C227:V227</xm:f>
              <xm:sqref>Z227</xm:sqref>
            </x14:sparkline>
            <x14:sparkline>
              <xm:f>'SF6'!C228:V228</xm:f>
              <xm:sqref>Z228</xm:sqref>
            </x14:sparkline>
            <x14:sparkline>
              <xm:f>'SF6'!C229:V229</xm:f>
              <xm:sqref>Z229</xm:sqref>
            </x14:sparkline>
            <x14:sparkline>
              <xm:f>'SF6'!C230:V230</xm:f>
              <xm:sqref>Z230</xm:sqref>
            </x14:sparkline>
            <x14:sparkline>
              <xm:f>'SF6'!C231:V231</xm:f>
              <xm:sqref>Z231</xm:sqref>
            </x14:sparkline>
            <x14:sparkline>
              <xm:f>'SF6'!C232:V232</xm:f>
              <xm:sqref>Z232</xm:sqref>
            </x14:sparkline>
            <x14:sparkline>
              <xm:f>'SF6'!C233:V233</xm:f>
              <xm:sqref>Z233</xm:sqref>
            </x14:sparkline>
            <x14:sparkline>
              <xm:f>'SF6'!C234:V234</xm:f>
              <xm:sqref>Z234</xm:sqref>
            </x14:sparkline>
            <x14:sparkline>
              <xm:f>'SF6'!C235:V235</xm:f>
              <xm:sqref>Z235</xm:sqref>
            </x14:sparkline>
            <x14:sparkline>
              <xm:f>'SF6'!C236:V236</xm:f>
              <xm:sqref>Z236</xm:sqref>
            </x14:sparkline>
          </x14:sparklines>
        </x14:sparklineGroup>
        <x14:sparklineGroup displayEmptyCellsAs="gap" xr2:uid="{265AEC10-A677-42CC-9428-D815F1588A7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'SF6'!C303:V303</xm:f>
              <xm:sqref>Z303</xm:sqref>
            </x14:sparkline>
            <x14:sparkline>
              <xm:f>'SF6'!C304:V304</xm:f>
              <xm:sqref>Z304</xm:sqref>
            </x14:sparkline>
            <x14:sparkline>
              <xm:f>'SF6'!C305:V305</xm:f>
              <xm:sqref>Z305</xm:sqref>
            </x14:sparkline>
            <x14:sparkline>
              <xm:f>'SF6'!C306:V306</xm:f>
              <xm:sqref>Z306</xm:sqref>
            </x14:sparkline>
            <x14:sparkline>
              <xm:f>'SF6'!C307:V307</xm:f>
              <xm:sqref>Z307</xm:sqref>
            </x14:sparkline>
            <x14:sparkline>
              <xm:f>'SF6'!C308:V308</xm:f>
              <xm:sqref>Z308</xm:sqref>
            </x14:sparkline>
          </x14:sparklines>
        </x14:sparklineGroup>
        <x14:sparklineGroup displayEmptyCellsAs="gap" xr2:uid="{C58D6E33-03C1-4D0A-95CC-3A89EB1C5D9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'SF6'!C241:V241</xm:f>
              <xm:sqref>Z241</xm:sqref>
            </x14:sparkline>
            <x14:sparkline>
              <xm:f>'SF6'!C242:V242</xm:f>
              <xm:sqref>Z242</xm:sqref>
            </x14:sparkline>
            <x14:sparkline>
              <xm:f>'SF6'!C243:V243</xm:f>
              <xm:sqref>Z243</xm:sqref>
            </x14:sparkline>
            <x14:sparkline>
              <xm:f>'SF6'!C244:V244</xm:f>
              <xm:sqref>Z244</xm:sqref>
            </x14:sparkline>
            <x14:sparkline>
              <xm:f>'SF6'!C245:V245</xm:f>
              <xm:sqref>Z245</xm:sqref>
            </x14:sparkline>
            <x14:sparkline>
              <xm:f>'SF6'!C246:V246</xm:f>
              <xm:sqref>Z246</xm:sqref>
            </x14:sparkline>
            <x14:sparkline>
              <xm:f>'SF6'!C247:V247</xm:f>
              <xm:sqref>Z247</xm:sqref>
            </x14:sparkline>
            <x14:sparkline>
              <xm:f>'SF6'!C248:V248</xm:f>
              <xm:sqref>Z248</xm:sqref>
            </x14:sparkline>
            <x14:sparkline>
              <xm:f>'SF6'!C249:V249</xm:f>
              <xm:sqref>Z249</xm:sqref>
            </x14:sparkline>
            <x14:sparkline>
              <xm:f>'SF6'!C250:V250</xm:f>
              <xm:sqref>Z250</xm:sqref>
            </x14:sparkline>
            <x14:sparkline>
              <xm:f>'SF6'!C251:V251</xm:f>
              <xm:sqref>Z251</xm:sqref>
            </x14:sparkline>
            <x14:sparkline>
              <xm:f>'SF6'!C252:V252</xm:f>
              <xm:sqref>Z252</xm:sqref>
            </x14:sparkline>
            <x14:sparkline>
              <xm:f>'SF6'!C253:V253</xm:f>
              <xm:sqref>Z253</xm:sqref>
            </x14:sparkline>
            <x14:sparkline>
              <xm:f>'SF6'!C254:V254</xm:f>
              <xm:sqref>Z254</xm:sqref>
            </x14:sparkline>
            <x14:sparkline>
              <xm:f>'SF6'!C255:V255</xm:f>
              <xm:sqref>Z255</xm:sqref>
            </x14:sparkline>
            <x14:sparkline>
              <xm:f>'SF6'!C256:V256</xm:f>
              <xm:sqref>Z256</xm:sqref>
            </x14:sparkline>
            <x14:sparkline>
              <xm:f>'SF6'!C257:V257</xm:f>
              <xm:sqref>Z257</xm:sqref>
            </x14:sparkline>
            <x14:sparkline>
              <xm:f>'SF6'!C258:V258</xm:f>
              <xm:sqref>Z258</xm:sqref>
            </x14:sparkline>
            <x14:sparkline>
              <xm:f>'SF6'!C259:V259</xm:f>
              <xm:sqref>Z259</xm:sqref>
            </x14:sparkline>
            <x14:sparkline>
              <xm:f>'SF6'!C260:V260</xm:f>
              <xm:sqref>Z260</xm:sqref>
            </x14:sparkline>
            <x14:sparkline>
              <xm:f>'SF6'!C261:V261</xm:f>
              <xm:sqref>Z261</xm:sqref>
            </x14:sparkline>
            <x14:sparkline>
              <xm:f>'SF6'!C262:V262</xm:f>
              <xm:sqref>Z262</xm:sqref>
            </x14:sparkline>
            <x14:sparkline>
              <xm:f>'SF6'!C263:V263</xm:f>
              <xm:sqref>Z263</xm:sqref>
            </x14:sparkline>
            <x14:sparkline>
              <xm:f>'SF6'!C264:V264</xm:f>
              <xm:sqref>Z264</xm:sqref>
            </x14:sparkline>
            <x14:sparkline>
              <xm:f>'SF6'!C265:V265</xm:f>
              <xm:sqref>Z265</xm:sqref>
            </x14:sparkline>
            <x14:sparkline>
              <xm:f>'SF6'!C266:V266</xm:f>
              <xm:sqref>Z266</xm:sqref>
            </x14:sparkline>
            <x14:sparkline>
              <xm:f>'SF6'!C267:V267</xm:f>
              <xm:sqref>Z267</xm:sqref>
            </x14:sparkline>
            <x14:sparkline>
              <xm:f>'SF6'!C268:V268</xm:f>
              <xm:sqref>Z268</xm:sqref>
            </x14:sparkline>
            <x14:sparkline>
              <xm:f>'SF6'!C269:V269</xm:f>
              <xm:sqref>Z269</xm:sqref>
            </x14:sparkline>
            <x14:sparkline>
              <xm:f>'SF6'!C270:V270</xm:f>
              <xm:sqref>Z270</xm:sqref>
            </x14:sparkline>
            <x14:sparkline>
              <xm:f>'SF6'!C271:V271</xm:f>
              <xm:sqref>Z271</xm:sqref>
            </x14:sparkline>
            <x14:sparkline>
              <xm:f>'SF6'!C272:V272</xm:f>
              <xm:sqref>Z272</xm:sqref>
            </x14:sparkline>
            <x14:sparkline>
              <xm:f>'SF6'!C273:V273</xm:f>
              <xm:sqref>Z273</xm:sqref>
            </x14:sparkline>
            <x14:sparkline>
              <xm:f>'SF6'!C274:V274</xm:f>
              <xm:sqref>Z274</xm:sqref>
            </x14:sparkline>
            <x14:sparkline>
              <xm:f>'SF6'!C275:V275</xm:f>
              <xm:sqref>Z275</xm:sqref>
            </x14:sparkline>
            <x14:sparkline>
              <xm:f>'SF6'!C276:V276</xm:f>
              <xm:sqref>Z276</xm:sqref>
            </x14:sparkline>
            <x14:sparkline>
              <xm:f>'SF6'!C277:V277</xm:f>
              <xm:sqref>Z277</xm:sqref>
            </x14:sparkline>
            <x14:sparkline>
              <xm:f>'SF6'!C278:V278</xm:f>
              <xm:sqref>Z278</xm:sqref>
            </x14:sparkline>
            <x14:sparkline>
              <xm:f>'SF6'!C279:V279</xm:f>
              <xm:sqref>Z279</xm:sqref>
            </x14:sparkline>
            <x14:sparkline>
              <xm:f>'SF6'!C280:V280</xm:f>
              <xm:sqref>Z280</xm:sqref>
            </x14:sparkline>
            <x14:sparkline>
              <xm:f>'SF6'!C281:V281</xm:f>
              <xm:sqref>Z281</xm:sqref>
            </x14:sparkline>
            <x14:sparkline>
              <xm:f>'SF6'!C282:V282</xm:f>
              <xm:sqref>Z282</xm:sqref>
            </x14:sparkline>
            <x14:sparkline>
              <xm:f>'SF6'!C283:V283</xm:f>
              <xm:sqref>Z283</xm:sqref>
            </x14:sparkline>
            <x14:sparkline>
              <xm:f>'SF6'!C284:V284</xm:f>
              <xm:sqref>Z284</xm:sqref>
            </x14:sparkline>
            <x14:sparkline>
              <xm:f>'SF6'!C285:V285</xm:f>
              <xm:sqref>Z285</xm:sqref>
            </x14:sparkline>
            <x14:sparkline>
              <xm:f>'SF6'!C286:V286</xm:f>
              <xm:sqref>Z286</xm:sqref>
            </x14:sparkline>
            <x14:sparkline>
              <xm:f>'SF6'!C287:V287</xm:f>
              <xm:sqref>Z287</xm:sqref>
            </x14:sparkline>
            <x14:sparkline>
              <xm:f>'SF6'!C288:V288</xm:f>
              <xm:sqref>Z288</xm:sqref>
            </x14:sparkline>
            <x14:sparkline>
              <xm:f>'SF6'!C289:V289</xm:f>
              <xm:sqref>Z289</xm:sqref>
            </x14:sparkline>
            <x14:sparkline>
              <xm:f>'SF6'!C290:V290</xm:f>
              <xm:sqref>Z290</xm:sqref>
            </x14:sparkline>
            <x14:sparkline>
              <xm:f>'SF6'!C291:V291</xm:f>
              <xm:sqref>Z291</xm:sqref>
            </x14:sparkline>
            <x14:sparkline>
              <xm:f>'SF6'!C292:V292</xm:f>
              <xm:sqref>Z292</xm:sqref>
            </x14:sparkline>
            <x14:sparkline>
              <xm:f>'SF6'!C293:V293</xm:f>
              <xm:sqref>Z293</xm:sqref>
            </x14:sparkline>
            <x14:sparkline>
              <xm:f>'SF6'!C294:V294</xm:f>
              <xm:sqref>Z294</xm:sqref>
            </x14:sparkline>
            <x14:sparkline>
              <xm:f>'SF6'!C295:V295</xm:f>
              <xm:sqref>Z295</xm:sqref>
            </x14:sparkline>
            <x14:sparkline>
              <xm:f>'SF6'!C296:V296</xm:f>
              <xm:sqref>Z296</xm:sqref>
            </x14:sparkline>
            <x14:sparkline>
              <xm:f>'SF6'!C297:V297</xm:f>
              <xm:sqref>Z297</xm:sqref>
            </x14:sparkline>
            <x14:sparkline>
              <xm:f>'SF6'!C298:V298</xm:f>
              <xm:sqref>Z298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BD06A-3ED0-4071-9A3E-E94EC12596C2}">
  <dimension ref="A2:Z308"/>
  <sheetViews>
    <sheetView showGridLines="0" topLeftCell="K1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7.42578125" style="51" bestFit="1" customWidth="1"/>
    <col min="7" max="7" width="11.42578125" style="51"/>
    <col min="8" max="8" width="7.42578125" style="51" bestFit="1" customWidth="1"/>
    <col min="9" max="22" width="11.42578125" style="5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0</v>
      </c>
      <c r="D4" s="20">
        <f t="shared" si="0"/>
        <v>0</v>
      </c>
      <c r="E4" s="20">
        <f t="shared" si="0"/>
        <v>0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0</v>
      </c>
      <c r="K4" s="20">
        <f t="shared" si="0"/>
        <v>0</v>
      </c>
      <c r="L4" s="20">
        <f t="shared" si="0"/>
        <v>0</v>
      </c>
      <c r="M4" s="20">
        <f t="shared" si="0"/>
        <v>0</v>
      </c>
      <c r="N4" s="20">
        <f t="shared" si="0"/>
        <v>0</v>
      </c>
      <c r="O4" s="20">
        <f t="shared" si="0"/>
        <v>0</v>
      </c>
      <c r="P4" s="20">
        <f t="shared" si="0"/>
        <v>0</v>
      </c>
      <c r="Q4" s="20">
        <f t="shared" si="0"/>
        <v>0</v>
      </c>
      <c r="R4" s="20">
        <f t="shared" si="0"/>
        <v>0</v>
      </c>
      <c r="S4" s="20">
        <f t="shared" si="0"/>
        <v>0</v>
      </c>
      <c r="T4" s="20">
        <f t="shared" si="0"/>
        <v>0</v>
      </c>
      <c r="U4" s="20">
        <f t="shared" si="0"/>
        <v>0</v>
      </c>
      <c r="V4" s="20">
        <f t="shared" ref="V4" si="1">+V5+V46+V95+V157+V208</f>
        <v>0</v>
      </c>
      <c r="W4" s="21"/>
      <c r="X4" s="22" t="e">
        <f t="shared" ref="X4:X67" si="2">+(V4/C4)-1</f>
        <v>#DIV/0!</v>
      </c>
    </row>
    <row r="5" spans="1:26" s="12" customFormat="1">
      <c r="A5" s="18" t="s">
        <v>263</v>
      </c>
      <c r="B5" s="19" t="s">
        <v>264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21"/>
      <c r="X5" s="35" t="e">
        <f t="shared" si="2"/>
        <v>#DIV/0!</v>
      </c>
    </row>
    <row r="6" spans="1:26">
      <c r="A6" s="23" t="s">
        <v>265</v>
      </c>
      <c r="B6" s="24" t="s">
        <v>266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26"/>
      <c r="X6" s="32" t="e">
        <f t="shared" si="2"/>
        <v>#DIV/0!</v>
      </c>
    </row>
    <row r="7" spans="1:26">
      <c r="A7" s="23" t="s">
        <v>267</v>
      </c>
      <c r="B7" s="24" t="s">
        <v>268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26"/>
      <c r="X7" s="32" t="e">
        <f t="shared" si="2"/>
        <v>#DIV/0!</v>
      </c>
    </row>
    <row r="8" spans="1:26">
      <c r="A8" s="23" t="s">
        <v>269</v>
      </c>
      <c r="B8" s="24" t="s">
        <v>270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26"/>
      <c r="X8" s="32" t="e">
        <f t="shared" si="2"/>
        <v>#DIV/0!</v>
      </c>
    </row>
    <row r="9" spans="1:26">
      <c r="A9" s="23" t="s">
        <v>271</v>
      </c>
      <c r="B9" s="24" t="s">
        <v>272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26"/>
      <c r="X9" s="32" t="e">
        <f t="shared" si="2"/>
        <v>#DIV/0!</v>
      </c>
    </row>
    <row r="10" spans="1:26">
      <c r="A10" s="23" t="s">
        <v>273</v>
      </c>
      <c r="B10" s="24" t="s">
        <v>274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26"/>
      <c r="X10" s="32" t="e">
        <f t="shared" si="2"/>
        <v>#DIV/0!</v>
      </c>
    </row>
    <row r="11" spans="1:26">
      <c r="A11" s="23" t="s">
        <v>275</v>
      </c>
      <c r="B11" s="24" t="s">
        <v>276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26"/>
      <c r="X11" s="32" t="e">
        <f t="shared" si="2"/>
        <v>#DIV/0!</v>
      </c>
    </row>
    <row r="12" spans="1:26">
      <c r="A12" s="23" t="s">
        <v>277</v>
      </c>
      <c r="B12" s="24" t="s">
        <v>278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26"/>
      <c r="X12" s="32" t="e">
        <f t="shared" si="2"/>
        <v>#DIV/0!</v>
      </c>
    </row>
    <row r="13" spans="1:26">
      <c r="A13" s="23" t="s">
        <v>279</v>
      </c>
      <c r="B13" s="24" t="s">
        <v>280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26"/>
      <c r="X13" s="32" t="e">
        <f t="shared" si="2"/>
        <v>#DIV/0!</v>
      </c>
    </row>
    <row r="14" spans="1:26">
      <c r="A14" s="23" t="s">
        <v>281</v>
      </c>
      <c r="B14" s="24" t="s">
        <v>282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26"/>
      <c r="X14" s="32" t="e">
        <f t="shared" si="2"/>
        <v>#DIV/0!</v>
      </c>
    </row>
    <row r="15" spans="1:26">
      <c r="A15" s="23" t="s">
        <v>283</v>
      </c>
      <c r="B15" s="24" t="s">
        <v>284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26"/>
      <c r="X15" s="32" t="e">
        <f t="shared" si="2"/>
        <v>#DIV/0!</v>
      </c>
    </row>
    <row r="16" spans="1:26">
      <c r="A16" s="23" t="s">
        <v>285</v>
      </c>
      <c r="B16" s="24" t="s">
        <v>286</v>
      </c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26"/>
      <c r="X16" s="32" t="e">
        <f t="shared" si="2"/>
        <v>#DIV/0!</v>
      </c>
    </row>
    <row r="17" spans="1:24">
      <c r="A17" s="23" t="s">
        <v>287</v>
      </c>
      <c r="B17" s="24" t="s">
        <v>288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26"/>
      <c r="X17" s="32" t="e">
        <f t="shared" si="2"/>
        <v>#DIV/0!</v>
      </c>
    </row>
    <row r="18" spans="1:24">
      <c r="A18" s="23" t="s">
        <v>289</v>
      </c>
      <c r="B18" s="24" t="s">
        <v>290</v>
      </c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26"/>
      <c r="X18" s="32" t="e">
        <f t="shared" si="2"/>
        <v>#DIV/0!</v>
      </c>
    </row>
    <row r="19" spans="1:24">
      <c r="A19" s="23" t="s">
        <v>291</v>
      </c>
      <c r="B19" s="24" t="s">
        <v>292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26"/>
      <c r="X19" s="32" t="e">
        <f t="shared" si="2"/>
        <v>#DIV/0!</v>
      </c>
    </row>
    <row r="20" spans="1:24">
      <c r="A20" s="23" t="s">
        <v>293</v>
      </c>
      <c r="B20" s="24" t="s">
        <v>294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26"/>
      <c r="X20" s="32" t="e">
        <f t="shared" si="2"/>
        <v>#DIV/0!</v>
      </c>
    </row>
    <row r="21" spans="1:24">
      <c r="A21" s="23" t="s">
        <v>295</v>
      </c>
      <c r="B21" s="24" t="s">
        <v>296</v>
      </c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26"/>
      <c r="X21" s="32" t="e">
        <f t="shared" si="2"/>
        <v>#DIV/0!</v>
      </c>
    </row>
    <row r="22" spans="1:24">
      <c r="A22" s="23" t="s">
        <v>297</v>
      </c>
      <c r="B22" s="24" t="s">
        <v>298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26"/>
      <c r="X22" s="32" t="e">
        <f t="shared" si="2"/>
        <v>#DIV/0!</v>
      </c>
    </row>
    <row r="23" spans="1:24">
      <c r="A23" s="23" t="s">
        <v>299</v>
      </c>
      <c r="B23" s="24" t="s">
        <v>300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26"/>
      <c r="X23" s="32" t="e">
        <f t="shared" si="2"/>
        <v>#DIV/0!</v>
      </c>
    </row>
    <row r="24" spans="1:24">
      <c r="A24" s="23" t="s">
        <v>301</v>
      </c>
      <c r="B24" s="24" t="s">
        <v>302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26"/>
      <c r="X24" s="32" t="e">
        <f t="shared" si="2"/>
        <v>#DIV/0!</v>
      </c>
    </row>
    <row r="25" spans="1:24">
      <c r="A25" s="23" t="s">
        <v>303</v>
      </c>
      <c r="B25" s="24" t="s">
        <v>304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26"/>
      <c r="X25" s="32" t="e">
        <f t="shared" si="2"/>
        <v>#DIV/0!</v>
      </c>
    </row>
    <row r="26" spans="1:24">
      <c r="A26" s="23" t="s">
        <v>305</v>
      </c>
      <c r="B26" s="24" t="s">
        <v>306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26"/>
      <c r="X26" s="32" t="e">
        <f t="shared" si="2"/>
        <v>#DIV/0!</v>
      </c>
    </row>
    <row r="27" spans="1:24">
      <c r="A27" s="23" t="s">
        <v>307</v>
      </c>
      <c r="B27" s="24" t="s">
        <v>308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26"/>
      <c r="X27" s="32" t="e">
        <f t="shared" si="2"/>
        <v>#DIV/0!</v>
      </c>
    </row>
    <row r="28" spans="1:24">
      <c r="A28" s="23" t="s">
        <v>309</v>
      </c>
      <c r="B28" s="24" t="s">
        <v>310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26"/>
      <c r="X28" s="32" t="e">
        <f t="shared" si="2"/>
        <v>#DIV/0!</v>
      </c>
    </row>
    <row r="29" spans="1:24">
      <c r="A29" s="23" t="s">
        <v>311</v>
      </c>
      <c r="B29" s="24" t="s">
        <v>290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26"/>
      <c r="X29" s="32" t="e">
        <f t="shared" si="2"/>
        <v>#DIV/0!</v>
      </c>
    </row>
    <row r="30" spans="1:24">
      <c r="A30" s="23" t="s">
        <v>312</v>
      </c>
      <c r="B30" s="24" t="s">
        <v>313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26"/>
      <c r="X30" s="32" t="e">
        <f t="shared" si="2"/>
        <v>#DIV/0!</v>
      </c>
    </row>
    <row r="31" spans="1:24">
      <c r="A31" s="23" t="s">
        <v>314</v>
      </c>
      <c r="B31" s="24" t="s">
        <v>315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26"/>
      <c r="X31" s="32" t="e">
        <f t="shared" si="2"/>
        <v>#DIV/0!</v>
      </c>
    </row>
    <row r="32" spans="1:24">
      <c r="A32" s="23" t="s">
        <v>316</v>
      </c>
      <c r="B32" s="24" t="s">
        <v>317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26"/>
      <c r="X32" s="32" t="e">
        <f t="shared" si="2"/>
        <v>#DIV/0!</v>
      </c>
    </row>
    <row r="33" spans="1:24">
      <c r="A33" s="23" t="s">
        <v>318</v>
      </c>
      <c r="B33" s="24" t="s">
        <v>319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26"/>
      <c r="X33" s="32" t="e">
        <f t="shared" si="2"/>
        <v>#DIV/0!</v>
      </c>
    </row>
    <row r="34" spans="1:24">
      <c r="A34" s="23" t="s">
        <v>320</v>
      </c>
      <c r="B34" s="24" t="s">
        <v>321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26"/>
      <c r="X34" s="32" t="e">
        <f t="shared" si="2"/>
        <v>#DIV/0!</v>
      </c>
    </row>
    <row r="35" spans="1:24">
      <c r="A35" s="23" t="s">
        <v>322</v>
      </c>
      <c r="B35" s="33" t="s">
        <v>323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26"/>
      <c r="X35" s="32" t="e">
        <f t="shared" si="2"/>
        <v>#DIV/0!</v>
      </c>
    </row>
    <row r="36" spans="1:24">
      <c r="A36" s="23" t="s">
        <v>324</v>
      </c>
      <c r="B36" s="33" t="s">
        <v>290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26"/>
      <c r="X36" s="32" t="e">
        <f t="shared" si="2"/>
        <v>#DIV/0!</v>
      </c>
    </row>
    <row r="37" spans="1:24">
      <c r="A37" s="23" t="s">
        <v>325</v>
      </c>
      <c r="B37" s="33" t="s">
        <v>326</v>
      </c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26"/>
      <c r="X37" s="32" t="e">
        <f t="shared" si="2"/>
        <v>#DIV/0!</v>
      </c>
    </row>
    <row r="38" spans="1:24">
      <c r="A38" s="23" t="s">
        <v>327</v>
      </c>
      <c r="B38" s="24" t="s">
        <v>328</v>
      </c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26"/>
      <c r="X38" s="32" t="e">
        <f t="shared" si="2"/>
        <v>#DIV/0!</v>
      </c>
    </row>
    <row r="39" spans="1:24">
      <c r="A39" s="23" t="s">
        <v>329</v>
      </c>
      <c r="B39" s="24" t="s">
        <v>330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26"/>
      <c r="X39" s="32" t="e">
        <f t="shared" si="2"/>
        <v>#DIV/0!</v>
      </c>
    </row>
    <row r="40" spans="1:24">
      <c r="A40" s="23" t="s">
        <v>331</v>
      </c>
      <c r="B40" s="24" t="s">
        <v>332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26"/>
      <c r="X40" s="32" t="e">
        <f t="shared" si="2"/>
        <v>#DIV/0!</v>
      </c>
    </row>
    <row r="41" spans="1:24">
      <c r="A41" s="23" t="s">
        <v>333</v>
      </c>
      <c r="B41" s="24" t="s">
        <v>290</v>
      </c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26"/>
      <c r="X41" s="32" t="e">
        <f t="shared" si="2"/>
        <v>#DIV/0!</v>
      </c>
    </row>
    <row r="42" spans="1:24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26"/>
      <c r="X42" s="32" t="e">
        <f t="shared" si="2"/>
        <v>#DIV/0!</v>
      </c>
    </row>
    <row r="43" spans="1:24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26"/>
      <c r="X43" s="32" t="e">
        <f t="shared" si="2"/>
        <v>#DIV/0!</v>
      </c>
    </row>
    <row r="44" spans="1:24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6"/>
      <c r="X44" s="32" t="e">
        <f t="shared" si="2"/>
        <v>#DIV/0!</v>
      </c>
    </row>
    <row r="45" spans="1:24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26"/>
      <c r="X45" s="32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3">+C47+C53+C64+C72+C76+C82+C89+C94</f>
        <v>0</v>
      </c>
      <c r="D46" s="20">
        <f t="shared" si="3"/>
        <v>0</v>
      </c>
      <c r="E46" s="20">
        <f t="shared" si="3"/>
        <v>0</v>
      </c>
      <c r="F46" s="20">
        <f t="shared" si="3"/>
        <v>0</v>
      </c>
      <c r="G46" s="20">
        <f t="shared" si="3"/>
        <v>0</v>
      </c>
      <c r="H46" s="20">
        <f t="shared" si="3"/>
        <v>0</v>
      </c>
      <c r="I46" s="20">
        <f t="shared" si="3"/>
        <v>0</v>
      </c>
      <c r="J46" s="20">
        <f t="shared" si="3"/>
        <v>0</v>
      </c>
      <c r="K46" s="20">
        <f t="shared" si="3"/>
        <v>0</v>
      </c>
      <c r="L46" s="20">
        <f t="shared" si="3"/>
        <v>0</v>
      </c>
      <c r="M46" s="20">
        <f t="shared" si="3"/>
        <v>0</v>
      </c>
      <c r="N46" s="20">
        <f t="shared" si="3"/>
        <v>0</v>
      </c>
      <c r="O46" s="20">
        <f t="shared" si="3"/>
        <v>0</v>
      </c>
      <c r="P46" s="20">
        <f t="shared" si="3"/>
        <v>0</v>
      </c>
      <c r="Q46" s="20">
        <f t="shared" si="3"/>
        <v>0</v>
      </c>
      <c r="R46" s="20">
        <f t="shared" si="3"/>
        <v>0</v>
      </c>
      <c r="S46" s="20">
        <f t="shared" si="3"/>
        <v>0</v>
      </c>
      <c r="T46" s="20">
        <f t="shared" si="3"/>
        <v>0</v>
      </c>
      <c r="U46" s="20">
        <f t="shared" si="3"/>
        <v>0</v>
      </c>
      <c r="V46" s="20">
        <f t="shared" ref="V46" si="4">+V47+V53+V64+V72+V76+V82+V89+V94</f>
        <v>0</v>
      </c>
      <c r="W46" s="21"/>
      <c r="X46" s="22" t="e">
        <f t="shared" si="2"/>
        <v>#DIV/0!</v>
      </c>
    </row>
    <row r="47" spans="1:24">
      <c r="A47" s="23" t="s">
        <v>344</v>
      </c>
      <c r="B47" s="24" t="s">
        <v>345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26"/>
      <c r="X47" s="32" t="e">
        <f t="shared" si="2"/>
        <v>#DIV/0!</v>
      </c>
    </row>
    <row r="48" spans="1:24">
      <c r="A48" s="23" t="s">
        <v>346</v>
      </c>
      <c r="B48" s="24" t="s">
        <v>347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26"/>
      <c r="X48" s="32" t="e">
        <f t="shared" si="2"/>
        <v>#DIV/0!</v>
      </c>
    </row>
    <row r="49" spans="1:24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26"/>
      <c r="X49" s="32" t="e">
        <f t="shared" si="2"/>
        <v>#DIV/0!</v>
      </c>
    </row>
    <row r="50" spans="1:24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26"/>
      <c r="X50" s="32" t="e">
        <f t="shared" si="2"/>
        <v>#DIV/0!</v>
      </c>
    </row>
    <row r="51" spans="1:24">
      <c r="A51" s="23" t="s">
        <v>352</v>
      </c>
      <c r="B51" s="24" t="s">
        <v>353</v>
      </c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26"/>
      <c r="X51" s="32" t="e">
        <f t="shared" si="2"/>
        <v>#DIV/0!</v>
      </c>
    </row>
    <row r="52" spans="1:24">
      <c r="A52" s="23" t="s">
        <v>354</v>
      </c>
      <c r="B52" s="24" t="s">
        <v>290</v>
      </c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26"/>
      <c r="X52" s="32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5">+SUM(C54:C63)</f>
        <v>0</v>
      </c>
      <c r="D53" s="25">
        <f t="shared" si="5"/>
        <v>0</v>
      </c>
      <c r="E53" s="25">
        <f t="shared" si="5"/>
        <v>0</v>
      </c>
      <c r="F53" s="25">
        <f t="shared" si="5"/>
        <v>0</v>
      </c>
      <c r="G53" s="25">
        <f t="shared" si="5"/>
        <v>0</v>
      </c>
      <c r="H53" s="25">
        <f t="shared" si="5"/>
        <v>0</v>
      </c>
      <c r="I53" s="25">
        <f t="shared" si="5"/>
        <v>0</v>
      </c>
      <c r="J53" s="25">
        <f t="shared" si="5"/>
        <v>0</v>
      </c>
      <c r="K53" s="25">
        <f t="shared" si="5"/>
        <v>0</v>
      </c>
      <c r="L53" s="25">
        <f t="shared" si="5"/>
        <v>0</v>
      </c>
      <c r="M53" s="25">
        <f t="shared" si="5"/>
        <v>0</v>
      </c>
      <c r="N53" s="25">
        <f t="shared" si="5"/>
        <v>0</v>
      </c>
      <c r="O53" s="25">
        <f t="shared" si="5"/>
        <v>0</v>
      </c>
      <c r="P53" s="25">
        <f t="shared" si="5"/>
        <v>0</v>
      </c>
      <c r="Q53" s="25">
        <f t="shared" si="5"/>
        <v>0</v>
      </c>
      <c r="R53" s="25">
        <f t="shared" si="5"/>
        <v>0</v>
      </c>
      <c r="S53" s="25">
        <f t="shared" si="5"/>
        <v>0</v>
      </c>
      <c r="T53" s="25">
        <f t="shared" si="5"/>
        <v>0</v>
      </c>
      <c r="U53" s="25">
        <f t="shared" si="5"/>
        <v>0</v>
      </c>
      <c r="V53" s="25">
        <f t="shared" ref="V53" si="6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26"/>
      <c r="X54" s="32" t="e">
        <f t="shared" si="2"/>
        <v>#DIV/0!</v>
      </c>
    </row>
    <row r="55" spans="1:24">
      <c r="A55" s="23" t="s">
        <v>359</v>
      </c>
      <c r="B55" s="24" t="s">
        <v>360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26"/>
      <c r="X55" s="32" t="e">
        <f t="shared" si="2"/>
        <v>#DIV/0!</v>
      </c>
    </row>
    <row r="56" spans="1:24">
      <c r="A56" s="23" t="s">
        <v>361</v>
      </c>
      <c r="B56" s="24" t="s">
        <v>362</v>
      </c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26"/>
      <c r="X56" s="32" t="e">
        <f t="shared" si="2"/>
        <v>#DIV/0!</v>
      </c>
    </row>
    <row r="57" spans="1:24">
      <c r="A57" s="23" t="s">
        <v>363</v>
      </c>
      <c r="B57" s="24" t="s">
        <v>364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26"/>
      <c r="X57" s="32" t="e">
        <f t="shared" si="2"/>
        <v>#DIV/0!</v>
      </c>
    </row>
    <row r="58" spans="1:24">
      <c r="A58" s="23" t="s">
        <v>365</v>
      </c>
      <c r="B58" s="24" t="s">
        <v>366</v>
      </c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26"/>
      <c r="X58" s="32" t="e">
        <f t="shared" si="2"/>
        <v>#DIV/0!</v>
      </c>
    </row>
    <row r="59" spans="1:24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26"/>
      <c r="X59" s="32" t="e">
        <f t="shared" si="2"/>
        <v>#DIV/0!</v>
      </c>
    </row>
    <row r="60" spans="1:24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26"/>
      <c r="X60" s="32" t="e">
        <f t="shared" si="2"/>
        <v>#DIV/0!</v>
      </c>
    </row>
    <row r="61" spans="1:24">
      <c r="A61" s="23" t="s">
        <v>371</v>
      </c>
      <c r="B61" s="24" t="s">
        <v>372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26"/>
      <c r="X61" s="32" t="e">
        <f t="shared" si="2"/>
        <v>#DIV/0!</v>
      </c>
    </row>
    <row r="62" spans="1:24">
      <c r="A62" s="23" t="s">
        <v>373</v>
      </c>
      <c r="B62" s="24" t="s">
        <v>374</v>
      </c>
      <c r="C62" s="45">
        <f>+'2000'!$I62</f>
        <v>0</v>
      </c>
      <c r="D62" s="45">
        <f>+'2001'!$I62</f>
        <v>0</v>
      </c>
      <c r="E62" s="45">
        <f>+'2002'!$I62</f>
        <v>0</v>
      </c>
      <c r="F62" s="45">
        <f>+'2003'!$I62</f>
        <v>0</v>
      </c>
      <c r="G62" s="45">
        <f>+'2004'!$I62</f>
        <v>0</v>
      </c>
      <c r="H62" s="45">
        <f>+'2005'!$I62</f>
        <v>0</v>
      </c>
      <c r="I62" s="45">
        <f>+'2006'!$I62</f>
        <v>0</v>
      </c>
      <c r="J62" s="45">
        <f>+'2007'!$I62</f>
        <v>0</v>
      </c>
      <c r="K62" s="45">
        <f>+'2008'!$I62</f>
        <v>0</v>
      </c>
      <c r="L62" s="45">
        <f>+'2009'!$I62</f>
        <v>0</v>
      </c>
      <c r="M62" s="45">
        <f>+'2010'!$I62</f>
        <v>0</v>
      </c>
      <c r="N62" s="45">
        <f>+'2011'!$I62</f>
        <v>0</v>
      </c>
      <c r="O62" s="45">
        <f>+'2012'!$I62</f>
        <v>0</v>
      </c>
      <c r="P62" s="45">
        <f>+'2013'!$I62</f>
        <v>0</v>
      </c>
      <c r="Q62" s="45">
        <f>+'2014'!$I62</f>
        <v>0</v>
      </c>
      <c r="R62" s="45">
        <f>+'2015'!$I62</f>
        <v>0</v>
      </c>
      <c r="S62" s="45">
        <f>+'2016'!$I62</f>
        <v>0</v>
      </c>
      <c r="T62" s="45">
        <f>+'2017'!$I62</f>
        <v>0</v>
      </c>
      <c r="U62" s="45">
        <f>+'2018'!$I62</f>
        <v>0</v>
      </c>
      <c r="V62" s="45">
        <f>+'2019'!$I62</f>
        <v>0</v>
      </c>
      <c r="W62" s="26"/>
      <c r="X62" s="46" t="e">
        <f t="shared" si="2"/>
        <v>#DIV/0!</v>
      </c>
    </row>
    <row r="63" spans="1:24">
      <c r="A63" s="23" t="s">
        <v>375</v>
      </c>
      <c r="B63" s="24" t="s">
        <v>290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26"/>
      <c r="X63" s="32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7">+SUM(C65:C71)</f>
        <v>0</v>
      </c>
      <c r="D64" s="25">
        <f t="shared" si="7"/>
        <v>0</v>
      </c>
      <c r="E64" s="25">
        <f t="shared" si="7"/>
        <v>0</v>
      </c>
      <c r="F64" s="25">
        <f t="shared" si="7"/>
        <v>0</v>
      </c>
      <c r="G64" s="25">
        <f t="shared" si="7"/>
        <v>0</v>
      </c>
      <c r="H64" s="25">
        <f t="shared" si="7"/>
        <v>0</v>
      </c>
      <c r="I64" s="25">
        <f t="shared" si="7"/>
        <v>0</v>
      </c>
      <c r="J64" s="25">
        <f t="shared" si="7"/>
        <v>0</v>
      </c>
      <c r="K64" s="25">
        <f t="shared" si="7"/>
        <v>0</v>
      </c>
      <c r="L64" s="25">
        <f t="shared" si="7"/>
        <v>0</v>
      </c>
      <c r="M64" s="25">
        <f t="shared" si="7"/>
        <v>0</v>
      </c>
      <c r="N64" s="25">
        <f t="shared" si="7"/>
        <v>0</v>
      </c>
      <c r="O64" s="25">
        <f t="shared" si="7"/>
        <v>0</v>
      </c>
      <c r="P64" s="25">
        <f t="shared" si="7"/>
        <v>0</v>
      </c>
      <c r="Q64" s="25">
        <f t="shared" si="7"/>
        <v>0</v>
      </c>
      <c r="R64" s="25">
        <f t="shared" si="7"/>
        <v>0</v>
      </c>
      <c r="S64" s="25">
        <f t="shared" si="7"/>
        <v>0</v>
      </c>
      <c r="T64" s="25">
        <f t="shared" si="7"/>
        <v>0</v>
      </c>
      <c r="U64" s="25">
        <f t="shared" si="7"/>
        <v>0</v>
      </c>
      <c r="V64" s="25">
        <f t="shared" ref="V64" si="8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26"/>
      <c r="X65" s="32" t="e">
        <f t="shared" si="2"/>
        <v>#DIV/0!</v>
      </c>
    </row>
    <row r="66" spans="1:24">
      <c r="A66" s="23" t="s">
        <v>380</v>
      </c>
      <c r="B66" s="24" t="s">
        <v>381</v>
      </c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26"/>
      <c r="X66" s="32" t="e">
        <f t="shared" si="2"/>
        <v>#DIV/0!</v>
      </c>
    </row>
    <row r="67" spans="1:24">
      <c r="A67" s="23" t="s">
        <v>382</v>
      </c>
      <c r="B67" s="24" t="s">
        <v>383</v>
      </c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26"/>
      <c r="X67" s="32" t="e">
        <f t="shared" si="2"/>
        <v>#DIV/0!</v>
      </c>
    </row>
    <row r="68" spans="1:24">
      <c r="A68" s="23" t="s">
        <v>384</v>
      </c>
      <c r="B68" s="24" t="s">
        <v>385</v>
      </c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26"/>
      <c r="X68" s="32" t="e">
        <f t="shared" ref="X68:X131" si="9">+(V68/C68)-1</f>
        <v>#DIV/0!</v>
      </c>
    </row>
    <row r="69" spans="1:24">
      <c r="A69" s="23" t="s">
        <v>386</v>
      </c>
      <c r="B69" s="24" t="s">
        <v>387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6"/>
      <c r="X69" s="32" t="e">
        <f t="shared" si="9"/>
        <v>#DIV/0!</v>
      </c>
    </row>
    <row r="70" spans="1:24">
      <c r="A70" s="23" t="s">
        <v>388</v>
      </c>
      <c r="B70" s="24" t="s">
        <v>389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26"/>
      <c r="X70" s="32" t="e">
        <f t="shared" si="9"/>
        <v>#DIV/0!</v>
      </c>
    </row>
    <row r="71" spans="1:24">
      <c r="A71" s="23" t="s">
        <v>390</v>
      </c>
      <c r="B71" s="24" t="s">
        <v>290</v>
      </c>
      <c r="C71" s="45">
        <f>+'2000'!$I71</f>
        <v>0</v>
      </c>
      <c r="D71" s="45">
        <f>+'2001'!$I71</f>
        <v>0</v>
      </c>
      <c r="E71" s="45">
        <f>+'2002'!$I71</f>
        <v>0</v>
      </c>
      <c r="F71" s="45">
        <f>+'2003'!$I71</f>
        <v>0</v>
      </c>
      <c r="G71" s="45">
        <f>+'2004'!$I71</f>
        <v>0</v>
      </c>
      <c r="H71" s="45">
        <f>+'2005'!$I71</f>
        <v>0</v>
      </c>
      <c r="I71" s="45">
        <f>+'2006'!$I71</f>
        <v>0</v>
      </c>
      <c r="J71" s="45">
        <f>+'2007'!$I71</f>
        <v>0</v>
      </c>
      <c r="K71" s="45">
        <f>+'2008'!$I71</f>
        <v>0</v>
      </c>
      <c r="L71" s="45">
        <f>+'2009'!$I71</f>
        <v>0</v>
      </c>
      <c r="M71" s="45">
        <f>+'2010'!$I71</f>
        <v>0</v>
      </c>
      <c r="N71" s="45">
        <f>+'2011'!$I71</f>
        <v>0</v>
      </c>
      <c r="O71" s="45">
        <f>+'2012'!$I71</f>
        <v>0</v>
      </c>
      <c r="P71" s="45">
        <f>+'2013'!$I71</f>
        <v>0</v>
      </c>
      <c r="Q71" s="45">
        <f>+'2014'!$I71</f>
        <v>0</v>
      </c>
      <c r="R71" s="45">
        <f>+'2015'!$I71</f>
        <v>0</v>
      </c>
      <c r="S71" s="45">
        <f>+'2016'!$I71</f>
        <v>0</v>
      </c>
      <c r="T71" s="45">
        <f>+'2017'!$I71</f>
        <v>0</v>
      </c>
      <c r="U71" s="45">
        <f>+'2018'!$I71</f>
        <v>0</v>
      </c>
      <c r="V71" s="45">
        <f>+'2019'!$I71</f>
        <v>0</v>
      </c>
      <c r="W71" s="26"/>
      <c r="X71" s="46" t="e">
        <f t="shared" si="9"/>
        <v>#DIV/0!</v>
      </c>
    </row>
    <row r="72" spans="1:24">
      <c r="A72" s="23" t="s">
        <v>391</v>
      </c>
      <c r="B72" s="24" t="s">
        <v>392</v>
      </c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26"/>
      <c r="X72" s="32" t="e">
        <f t="shared" si="9"/>
        <v>#DIV/0!</v>
      </c>
    </row>
    <row r="73" spans="1:24">
      <c r="A73" s="23" t="s">
        <v>393</v>
      </c>
      <c r="B73" s="24" t="s">
        <v>394</v>
      </c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26"/>
      <c r="X73" s="32" t="e">
        <f t="shared" si="9"/>
        <v>#DIV/0!</v>
      </c>
    </row>
    <row r="74" spans="1:24">
      <c r="A74" s="23" t="s">
        <v>395</v>
      </c>
      <c r="B74" s="24" t="s">
        <v>396</v>
      </c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26"/>
      <c r="X74" s="32" t="e">
        <f t="shared" si="9"/>
        <v>#DIV/0!</v>
      </c>
    </row>
    <row r="75" spans="1:24">
      <c r="A75" s="23" t="s">
        <v>397</v>
      </c>
      <c r="B75" s="24" t="s">
        <v>290</v>
      </c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26"/>
      <c r="X75" s="32" t="e">
        <f t="shared" si="9"/>
        <v>#DIV/0!</v>
      </c>
    </row>
    <row r="76" spans="1:24">
      <c r="A76" s="23" t="s">
        <v>398</v>
      </c>
      <c r="B76" s="24" t="s">
        <v>399</v>
      </c>
      <c r="C76" s="25">
        <f t="shared" ref="C76:U76" si="10">+SUM(C77:C81)</f>
        <v>0</v>
      </c>
      <c r="D76" s="25">
        <f t="shared" si="10"/>
        <v>0</v>
      </c>
      <c r="E76" s="25">
        <f t="shared" si="10"/>
        <v>0</v>
      </c>
      <c r="F76" s="25">
        <f t="shared" si="10"/>
        <v>0</v>
      </c>
      <c r="G76" s="25">
        <f t="shared" si="10"/>
        <v>0</v>
      </c>
      <c r="H76" s="25">
        <f t="shared" si="10"/>
        <v>0</v>
      </c>
      <c r="I76" s="25">
        <f t="shared" si="10"/>
        <v>0</v>
      </c>
      <c r="J76" s="25">
        <f t="shared" si="10"/>
        <v>0</v>
      </c>
      <c r="K76" s="25">
        <f t="shared" si="10"/>
        <v>0</v>
      </c>
      <c r="L76" s="25">
        <f t="shared" si="10"/>
        <v>0</v>
      </c>
      <c r="M76" s="25">
        <f t="shared" si="10"/>
        <v>0</v>
      </c>
      <c r="N76" s="25">
        <f t="shared" si="10"/>
        <v>0</v>
      </c>
      <c r="O76" s="25">
        <f t="shared" si="10"/>
        <v>0</v>
      </c>
      <c r="P76" s="25">
        <f t="shared" si="10"/>
        <v>0</v>
      </c>
      <c r="Q76" s="25">
        <f t="shared" si="10"/>
        <v>0</v>
      </c>
      <c r="R76" s="25">
        <f t="shared" si="10"/>
        <v>0</v>
      </c>
      <c r="S76" s="25">
        <f t="shared" si="10"/>
        <v>0</v>
      </c>
      <c r="T76" s="25">
        <f t="shared" si="10"/>
        <v>0</v>
      </c>
      <c r="U76" s="25">
        <f t="shared" si="10"/>
        <v>0</v>
      </c>
      <c r="V76" s="25">
        <f t="shared" ref="V76" si="11">+SUM(V77:V81)</f>
        <v>0</v>
      </c>
      <c r="W76" s="26"/>
      <c r="X76" s="27" t="e">
        <f t="shared" si="9"/>
        <v>#DIV/0!</v>
      </c>
    </row>
    <row r="77" spans="1:24">
      <c r="A77" s="23" t="s">
        <v>400</v>
      </c>
      <c r="B77" s="24" t="s">
        <v>401</v>
      </c>
      <c r="C77" s="45">
        <f>+'2000'!$I77</f>
        <v>0</v>
      </c>
      <c r="D77" s="45">
        <f>+'2001'!$I77</f>
        <v>0</v>
      </c>
      <c r="E77" s="45">
        <f>+'2002'!$I77</f>
        <v>0</v>
      </c>
      <c r="F77" s="45">
        <f>+'2003'!$I77</f>
        <v>0</v>
      </c>
      <c r="G77" s="45">
        <f>+'2004'!$I77</f>
        <v>0</v>
      </c>
      <c r="H77" s="45">
        <f>+'2005'!$I77</f>
        <v>0</v>
      </c>
      <c r="I77" s="45">
        <f>+'2006'!$I77</f>
        <v>0</v>
      </c>
      <c r="J77" s="45">
        <f>+'2007'!$I77</f>
        <v>0</v>
      </c>
      <c r="K77" s="45">
        <f>+'2008'!$I77</f>
        <v>0</v>
      </c>
      <c r="L77" s="45">
        <f>+'2009'!$I77</f>
        <v>0</v>
      </c>
      <c r="M77" s="45">
        <f>+'2010'!$I77</f>
        <v>0</v>
      </c>
      <c r="N77" s="45">
        <f>+'2011'!$I77</f>
        <v>0</v>
      </c>
      <c r="O77" s="45">
        <f>+'2012'!$I77</f>
        <v>0</v>
      </c>
      <c r="P77" s="45">
        <f>+'2013'!$I77</f>
        <v>0</v>
      </c>
      <c r="Q77" s="45">
        <f>+'2014'!$I77</f>
        <v>0</v>
      </c>
      <c r="R77" s="45">
        <f>+'2015'!$I77</f>
        <v>0</v>
      </c>
      <c r="S77" s="45">
        <f>+'2016'!$I77</f>
        <v>0</v>
      </c>
      <c r="T77" s="45">
        <f>+'2017'!$I77</f>
        <v>0</v>
      </c>
      <c r="U77" s="45">
        <f>+'2018'!$I77</f>
        <v>0</v>
      </c>
      <c r="V77" s="45">
        <f>+'2019'!$I77</f>
        <v>0</v>
      </c>
      <c r="W77" s="26"/>
      <c r="X77" s="46" t="e">
        <f t="shared" si="9"/>
        <v>#DIV/0!</v>
      </c>
    </row>
    <row r="78" spans="1:24">
      <c r="A78" s="23" t="s">
        <v>402</v>
      </c>
      <c r="B78" s="24" t="s">
        <v>403</v>
      </c>
      <c r="C78" s="45">
        <f>+'2000'!$I78</f>
        <v>0</v>
      </c>
      <c r="D78" s="45">
        <f>+'2001'!$I78</f>
        <v>0</v>
      </c>
      <c r="E78" s="45">
        <f>+'2002'!$I78</f>
        <v>0</v>
      </c>
      <c r="F78" s="45">
        <f>+'2003'!$I78</f>
        <v>0</v>
      </c>
      <c r="G78" s="45">
        <f>+'2004'!$I78</f>
        <v>0</v>
      </c>
      <c r="H78" s="45">
        <f>+'2005'!$I78</f>
        <v>0</v>
      </c>
      <c r="I78" s="45">
        <f>+'2006'!$I78</f>
        <v>0</v>
      </c>
      <c r="J78" s="45">
        <f>+'2007'!$I78</f>
        <v>0</v>
      </c>
      <c r="K78" s="45">
        <f>+'2008'!$I78</f>
        <v>0</v>
      </c>
      <c r="L78" s="45">
        <f>+'2009'!$I78</f>
        <v>0</v>
      </c>
      <c r="M78" s="45">
        <f>+'2010'!$I78</f>
        <v>0</v>
      </c>
      <c r="N78" s="45">
        <f>+'2011'!$I78</f>
        <v>0</v>
      </c>
      <c r="O78" s="45">
        <f>+'2012'!$I78</f>
        <v>0</v>
      </c>
      <c r="P78" s="45">
        <f>+'2013'!$I78</f>
        <v>0</v>
      </c>
      <c r="Q78" s="45">
        <f>+'2014'!$I78</f>
        <v>0</v>
      </c>
      <c r="R78" s="45">
        <f>+'2015'!$I78</f>
        <v>0</v>
      </c>
      <c r="S78" s="45">
        <f>+'2016'!$I78</f>
        <v>0</v>
      </c>
      <c r="T78" s="45">
        <f>+'2017'!$I78</f>
        <v>0</v>
      </c>
      <c r="U78" s="45">
        <f>+'2018'!$I78</f>
        <v>0</v>
      </c>
      <c r="V78" s="45">
        <f>+'2019'!$I78</f>
        <v>0</v>
      </c>
      <c r="W78" s="26"/>
      <c r="X78" s="46" t="e">
        <f t="shared" si="9"/>
        <v>#DIV/0!</v>
      </c>
    </row>
    <row r="79" spans="1:24">
      <c r="A79" s="23" t="s">
        <v>404</v>
      </c>
      <c r="B79" s="24" t="s">
        <v>405</v>
      </c>
      <c r="C79" s="45">
        <f>+'2000'!$I79</f>
        <v>0</v>
      </c>
      <c r="D79" s="45">
        <f>+'2001'!$I79</f>
        <v>0</v>
      </c>
      <c r="E79" s="45">
        <f>+'2002'!$I79</f>
        <v>0</v>
      </c>
      <c r="F79" s="45">
        <f>+'2003'!$I79</f>
        <v>0</v>
      </c>
      <c r="G79" s="45">
        <f>+'2004'!$I79</f>
        <v>0</v>
      </c>
      <c r="H79" s="45">
        <f>+'2005'!$I79</f>
        <v>0</v>
      </c>
      <c r="I79" s="45">
        <f>+'2006'!$I79</f>
        <v>0</v>
      </c>
      <c r="J79" s="45">
        <f>+'2007'!$I79</f>
        <v>0</v>
      </c>
      <c r="K79" s="45">
        <f>+'2008'!$I79</f>
        <v>0</v>
      </c>
      <c r="L79" s="45">
        <f>+'2009'!$I79</f>
        <v>0</v>
      </c>
      <c r="M79" s="45">
        <f>+'2010'!$I79</f>
        <v>0</v>
      </c>
      <c r="N79" s="45">
        <f>+'2011'!$I79</f>
        <v>0</v>
      </c>
      <c r="O79" s="45">
        <f>+'2012'!$I79</f>
        <v>0</v>
      </c>
      <c r="P79" s="45">
        <f>+'2013'!$I79</f>
        <v>0</v>
      </c>
      <c r="Q79" s="45">
        <f>+'2014'!$I79</f>
        <v>0</v>
      </c>
      <c r="R79" s="45">
        <f>+'2015'!$I79</f>
        <v>0</v>
      </c>
      <c r="S79" s="45">
        <f>+'2016'!$I79</f>
        <v>0</v>
      </c>
      <c r="T79" s="45">
        <f>+'2017'!$I79</f>
        <v>0</v>
      </c>
      <c r="U79" s="45">
        <f>+'2018'!$I79</f>
        <v>0</v>
      </c>
      <c r="V79" s="45">
        <f>+'2019'!$I79</f>
        <v>0</v>
      </c>
      <c r="W79" s="26"/>
      <c r="X79" s="46" t="e">
        <f t="shared" si="9"/>
        <v>#DIV/0!</v>
      </c>
    </row>
    <row r="80" spans="1:24">
      <c r="A80" s="23" t="s">
        <v>406</v>
      </c>
      <c r="B80" s="24" t="s">
        <v>407</v>
      </c>
      <c r="C80" s="45">
        <f>+'2000'!$I80</f>
        <v>0</v>
      </c>
      <c r="D80" s="45">
        <f>+'2001'!$I80</f>
        <v>0</v>
      </c>
      <c r="E80" s="45">
        <f>+'2002'!$I80</f>
        <v>0</v>
      </c>
      <c r="F80" s="45">
        <f>+'2003'!$I80</f>
        <v>0</v>
      </c>
      <c r="G80" s="45">
        <f>+'2004'!$I80</f>
        <v>0</v>
      </c>
      <c r="H80" s="45">
        <f>+'2005'!$I80</f>
        <v>0</v>
      </c>
      <c r="I80" s="45">
        <f>+'2006'!$I80</f>
        <v>0</v>
      </c>
      <c r="J80" s="45">
        <f>+'2007'!$I80</f>
        <v>0</v>
      </c>
      <c r="K80" s="45">
        <f>+'2008'!$I80</f>
        <v>0</v>
      </c>
      <c r="L80" s="45">
        <f>+'2009'!$I80</f>
        <v>0</v>
      </c>
      <c r="M80" s="45">
        <f>+'2010'!$I80</f>
        <v>0</v>
      </c>
      <c r="N80" s="45">
        <f>+'2011'!$I80</f>
        <v>0</v>
      </c>
      <c r="O80" s="45">
        <f>+'2012'!$I80</f>
        <v>0</v>
      </c>
      <c r="P80" s="45">
        <f>+'2013'!$I80</f>
        <v>0</v>
      </c>
      <c r="Q80" s="45">
        <f>+'2014'!$I80</f>
        <v>0</v>
      </c>
      <c r="R80" s="45">
        <f>+'2015'!$I80</f>
        <v>0</v>
      </c>
      <c r="S80" s="45">
        <f>+'2016'!$I80</f>
        <v>0</v>
      </c>
      <c r="T80" s="45">
        <f>+'2017'!$I80</f>
        <v>0</v>
      </c>
      <c r="U80" s="45">
        <f>+'2018'!$I80</f>
        <v>0</v>
      </c>
      <c r="V80" s="45">
        <f>+'2019'!$I80</f>
        <v>0</v>
      </c>
      <c r="W80" s="26"/>
      <c r="X80" s="46" t="e">
        <f t="shared" si="9"/>
        <v>#DIV/0!</v>
      </c>
    </row>
    <row r="81" spans="1:24">
      <c r="A81" s="23" t="s">
        <v>408</v>
      </c>
      <c r="B81" s="24" t="s">
        <v>290</v>
      </c>
      <c r="C81" s="45">
        <f>+'2000'!$I81</f>
        <v>0</v>
      </c>
      <c r="D81" s="45">
        <f>+'2001'!$I81</f>
        <v>0</v>
      </c>
      <c r="E81" s="45">
        <f>+'2002'!$I81</f>
        <v>0</v>
      </c>
      <c r="F81" s="45">
        <f>+'2003'!$I81</f>
        <v>0</v>
      </c>
      <c r="G81" s="45">
        <f>+'2004'!$I81</f>
        <v>0</v>
      </c>
      <c r="H81" s="45">
        <f>+'2005'!$I81</f>
        <v>0</v>
      </c>
      <c r="I81" s="45">
        <f>+'2006'!$I81</f>
        <v>0</v>
      </c>
      <c r="J81" s="45">
        <f>+'2007'!$I81</f>
        <v>0</v>
      </c>
      <c r="K81" s="45">
        <f>+'2008'!$I81</f>
        <v>0</v>
      </c>
      <c r="L81" s="45">
        <f>+'2009'!$I81</f>
        <v>0</v>
      </c>
      <c r="M81" s="45">
        <f>+'2010'!$I81</f>
        <v>0</v>
      </c>
      <c r="N81" s="45">
        <f>+'2011'!$I81</f>
        <v>0</v>
      </c>
      <c r="O81" s="45">
        <f>+'2012'!$I81</f>
        <v>0</v>
      </c>
      <c r="P81" s="45">
        <f>+'2013'!$I81</f>
        <v>0</v>
      </c>
      <c r="Q81" s="45">
        <f>+'2014'!$I81</f>
        <v>0</v>
      </c>
      <c r="R81" s="45">
        <f>+'2015'!$I81</f>
        <v>0</v>
      </c>
      <c r="S81" s="45">
        <f>+'2016'!$I81</f>
        <v>0</v>
      </c>
      <c r="T81" s="45">
        <f>+'2017'!$I81</f>
        <v>0</v>
      </c>
      <c r="U81" s="45">
        <f>+'2018'!$I81</f>
        <v>0</v>
      </c>
      <c r="V81" s="45">
        <f>+'2019'!$I81</f>
        <v>0</v>
      </c>
      <c r="W81" s="26"/>
      <c r="X81" s="46" t="e">
        <f t="shared" si="9"/>
        <v>#DIV/0!</v>
      </c>
    </row>
    <row r="82" spans="1:24">
      <c r="A82" s="23" t="s">
        <v>409</v>
      </c>
      <c r="B82" s="24" t="s">
        <v>410</v>
      </c>
      <c r="C82" s="25">
        <f t="shared" ref="C82:U82" si="12">+SUM(C83:C88)</f>
        <v>0</v>
      </c>
      <c r="D82" s="25">
        <f t="shared" si="12"/>
        <v>0</v>
      </c>
      <c r="E82" s="25">
        <f t="shared" si="12"/>
        <v>0</v>
      </c>
      <c r="F82" s="25">
        <f t="shared" si="12"/>
        <v>0</v>
      </c>
      <c r="G82" s="25">
        <f t="shared" si="12"/>
        <v>0</v>
      </c>
      <c r="H82" s="25">
        <f t="shared" si="12"/>
        <v>0</v>
      </c>
      <c r="I82" s="25">
        <f t="shared" si="12"/>
        <v>0</v>
      </c>
      <c r="J82" s="25">
        <f t="shared" si="12"/>
        <v>0</v>
      </c>
      <c r="K82" s="25">
        <f t="shared" si="12"/>
        <v>0</v>
      </c>
      <c r="L82" s="25">
        <f t="shared" si="12"/>
        <v>0</v>
      </c>
      <c r="M82" s="25">
        <f t="shared" si="12"/>
        <v>0</v>
      </c>
      <c r="N82" s="25">
        <f t="shared" si="12"/>
        <v>0</v>
      </c>
      <c r="O82" s="25">
        <f t="shared" si="12"/>
        <v>0</v>
      </c>
      <c r="P82" s="25">
        <f t="shared" si="12"/>
        <v>0</v>
      </c>
      <c r="Q82" s="25">
        <f t="shared" si="12"/>
        <v>0</v>
      </c>
      <c r="R82" s="25">
        <f t="shared" si="12"/>
        <v>0</v>
      </c>
      <c r="S82" s="25">
        <f t="shared" si="12"/>
        <v>0</v>
      </c>
      <c r="T82" s="25">
        <f t="shared" si="12"/>
        <v>0</v>
      </c>
      <c r="U82" s="25">
        <f t="shared" si="12"/>
        <v>0</v>
      </c>
      <c r="V82" s="25">
        <f t="shared" ref="V82" si="13">+SUM(V83:V88)</f>
        <v>0</v>
      </c>
      <c r="W82" s="26"/>
      <c r="X82" s="27" t="e">
        <f t="shared" si="9"/>
        <v>#DIV/0!</v>
      </c>
    </row>
    <row r="83" spans="1:24">
      <c r="A83" s="23" t="s">
        <v>411</v>
      </c>
      <c r="B83" s="24" t="s">
        <v>412</v>
      </c>
      <c r="C83" s="45">
        <f>+'2000'!$I83</f>
        <v>0</v>
      </c>
      <c r="D83" s="45">
        <f>+'2001'!$I83</f>
        <v>0</v>
      </c>
      <c r="E83" s="45">
        <f>+'2002'!$I83</f>
        <v>0</v>
      </c>
      <c r="F83" s="45">
        <f>+'2003'!$I83</f>
        <v>0</v>
      </c>
      <c r="G83" s="45">
        <f>+'2004'!$I83</f>
        <v>0</v>
      </c>
      <c r="H83" s="45">
        <f>+'2005'!$I83</f>
        <v>0</v>
      </c>
      <c r="I83" s="45">
        <f>+'2006'!$I83</f>
        <v>0</v>
      </c>
      <c r="J83" s="45">
        <f>+'2007'!$I83</f>
        <v>0</v>
      </c>
      <c r="K83" s="45">
        <f>+'2008'!$I83</f>
        <v>0</v>
      </c>
      <c r="L83" s="45">
        <f>+'2009'!$I83</f>
        <v>0</v>
      </c>
      <c r="M83" s="45">
        <f>+'2010'!$I83</f>
        <v>0</v>
      </c>
      <c r="N83" s="45">
        <f>+'2011'!$I83</f>
        <v>0</v>
      </c>
      <c r="O83" s="45">
        <f>+'2012'!$I83</f>
        <v>0</v>
      </c>
      <c r="P83" s="45">
        <f>+'2013'!$I83</f>
        <v>0</v>
      </c>
      <c r="Q83" s="45">
        <f>+'2014'!$I83</f>
        <v>0</v>
      </c>
      <c r="R83" s="45">
        <f>+'2015'!$I83</f>
        <v>0</v>
      </c>
      <c r="S83" s="45">
        <f>+'2016'!$I83</f>
        <v>0</v>
      </c>
      <c r="T83" s="45">
        <f>+'2017'!$I83</f>
        <v>0</v>
      </c>
      <c r="U83" s="45">
        <f>+'2018'!$I83</f>
        <v>0</v>
      </c>
      <c r="V83" s="45">
        <f>+'2019'!$I83</f>
        <v>0</v>
      </c>
      <c r="W83" s="26"/>
      <c r="X83" s="46" t="e">
        <f t="shared" si="9"/>
        <v>#DIV/0!</v>
      </c>
    </row>
    <row r="84" spans="1:24">
      <c r="A84" s="23" t="s">
        <v>413</v>
      </c>
      <c r="B84" s="24" t="s">
        <v>414</v>
      </c>
      <c r="C84" s="45">
        <f>+'2000'!$I84</f>
        <v>0</v>
      </c>
      <c r="D84" s="45">
        <f>+'2001'!$I84</f>
        <v>0</v>
      </c>
      <c r="E84" s="45">
        <f>+'2002'!$I84</f>
        <v>0</v>
      </c>
      <c r="F84" s="45">
        <f>+'2003'!$I84</f>
        <v>0</v>
      </c>
      <c r="G84" s="45">
        <f>+'2004'!$I84</f>
        <v>0</v>
      </c>
      <c r="H84" s="45">
        <f>+'2005'!$I84</f>
        <v>0</v>
      </c>
      <c r="I84" s="45">
        <f>+'2006'!$I84</f>
        <v>0</v>
      </c>
      <c r="J84" s="45">
        <f>+'2007'!$I84</f>
        <v>0</v>
      </c>
      <c r="K84" s="45">
        <f>+'2008'!$I84</f>
        <v>0</v>
      </c>
      <c r="L84" s="45">
        <f>+'2009'!$I84</f>
        <v>0</v>
      </c>
      <c r="M84" s="45">
        <f>+'2010'!$I84</f>
        <v>0</v>
      </c>
      <c r="N84" s="45">
        <f>+'2011'!$I84</f>
        <v>0</v>
      </c>
      <c r="O84" s="45">
        <f>+'2012'!$I84</f>
        <v>0</v>
      </c>
      <c r="P84" s="45">
        <f>+'2013'!$I84</f>
        <v>0</v>
      </c>
      <c r="Q84" s="45">
        <f>+'2014'!$I84</f>
        <v>0</v>
      </c>
      <c r="R84" s="45">
        <f>+'2015'!$I84</f>
        <v>0</v>
      </c>
      <c r="S84" s="45">
        <f>+'2016'!$I84</f>
        <v>0</v>
      </c>
      <c r="T84" s="45">
        <f>+'2017'!$I84</f>
        <v>0</v>
      </c>
      <c r="U84" s="45">
        <f>+'2018'!$I84</f>
        <v>0</v>
      </c>
      <c r="V84" s="45">
        <f>+'2019'!$I84</f>
        <v>0</v>
      </c>
      <c r="W84" s="26"/>
      <c r="X84" s="46" t="e">
        <f t="shared" si="9"/>
        <v>#DIV/0!</v>
      </c>
    </row>
    <row r="85" spans="1:24">
      <c r="A85" s="23" t="s">
        <v>415</v>
      </c>
      <c r="B85" s="24" t="s">
        <v>416</v>
      </c>
      <c r="C85" s="45">
        <f>+'2000'!$I85</f>
        <v>0</v>
      </c>
      <c r="D85" s="45">
        <f>+'2001'!$I85</f>
        <v>0</v>
      </c>
      <c r="E85" s="45">
        <f>+'2002'!$I85</f>
        <v>0</v>
      </c>
      <c r="F85" s="45">
        <f>+'2003'!$I85</f>
        <v>0</v>
      </c>
      <c r="G85" s="45">
        <f>+'2004'!$I85</f>
        <v>0</v>
      </c>
      <c r="H85" s="45">
        <f>+'2005'!$I85</f>
        <v>0</v>
      </c>
      <c r="I85" s="45">
        <f>+'2006'!$I85</f>
        <v>0</v>
      </c>
      <c r="J85" s="45">
        <f>+'2007'!$I85</f>
        <v>0</v>
      </c>
      <c r="K85" s="45">
        <f>+'2008'!$I85</f>
        <v>0</v>
      </c>
      <c r="L85" s="45">
        <f>+'2009'!$I85</f>
        <v>0</v>
      </c>
      <c r="M85" s="45">
        <f>+'2010'!$I85</f>
        <v>0</v>
      </c>
      <c r="N85" s="45">
        <f>+'2011'!$I85</f>
        <v>0</v>
      </c>
      <c r="O85" s="45">
        <f>+'2012'!$I85</f>
        <v>0</v>
      </c>
      <c r="P85" s="45">
        <f>+'2013'!$I85</f>
        <v>0</v>
      </c>
      <c r="Q85" s="45">
        <f>+'2014'!$I85</f>
        <v>0</v>
      </c>
      <c r="R85" s="45">
        <f>+'2015'!$I85</f>
        <v>0</v>
      </c>
      <c r="S85" s="45">
        <f>+'2016'!$I85</f>
        <v>0</v>
      </c>
      <c r="T85" s="45">
        <f>+'2017'!$I85</f>
        <v>0</v>
      </c>
      <c r="U85" s="45">
        <f>+'2018'!$I85</f>
        <v>0</v>
      </c>
      <c r="V85" s="45">
        <f>+'2019'!$I85</f>
        <v>0</v>
      </c>
      <c r="W85" s="26"/>
      <c r="X85" s="46" t="e">
        <f t="shared" si="9"/>
        <v>#DIV/0!</v>
      </c>
    </row>
    <row r="86" spans="1:24">
      <c r="A86" s="23" t="s">
        <v>417</v>
      </c>
      <c r="B86" s="24" t="s">
        <v>418</v>
      </c>
      <c r="C86" s="45">
        <f>+'2000'!$I86</f>
        <v>0</v>
      </c>
      <c r="D86" s="45">
        <f>+'2001'!$I86</f>
        <v>0</v>
      </c>
      <c r="E86" s="45">
        <f>+'2002'!$I86</f>
        <v>0</v>
      </c>
      <c r="F86" s="45">
        <f>+'2003'!$I86</f>
        <v>0</v>
      </c>
      <c r="G86" s="45">
        <f>+'2004'!$I86</f>
        <v>0</v>
      </c>
      <c r="H86" s="45">
        <f>+'2005'!$I86</f>
        <v>0</v>
      </c>
      <c r="I86" s="45">
        <f>+'2006'!$I86</f>
        <v>0</v>
      </c>
      <c r="J86" s="45">
        <f>+'2007'!$I86</f>
        <v>0</v>
      </c>
      <c r="K86" s="45">
        <f>+'2008'!$I86</f>
        <v>0</v>
      </c>
      <c r="L86" s="45">
        <f>+'2009'!$I86</f>
        <v>0</v>
      </c>
      <c r="M86" s="45">
        <f>+'2010'!$I86</f>
        <v>0</v>
      </c>
      <c r="N86" s="45">
        <f>+'2011'!$I86</f>
        <v>0</v>
      </c>
      <c r="O86" s="45">
        <f>+'2012'!$I86</f>
        <v>0</v>
      </c>
      <c r="P86" s="45">
        <f>+'2013'!$I86</f>
        <v>0</v>
      </c>
      <c r="Q86" s="45">
        <f>+'2014'!$I86</f>
        <v>0</v>
      </c>
      <c r="R86" s="45">
        <f>+'2015'!$I86</f>
        <v>0</v>
      </c>
      <c r="S86" s="45">
        <f>+'2016'!$I86</f>
        <v>0</v>
      </c>
      <c r="T86" s="45">
        <f>+'2017'!$I86</f>
        <v>0</v>
      </c>
      <c r="U86" s="45">
        <f>+'2018'!$I86</f>
        <v>0</v>
      </c>
      <c r="V86" s="45">
        <f>+'2019'!$I86</f>
        <v>0</v>
      </c>
      <c r="W86" s="26"/>
      <c r="X86" s="46" t="e">
        <f t="shared" si="9"/>
        <v>#DIV/0!</v>
      </c>
    </row>
    <row r="87" spans="1:24">
      <c r="A87" s="23" t="s">
        <v>419</v>
      </c>
      <c r="B87" s="24" t="s">
        <v>420</v>
      </c>
      <c r="C87" s="45">
        <f>+'2000'!$I87</f>
        <v>0</v>
      </c>
      <c r="D87" s="45">
        <f>+'2001'!$I87</f>
        <v>0</v>
      </c>
      <c r="E87" s="45">
        <f>+'2002'!$I87</f>
        <v>0</v>
      </c>
      <c r="F87" s="45">
        <f>+'2003'!$I87</f>
        <v>0</v>
      </c>
      <c r="G87" s="45">
        <f>+'2004'!$I87</f>
        <v>0</v>
      </c>
      <c r="H87" s="45">
        <f>+'2005'!$I87</f>
        <v>0</v>
      </c>
      <c r="I87" s="45">
        <f>+'2006'!$I87</f>
        <v>0</v>
      </c>
      <c r="J87" s="45">
        <f>+'2007'!$I87</f>
        <v>0</v>
      </c>
      <c r="K87" s="45">
        <f>+'2008'!$I87</f>
        <v>0</v>
      </c>
      <c r="L87" s="45">
        <f>+'2009'!$I87</f>
        <v>0</v>
      </c>
      <c r="M87" s="45">
        <f>+'2010'!$I87</f>
        <v>0</v>
      </c>
      <c r="N87" s="45">
        <f>+'2011'!$I87</f>
        <v>0</v>
      </c>
      <c r="O87" s="45">
        <f>+'2012'!$I87</f>
        <v>0</v>
      </c>
      <c r="P87" s="45">
        <f>+'2013'!$I87</f>
        <v>0</v>
      </c>
      <c r="Q87" s="45">
        <f>+'2014'!$I87</f>
        <v>0</v>
      </c>
      <c r="R87" s="45">
        <f>+'2015'!$I87</f>
        <v>0</v>
      </c>
      <c r="S87" s="45">
        <f>+'2016'!$I87</f>
        <v>0</v>
      </c>
      <c r="T87" s="45">
        <f>+'2017'!$I87</f>
        <v>0</v>
      </c>
      <c r="U87" s="45">
        <f>+'2018'!$I87</f>
        <v>0</v>
      </c>
      <c r="V87" s="45">
        <f>+'2019'!$I87</f>
        <v>0</v>
      </c>
      <c r="W87" s="26"/>
      <c r="X87" s="46" t="e">
        <f t="shared" si="9"/>
        <v>#DIV/0!</v>
      </c>
    </row>
    <row r="88" spans="1:24">
      <c r="A88" s="23" t="s">
        <v>421</v>
      </c>
      <c r="B88" s="24" t="s">
        <v>422</v>
      </c>
      <c r="C88" s="45">
        <f>+'2000'!$I88</f>
        <v>0</v>
      </c>
      <c r="D88" s="45">
        <f>+'2001'!$I88</f>
        <v>0</v>
      </c>
      <c r="E88" s="45">
        <f>+'2002'!$I88</f>
        <v>0</v>
      </c>
      <c r="F88" s="45">
        <f>+'2003'!$I88</f>
        <v>0</v>
      </c>
      <c r="G88" s="45">
        <f>+'2004'!$I88</f>
        <v>0</v>
      </c>
      <c r="H88" s="45">
        <f>+'2005'!$I88</f>
        <v>0</v>
      </c>
      <c r="I88" s="45">
        <f>+'2006'!$I88</f>
        <v>0</v>
      </c>
      <c r="J88" s="45">
        <f>+'2007'!$I88</f>
        <v>0</v>
      </c>
      <c r="K88" s="45">
        <f>+'2008'!$I88</f>
        <v>0</v>
      </c>
      <c r="L88" s="45">
        <f>+'2009'!$I88</f>
        <v>0</v>
      </c>
      <c r="M88" s="45">
        <f>+'2010'!$I88</f>
        <v>0</v>
      </c>
      <c r="N88" s="45">
        <f>+'2011'!$I88</f>
        <v>0</v>
      </c>
      <c r="O88" s="45">
        <f>+'2012'!$I88</f>
        <v>0</v>
      </c>
      <c r="P88" s="45">
        <f>+'2013'!$I88</f>
        <v>0</v>
      </c>
      <c r="Q88" s="45">
        <f>+'2014'!$I88</f>
        <v>0</v>
      </c>
      <c r="R88" s="45">
        <f>+'2015'!$I88</f>
        <v>0</v>
      </c>
      <c r="S88" s="45">
        <f>+'2016'!$I88</f>
        <v>0</v>
      </c>
      <c r="T88" s="45">
        <f>+'2017'!$I88</f>
        <v>0</v>
      </c>
      <c r="U88" s="45">
        <f>+'2018'!$I88</f>
        <v>0</v>
      </c>
      <c r="V88" s="45">
        <f>+'2019'!$I88</f>
        <v>0</v>
      </c>
      <c r="W88" s="26"/>
      <c r="X88" s="46" t="e">
        <f t="shared" si="9"/>
        <v>#DIV/0!</v>
      </c>
    </row>
    <row r="89" spans="1:24">
      <c r="A89" s="23" t="s">
        <v>423</v>
      </c>
      <c r="B89" s="24" t="s">
        <v>424</v>
      </c>
      <c r="C89" s="25">
        <f t="shared" ref="C89:U89" si="14">+SUM(C90:C93)</f>
        <v>0</v>
      </c>
      <c r="D89" s="25">
        <f t="shared" si="14"/>
        <v>0</v>
      </c>
      <c r="E89" s="25">
        <f t="shared" si="14"/>
        <v>0</v>
      </c>
      <c r="F89" s="25">
        <f t="shared" si="14"/>
        <v>0</v>
      </c>
      <c r="G89" s="25">
        <f t="shared" si="14"/>
        <v>0</v>
      </c>
      <c r="H89" s="25">
        <f t="shared" si="14"/>
        <v>0</v>
      </c>
      <c r="I89" s="25">
        <f t="shared" si="14"/>
        <v>0</v>
      </c>
      <c r="J89" s="25">
        <f t="shared" si="14"/>
        <v>0</v>
      </c>
      <c r="K89" s="25">
        <f t="shared" si="14"/>
        <v>0</v>
      </c>
      <c r="L89" s="25">
        <f t="shared" si="14"/>
        <v>0</v>
      </c>
      <c r="M89" s="25">
        <f t="shared" si="14"/>
        <v>0</v>
      </c>
      <c r="N89" s="25">
        <f t="shared" si="14"/>
        <v>0</v>
      </c>
      <c r="O89" s="25">
        <f t="shared" si="14"/>
        <v>0</v>
      </c>
      <c r="P89" s="25">
        <f t="shared" si="14"/>
        <v>0</v>
      </c>
      <c r="Q89" s="25">
        <f t="shared" si="14"/>
        <v>0</v>
      </c>
      <c r="R89" s="25">
        <f t="shared" si="14"/>
        <v>0</v>
      </c>
      <c r="S89" s="25">
        <f t="shared" si="14"/>
        <v>0</v>
      </c>
      <c r="T89" s="25">
        <f t="shared" si="14"/>
        <v>0</v>
      </c>
      <c r="U89" s="25">
        <f t="shared" si="14"/>
        <v>0</v>
      </c>
      <c r="V89" s="25">
        <f t="shared" ref="V89" si="15">+SUM(V90:V93)</f>
        <v>0</v>
      </c>
      <c r="W89" s="26"/>
      <c r="X89" s="27" t="e">
        <f t="shared" si="9"/>
        <v>#DIV/0!</v>
      </c>
    </row>
    <row r="90" spans="1:24">
      <c r="A90" s="23" t="s">
        <v>425</v>
      </c>
      <c r="B90" s="24" t="s">
        <v>426</v>
      </c>
      <c r="C90" s="45">
        <f>+'2000'!$I90</f>
        <v>0</v>
      </c>
      <c r="D90" s="45">
        <f>+'2001'!$I90</f>
        <v>0</v>
      </c>
      <c r="E90" s="45">
        <f>+'2002'!$I90</f>
        <v>0</v>
      </c>
      <c r="F90" s="45">
        <f>+'2003'!$I90</f>
        <v>0</v>
      </c>
      <c r="G90" s="45">
        <f>+'2004'!$I90</f>
        <v>0</v>
      </c>
      <c r="H90" s="45">
        <f>+'2005'!$I90</f>
        <v>0</v>
      </c>
      <c r="I90" s="45">
        <f>+'2006'!$I90</f>
        <v>0</v>
      </c>
      <c r="J90" s="45">
        <f>+'2007'!$I90</f>
        <v>0</v>
      </c>
      <c r="K90" s="45">
        <f>+'2008'!$I90</f>
        <v>0</v>
      </c>
      <c r="L90" s="45">
        <f>+'2009'!$I90</f>
        <v>0</v>
      </c>
      <c r="M90" s="45">
        <f>+'2010'!$I90</f>
        <v>0</v>
      </c>
      <c r="N90" s="45">
        <f>+'2011'!$I90</f>
        <v>0</v>
      </c>
      <c r="O90" s="45">
        <f>+'2012'!$I90</f>
        <v>0</v>
      </c>
      <c r="P90" s="45">
        <f>+'2013'!$I90</f>
        <v>0</v>
      </c>
      <c r="Q90" s="45">
        <f>+'2014'!$I90</f>
        <v>0</v>
      </c>
      <c r="R90" s="45">
        <f>+'2015'!$I90</f>
        <v>0</v>
      </c>
      <c r="S90" s="45">
        <f>+'2016'!$I90</f>
        <v>0</v>
      </c>
      <c r="T90" s="45">
        <f>+'2017'!$I90</f>
        <v>0</v>
      </c>
      <c r="U90" s="45">
        <f>+'2018'!$I90</f>
        <v>0</v>
      </c>
      <c r="V90" s="45">
        <f>+'2019'!$I90</f>
        <v>0</v>
      </c>
      <c r="W90" s="26"/>
      <c r="X90" s="46" t="e">
        <f t="shared" si="9"/>
        <v>#DIV/0!</v>
      </c>
    </row>
    <row r="91" spans="1:24" ht="12.95">
      <c r="A91" s="23" t="s">
        <v>427</v>
      </c>
      <c r="B91" s="24" t="s">
        <v>428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26"/>
      <c r="X91" s="32" t="e">
        <f t="shared" si="9"/>
        <v>#DIV/0!</v>
      </c>
    </row>
    <row r="92" spans="1:24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26"/>
      <c r="X92" s="32" t="e">
        <f t="shared" si="9"/>
        <v>#DIV/0!</v>
      </c>
    </row>
    <row r="93" spans="1:24">
      <c r="A93" s="23" t="s">
        <v>431</v>
      </c>
      <c r="B93" s="24" t="s">
        <v>341</v>
      </c>
      <c r="C93" s="45">
        <f>+'2000'!$I93</f>
        <v>0</v>
      </c>
      <c r="D93" s="45">
        <f>+'2001'!$I93</f>
        <v>0</v>
      </c>
      <c r="E93" s="45">
        <f>+'2002'!$I93</f>
        <v>0</v>
      </c>
      <c r="F93" s="45">
        <f>+'2003'!$I93</f>
        <v>0</v>
      </c>
      <c r="G93" s="45">
        <f>+'2004'!$I93</f>
        <v>0</v>
      </c>
      <c r="H93" s="45">
        <f>+'2005'!$I93</f>
        <v>0</v>
      </c>
      <c r="I93" s="45">
        <f>+'2006'!$I93</f>
        <v>0</v>
      </c>
      <c r="J93" s="45">
        <f>+'2007'!$I93</f>
        <v>0</v>
      </c>
      <c r="K93" s="45">
        <f>+'2008'!$I93</f>
        <v>0</v>
      </c>
      <c r="L93" s="45">
        <f>+'2009'!$I93</f>
        <v>0</v>
      </c>
      <c r="M93" s="45">
        <f>+'2010'!$I93</f>
        <v>0</v>
      </c>
      <c r="N93" s="45">
        <f>+'2011'!$I93</f>
        <v>0</v>
      </c>
      <c r="O93" s="45">
        <f>+'2012'!$I93</f>
        <v>0</v>
      </c>
      <c r="P93" s="45">
        <f>+'2013'!$I93</f>
        <v>0</v>
      </c>
      <c r="Q93" s="45">
        <f>+'2014'!$I93</f>
        <v>0</v>
      </c>
      <c r="R93" s="45">
        <f>+'2015'!$I93</f>
        <v>0</v>
      </c>
      <c r="S93" s="45">
        <f>+'2016'!$I93</f>
        <v>0</v>
      </c>
      <c r="T93" s="45">
        <f>+'2017'!$I93</f>
        <v>0</v>
      </c>
      <c r="U93" s="45">
        <f>+'2018'!$I93</f>
        <v>0</v>
      </c>
      <c r="V93" s="45">
        <f>+'2019'!$I93</f>
        <v>0</v>
      </c>
      <c r="W93" s="26"/>
      <c r="X93" s="46" t="e">
        <f t="shared" si="9"/>
        <v>#DIV/0!</v>
      </c>
    </row>
    <row r="94" spans="1:24">
      <c r="A94" s="23" t="s">
        <v>432</v>
      </c>
      <c r="B94" s="24" t="s">
        <v>290</v>
      </c>
      <c r="C94" s="45">
        <f>+'2000'!$I94</f>
        <v>0</v>
      </c>
      <c r="D94" s="45">
        <f>+'2001'!$I94</f>
        <v>0</v>
      </c>
      <c r="E94" s="45">
        <f>+'2002'!$I94</f>
        <v>0</v>
      </c>
      <c r="F94" s="45">
        <f>+'2003'!$I94</f>
        <v>0</v>
      </c>
      <c r="G94" s="45">
        <f>+'2004'!$I94</f>
        <v>0</v>
      </c>
      <c r="H94" s="45">
        <f>+'2005'!$I94</f>
        <v>0</v>
      </c>
      <c r="I94" s="45">
        <f>+'2006'!$I94</f>
        <v>0</v>
      </c>
      <c r="J94" s="45">
        <f>+'2007'!$I94</f>
        <v>0</v>
      </c>
      <c r="K94" s="45">
        <f>+'2008'!$I94</f>
        <v>0</v>
      </c>
      <c r="L94" s="45">
        <f>+'2009'!$I94</f>
        <v>0</v>
      </c>
      <c r="M94" s="45">
        <f>+'2010'!$I94</f>
        <v>0</v>
      </c>
      <c r="N94" s="45">
        <f>+'2011'!$I94</f>
        <v>0</v>
      </c>
      <c r="O94" s="45">
        <f>+'2012'!$I94</f>
        <v>0</v>
      </c>
      <c r="P94" s="45">
        <f>+'2013'!$I94</f>
        <v>0</v>
      </c>
      <c r="Q94" s="45">
        <f>+'2014'!$I94</f>
        <v>0</v>
      </c>
      <c r="R94" s="45">
        <f>+'2015'!$I94</f>
        <v>0</v>
      </c>
      <c r="S94" s="45">
        <f>+'2016'!$I94</f>
        <v>0</v>
      </c>
      <c r="T94" s="45">
        <f>+'2017'!$I94</f>
        <v>0</v>
      </c>
      <c r="U94" s="45">
        <f>+'2018'!$I94</f>
        <v>0</v>
      </c>
      <c r="V94" s="45">
        <f>+'2019'!$I94</f>
        <v>0</v>
      </c>
      <c r="W94" s="26"/>
      <c r="X94" s="46" t="e">
        <f t="shared" si="9"/>
        <v>#DIV/0!</v>
      </c>
    </row>
    <row r="95" spans="1:24" s="12" customFormat="1">
      <c r="A95" s="18" t="s">
        <v>433</v>
      </c>
      <c r="B95" s="19" t="s">
        <v>434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21"/>
      <c r="X95" s="35" t="e">
        <f t="shared" si="9"/>
        <v>#DIV/0!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9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9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9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9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9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9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9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9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9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9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9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9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9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9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9"/>
        <v>#DIV/0!</v>
      </c>
    </row>
    <row r="111" spans="1:24">
      <c r="A111" s="23" t="s">
        <v>465</v>
      </c>
      <c r="B111" s="24" t="s">
        <v>466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26"/>
      <c r="X111" s="32" t="e">
        <f t="shared" si="9"/>
        <v>#DIV/0!</v>
      </c>
    </row>
    <row r="112" spans="1:24">
      <c r="A112" s="23" t="s">
        <v>467</v>
      </c>
      <c r="B112" s="24" t="s">
        <v>438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26"/>
      <c r="X112" s="32" t="e">
        <f t="shared" si="9"/>
        <v>#DIV/0!</v>
      </c>
    </row>
    <row r="113" spans="1:24">
      <c r="A113" s="23" t="s">
        <v>468</v>
      </c>
      <c r="B113" s="24" t="s">
        <v>440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26"/>
      <c r="X113" s="32" t="e">
        <f t="shared" si="9"/>
        <v>#DIV/0!</v>
      </c>
    </row>
    <row r="114" spans="1:24">
      <c r="A114" s="23" t="s">
        <v>469</v>
      </c>
      <c r="B114" s="24" t="s">
        <v>442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26"/>
      <c r="X114" s="32" t="e">
        <f t="shared" si="9"/>
        <v>#DIV/0!</v>
      </c>
    </row>
    <row r="115" spans="1:24">
      <c r="A115" s="23" t="s">
        <v>470</v>
      </c>
      <c r="B115" s="24" t="s">
        <v>444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26"/>
      <c r="X115" s="32" t="e">
        <f t="shared" si="9"/>
        <v>#DIV/0!</v>
      </c>
    </row>
    <row r="116" spans="1:24">
      <c r="A116" s="23" t="s">
        <v>471</v>
      </c>
      <c r="B116" s="24" t="s">
        <v>446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26"/>
      <c r="X116" s="32" t="e">
        <f t="shared" si="9"/>
        <v>#DIV/0!</v>
      </c>
    </row>
    <row r="117" spans="1:24">
      <c r="A117" s="23" t="s">
        <v>472</v>
      </c>
      <c r="B117" s="24" t="s">
        <v>448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26"/>
      <c r="X117" s="32" t="e">
        <f t="shared" si="9"/>
        <v>#DIV/0!</v>
      </c>
    </row>
    <row r="118" spans="1:24">
      <c r="A118" s="23" t="s">
        <v>473</v>
      </c>
      <c r="B118" s="24" t="s">
        <v>450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26"/>
      <c r="X118" s="32" t="e">
        <f t="shared" si="9"/>
        <v>#DIV/0!</v>
      </c>
    </row>
    <row r="119" spans="1:24">
      <c r="A119" s="23" t="s">
        <v>474</v>
      </c>
      <c r="B119" s="24" t="s">
        <v>452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26"/>
      <c r="X119" s="32" t="e">
        <f t="shared" si="9"/>
        <v>#DIV/0!</v>
      </c>
    </row>
    <row r="120" spans="1:24">
      <c r="A120" s="23" t="s">
        <v>475</v>
      </c>
      <c r="B120" s="24" t="s">
        <v>454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26"/>
      <c r="X120" s="32" t="e">
        <f t="shared" si="9"/>
        <v>#DIV/0!</v>
      </c>
    </row>
    <row r="121" spans="1:24">
      <c r="A121" s="23" t="s">
        <v>476</v>
      </c>
      <c r="B121" s="24" t="s">
        <v>456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26"/>
      <c r="X121" s="32" t="e">
        <f t="shared" si="9"/>
        <v>#DIV/0!</v>
      </c>
    </row>
    <row r="122" spans="1:24">
      <c r="A122" s="23" t="s">
        <v>477</v>
      </c>
      <c r="B122" s="24" t="s">
        <v>458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26"/>
      <c r="X122" s="32" t="e">
        <f t="shared" si="9"/>
        <v>#DIV/0!</v>
      </c>
    </row>
    <row r="123" spans="1:24">
      <c r="A123" s="23" t="s">
        <v>478</v>
      </c>
      <c r="B123" s="24" t="s">
        <v>460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26"/>
      <c r="X123" s="32" t="e">
        <f t="shared" si="9"/>
        <v>#DIV/0!</v>
      </c>
    </row>
    <row r="124" spans="1:24">
      <c r="A124" s="23" t="s">
        <v>479</v>
      </c>
      <c r="B124" s="24" t="s">
        <v>462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26"/>
      <c r="X124" s="32" t="e">
        <f t="shared" si="9"/>
        <v>#DIV/0!</v>
      </c>
    </row>
    <row r="125" spans="1:24">
      <c r="A125" s="23" t="s">
        <v>480</v>
      </c>
      <c r="B125" s="24" t="s">
        <v>464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26"/>
      <c r="X125" s="32" t="e">
        <f t="shared" si="9"/>
        <v>#DIV/0!</v>
      </c>
    </row>
    <row r="126" spans="1:24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26"/>
      <c r="X126" s="32" t="e">
        <f t="shared" si="9"/>
        <v>#DIV/0!</v>
      </c>
    </row>
    <row r="127" spans="1:24">
      <c r="A127" s="23" t="s">
        <v>483</v>
      </c>
      <c r="B127" s="24" t="s">
        <v>484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26"/>
      <c r="X127" s="32" t="e">
        <f t="shared" si="9"/>
        <v>#DIV/0!</v>
      </c>
    </row>
    <row r="128" spans="1:24">
      <c r="A128" s="23" t="s">
        <v>485</v>
      </c>
      <c r="B128" s="24" t="s">
        <v>486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26"/>
      <c r="X128" s="32" t="e">
        <f t="shared" si="9"/>
        <v>#DIV/0!</v>
      </c>
    </row>
    <row r="129" spans="1:24">
      <c r="A129" s="23" t="s">
        <v>487</v>
      </c>
      <c r="B129" s="24" t="s">
        <v>488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26"/>
      <c r="X129" s="32" t="e">
        <f t="shared" si="9"/>
        <v>#DIV/0!</v>
      </c>
    </row>
    <row r="130" spans="1:24">
      <c r="A130" s="23" t="s">
        <v>489</v>
      </c>
      <c r="B130" s="24" t="s">
        <v>490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26"/>
      <c r="X130" s="32" t="e">
        <f t="shared" si="9"/>
        <v>#DIV/0!</v>
      </c>
    </row>
    <row r="131" spans="1:24">
      <c r="A131" s="23" t="s">
        <v>491</v>
      </c>
      <c r="B131" s="24" t="s">
        <v>290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26"/>
      <c r="X131" s="32" t="e">
        <f t="shared" si="9"/>
        <v>#DIV/0!</v>
      </c>
    </row>
    <row r="132" spans="1:24">
      <c r="A132" s="23" t="s">
        <v>492</v>
      </c>
      <c r="B132" s="24" t="s">
        <v>493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26"/>
      <c r="X132" s="32" t="e">
        <f t="shared" ref="X132:X195" si="16">+(V132/C132)-1</f>
        <v>#DIV/0!</v>
      </c>
    </row>
    <row r="133" spans="1:24">
      <c r="A133" s="23" t="s">
        <v>494</v>
      </c>
      <c r="B133" s="24" t="s">
        <v>495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26"/>
      <c r="X133" s="32" t="e">
        <f t="shared" si="16"/>
        <v>#DIV/0!</v>
      </c>
    </row>
    <row r="134" spans="1:24">
      <c r="A134" s="23" t="s">
        <v>496</v>
      </c>
      <c r="B134" s="24" t="s">
        <v>497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26"/>
      <c r="X134" s="32" t="e">
        <f t="shared" si="16"/>
        <v>#DIV/0!</v>
      </c>
    </row>
    <row r="135" spans="1:24">
      <c r="A135" s="23" t="s">
        <v>498</v>
      </c>
      <c r="B135" s="24" t="s">
        <v>499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26"/>
      <c r="X135" s="32" t="e">
        <f t="shared" si="16"/>
        <v>#DIV/0!</v>
      </c>
    </row>
    <row r="136" spans="1:24">
      <c r="A136" s="23" t="s">
        <v>500</v>
      </c>
      <c r="B136" s="24" t="s">
        <v>501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26"/>
      <c r="X136" s="32" t="e">
        <f t="shared" si="16"/>
        <v>#DIV/0!</v>
      </c>
    </row>
    <row r="137" spans="1:24">
      <c r="A137" s="23" t="s">
        <v>502</v>
      </c>
      <c r="B137" s="24" t="s">
        <v>503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26"/>
      <c r="X137" s="32" t="e">
        <f t="shared" si="16"/>
        <v>#DIV/0!</v>
      </c>
    </row>
    <row r="138" spans="1:24">
      <c r="A138" s="23" t="s">
        <v>504</v>
      </c>
      <c r="B138" s="24" t="s">
        <v>505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26"/>
      <c r="X138" s="32" t="e">
        <f t="shared" si="16"/>
        <v>#DIV/0!</v>
      </c>
    </row>
    <row r="139" spans="1:24">
      <c r="A139" s="23" t="s">
        <v>506</v>
      </c>
      <c r="B139" s="24" t="s">
        <v>507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26"/>
      <c r="X139" s="32" t="e">
        <f t="shared" si="16"/>
        <v>#DIV/0!</v>
      </c>
    </row>
    <row r="140" spans="1:24">
      <c r="A140" s="23" t="s">
        <v>508</v>
      </c>
      <c r="B140" s="24" t="s">
        <v>290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26"/>
      <c r="X140" s="32" t="e">
        <f t="shared" si="16"/>
        <v>#DIV/0!</v>
      </c>
    </row>
    <row r="141" spans="1:24">
      <c r="A141" s="23" t="s">
        <v>509</v>
      </c>
      <c r="B141" s="24" t="s">
        <v>510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26"/>
      <c r="X141" s="32" t="e">
        <f t="shared" si="16"/>
        <v>#DIV/0!</v>
      </c>
    </row>
    <row r="142" spans="1:24">
      <c r="A142" s="23" t="s">
        <v>511</v>
      </c>
      <c r="B142" s="24" t="s">
        <v>512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26"/>
      <c r="X142" s="32" t="e">
        <f t="shared" si="16"/>
        <v>#DIV/0!</v>
      </c>
    </row>
    <row r="143" spans="1:24">
      <c r="A143" s="23" t="s">
        <v>513</v>
      </c>
      <c r="B143" s="24" t="s">
        <v>514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26"/>
      <c r="X143" s="32" t="e">
        <f t="shared" si="16"/>
        <v>#DIV/0!</v>
      </c>
    </row>
    <row r="144" spans="1:24">
      <c r="A144" s="23" t="s">
        <v>515</v>
      </c>
      <c r="B144" s="24" t="s">
        <v>516</v>
      </c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26"/>
      <c r="X144" s="32" t="e">
        <f t="shared" si="16"/>
        <v>#DIV/0!</v>
      </c>
    </row>
    <row r="145" spans="1:24">
      <c r="A145" s="23" t="s">
        <v>517</v>
      </c>
      <c r="B145" s="24" t="s">
        <v>518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26"/>
      <c r="X145" s="32" t="e">
        <f t="shared" si="16"/>
        <v>#DIV/0!</v>
      </c>
    </row>
    <row r="146" spans="1:24">
      <c r="A146" s="23" t="s">
        <v>519</v>
      </c>
      <c r="B146" s="24" t="s">
        <v>520</v>
      </c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26"/>
      <c r="X146" s="32" t="e">
        <f t="shared" si="16"/>
        <v>#DIV/0!</v>
      </c>
    </row>
    <row r="147" spans="1:24">
      <c r="A147" s="23" t="s">
        <v>521</v>
      </c>
      <c r="B147" s="24" t="s">
        <v>522</v>
      </c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26"/>
      <c r="X147" s="32" t="e">
        <f t="shared" si="16"/>
        <v>#DIV/0!</v>
      </c>
    </row>
    <row r="148" spans="1:24">
      <c r="A148" s="23" t="s">
        <v>523</v>
      </c>
      <c r="B148" s="24" t="s">
        <v>524</v>
      </c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26"/>
      <c r="X148" s="32" t="e">
        <f t="shared" si="16"/>
        <v>#DIV/0!</v>
      </c>
    </row>
    <row r="149" spans="1:24">
      <c r="A149" s="23" t="s">
        <v>525</v>
      </c>
      <c r="B149" s="24" t="s">
        <v>526</v>
      </c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26"/>
      <c r="X149" s="32" t="e">
        <f t="shared" si="16"/>
        <v>#DIV/0!</v>
      </c>
    </row>
    <row r="150" spans="1:24">
      <c r="A150" s="23" t="s">
        <v>527</v>
      </c>
      <c r="B150" s="24" t="s">
        <v>290</v>
      </c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26"/>
      <c r="X150" s="32" t="e">
        <f t="shared" si="16"/>
        <v>#DIV/0!</v>
      </c>
    </row>
    <row r="151" spans="1:24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26"/>
      <c r="X151" s="32" t="e">
        <f t="shared" si="16"/>
        <v>#DIV/0!</v>
      </c>
    </row>
    <row r="152" spans="1:24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26"/>
      <c r="X152" s="32" t="e">
        <f t="shared" si="16"/>
        <v>#DIV/0!</v>
      </c>
    </row>
    <row r="153" spans="1:24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26"/>
      <c r="X153" s="32" t="e">
        <f t="shared" si="16"/>
        <v>#DIV/0!</v>
      </c>
    </row>
    <row r="154" spans="1:24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26"/>
      <c r="X154" s="32" t="e">
        <f t="shared" si="16"/>
        <v>#DIV/0!</v>
      </c>
    </row>
    <row r="155" spans="1:24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26"/>
      <c r="X155" s="32" t="e">
        <f t="shared" si="16"/>
        <v>#DIV/0!</v>
      </c>
    </row>
    <row r="156" spans="1:24">
      <c r="A156" s="23" t="s">
        <v>538</v>
      </c>
      <c r="B156" s="24" t="s">
        <v>290</v>
      </c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26"/>
      <c r="X156" s="32" t="e">
        <f t="shared" si="16"/>
        <v>#DIV/0!</v>
      </c>
    </row>
    <row r="157" spans="1:24" s="12" customFormat="1">
      <c r="A157" s="18" t="s">
        <v>539</v>
      </c>
      <c r="B157" s="19" t="s">
        <v>540</v>
      </c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21"/>
      <c r="X157" s="35" t="e">
        <f t="shared" si="16"/>
        <v>#DIV/0!</v>
      </c>
    </row>
    <row r="158" spans="1:24">
      <c r="A158" s="23" t="s">
        <v>541</v>
      </c>
      <c r="B158" s="24" t="s">
        <v>542</v>
      </c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26"/>
      <c r="X158" s="32" t="e">
        <f t="shared" si="16"/>
        <v>#DIV/0!</v>
      </c>
    </row>
    <row r="159" spans="1:24">
      <c r="A159" s="23" t="s">
        <v>543</v>
      </c>
      <c r="B159" s="24" t="s">
        <v>544</v>
      </c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26"/>
      <c r="X159" s="32" t="e">
        <f t="shared" si="16"/>
        <v>#DIV/0!</v>
      </c>
    </row>
    <row r="160" spans="1:24">
      <c r="A160" s="23" t="s">
        <v>545</v>
      </c>
      <c r="B160" s="24" t="s">
        <v>546</v>
      </c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26"/>
      <c r="X160" s="32" t="e">
        <f t="shared" si="16"/>
        <v>#DIV/0!</v>
      </c>
    </row>
    <row r="161" spans="1:24">
      <c r="A161" s="23" t="s">
        <v>547</v>
      </c>
      <c r="B161" s="24" t="s">
        <v>548</v>
      </c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26"/>
      <c r="X161" s="32" t="e">
        <f t="shared" si="16"/>
        <v>#DIV/0!</v>
      </c>
    </row>
    <row r="162" spans="1:24">
      <c r="A162" s="23" t="s">
        <v>549</v>
      </c>
      <c r="B162" s="24" t="s">
        <v>550</v>
      </c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26"/>
      <c r="X162" s="32" t="e">
        <f t="shared" si="16"/>
        <v>#DIV/0!</v>
      </c>
    </row>
    <row r="163" spans="1:24">
      <c r="A163" s="23" t="s">
        <v>551</v>
      </c>
      <c r="B163" s="24" t="s">
        <v>552</v>
      </c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26"/>
      <c r="X163" s="32" t="e">
        <f t="shared" si="16"/>
        <v>#DIV/0!</v>
      </c>
    </row>
    <row r="164" spans="1:24">
      <c r="A164" s="23" t="s">
        <v>553</v>
      </c>
      <c r="B164" s="24" t="s">
        <v>554</v>
      </c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26"/>
      <c r="X164" s="32" t="e">
        <f t="shared" si="16"/>
        <v>#DIV/0!</v>
      </c>
    </row>
    <row r="165" spans="1:24">
      <c r="A165" s="23" t="s">
        <v>555</v>
      </c>
      <c r="B165" s="24" t="s">
        <v>556</v>
      </c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26"/>
      <c r="X165" s="32" t="e">
        <f t="shared" si="16"/>
        <v>#DIV/0!</v>
      </c>
    </row>
    <row r="166" spans="1:24">
      <c r="A166" s="23" t="s">
        <v>557</v>
      </c>
      <c r="B166" s="24" t="s">
        <v>558</v>
      </c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26"/>
      <c r="X166" s="32" t="e">
        <f t="shared" si="16"/>
        <v>#DIV/0!</v>
      </c>
    </row>
    <row r="167" spans="1:24">
      <c r="A167" s="23" t="s">
        <v>559</v>
      </c>
      <c r="B167" s="24" t="s">
        <v>560</v>
      </c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26"/>
      <c r="X167" s="32" t="e">
        <f t="shared" si="16"/>
        <v>#DIV/0!</v>
      </c>
    </row>
    <row r="168" spans="1:24">
      <c r="A168" s="23" t="s">
        <v>561</v>
      </c>
      <c r="B168" s="24" t="s">
        <v>562</v>
      </c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26"/>
      <c r="X168" s="32" t="e">
        <f t="shared" si="16"/>
        <v>#DIV/0!</v>
      </c>
    </row>
    <row r="169" spans="1:24">
      <c r="A169" s="23" t="s">
        <v>563</v>
      </c>
      <c r="B169" s="24" t="s">
        <v>564</v>
      </c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26"/>
      <c r="X169" s="32" t="e">
        <f t="shared" si="16"/>
        <v>#DIV/0!</v>
      </c>
    </row>
    <row r="170" spans="1:24">
      <c r="A170" s="23" t="s">
        <v>565</v>
      </c>
      <c r="B170" s="24" t="s">
        <v>566</v>
      </c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26"/>
      <c r="X170" s="32" t="e">
        <f t="shared" si="16"/>
        <v>#DIV/0!</v>
      </c>
    </row>
    <row r="171" spans="1:24">
      <c r="A171" s="23" t="s">
        <v>567</v>
      </c>
      <c r="B171" s="24" t="s">
        <v>568</v>
      </c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26"/>
      <c r="X171" s="32" t="e">
        <f t="shared" si="16"/>
        <v>#DIV/0!</v>
      </c>
    </row>
    <row r="172" spans="1:24">
      <c r="A172" s="23" t="s">
        <v>569</v>
      </c>
      <c r="B172" s="24" t="s">
        <v>570</v>
      </c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26"/>
      <c r="X172" s="32" t="e">
        <f t="shared" si="16"/>
        <v>#DIV/0!</v>
      </c>
    </row>
    <row r="173" spans="1:24">
      <c r="A173" s="23" t="s">
        <v>571</v>
      </c>
      <c r="B173" s="24" t="s">
        <v>572</v>
      </c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26"/>
      <c r="X173" s="32" t="e">
        <f t="shared" si="16"/>
        <v>#DIV/0!</v>
      </c>
    </row>
    <row r="174" spans="1:24">
      <c r="A174" s="23" t="s">
        <v>573</v>
      </c>
      <c r="B174" s="24" t="s">
        <v>574</v>
      </c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26"/>
      <c r="X174" s="32" t="e">
        <f t="shared" si="16"/>
        <v>#DIV/0!</v>
      </c>
    </row>
    <row r="175" spans="1:24">
      <c r="A175" s="23" t="s">
        <v>575</v>
      </c>
      <c r="B175" s="24" t="s">
        <v>576</v>
      </c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26"/>
      <c r="X175" s="32" t="e">
        <f t="shared" si="16"/>
        <v>#DIV/0!</v>
      </c>
    </row>
    <row r="176" spans="1:24">
      <c r="A176" s="23" t="s">
        <v>577</v>
      </c>
      <c r="B176" s="24" t="s">
        <v>578</v>
      </c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26"/>
      <c r="X176" s="32" t="e">
        <f t="shared" si="16"/>
        <v>#DIV/0!</v>
      </c>
    </row>
    <row r="177" spans="1:24">
      <c r="A177" s="23" t="s">
        <v>579</v>
      </c>
      <c r="B177" s="24" t="s">
        <v>580</v>
      </c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26"/>
      <c r="X177" s="32" t="e">
        <f t="shared" si="16"/>
        <v>#DIV/0!</v>
      </c>
    </row>
    <row r="178" spans="1:24">
      <c r="A178" s="23" t="s">
        <v>581</v>
      </c>
      <c r="B178" s="24" t="s">
        <v>582</v>
      </c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26"/>
      <c r="X178" s="32" t="e">
        <f t="shared" si="16"/>
        <v>#DIV/0!</v>
      </c>
    </row>
    <row r="179" spans="1:24">
      <c r="A179" s="23" t="s">
        <v>583</v>
      </c>
      <c r="B179" s="24" t="s">
        <v>584</v>
      </c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26"/>
      <c r="X179" s="32" t="e">
        <f t="shared" si="16"/>
        <v>#DIV/0!</v>
      </c>
    </row>
    <row r="180" spans="1:24">
      <c r="A180" s="23" t="s">
        <v>585</v>
      </c>
      <c r="B180" s="24" t="s">
        <v>586</v>
      </c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26"/>
      <c r="X180" s="32" t="e">
        <f t="shared" si="16"/>
        <v>#DIV/0!</v>
      </c>
    </row>
    <row r="181" spans="1:24">
      <c r="A181" s="23" t="s">
        <v>587</v>
      </c>
      <c r="B181" s="24" t="s">
        <v>588</v>
      </c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26"/>
      <c r="X181" s="32" t="e">
        <f t="shared" si="16"/>
        <v>#DIV/0!</v>
      </c>
    </row>
    <row r="182" spans="1:24">
      <c r="A182" s="23" t="s">
        <v>589</v>
      </c>
      <c r="B182" s="24" t="s">
        <v>590</v>
      </c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26"/>
      <c r="X182" s="32" t="e">
        <f t="shared" si="16"/>
        <v>#DIV/0!</v>
      </c>
    </row>
    <row r="183" spans="1:24">
      <c r="A183" s="23" t="s">
        <v>591</v>
      </c>
      <c r="B183" s="24" t="s">
        <v>592</v>
      </c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26"/>
      <c r="X183" s="32" t="e">
        <f t="shared" si="16"/>
        <v>#DIV/0!</v>
      </c>
    </row>
    <row r="184" spans="1:24">
      <c r="A184" s="23" t="s">
        <v>593</v>
      </c>
      <c r="B184" s="24" t="s">
        <v>594</v>
      </c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26"/>
      <c r="X184" s="32" t="e">
        <f t="shared" si="16"/>
        <v>#DIV/0!</v>
      </c>
    </row>
    <row r="185" spans="1:24">
      <c r="A185" s="23" t="s">
        <v>595</v>
      </c>
      <c r="B185" s="24" t="s">
        <v>596</v>
      </c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26"/>
      <c r="X185" s="32" t="e">
        <f t="shared" si="16"/>
        <v>#DIV/0!</v>
      </c>
    </row>
    <row r="186" spans="1:24">
      <c r="A186" s="23" t="s">
        <v>597</v>
      </c>
      <c r="B186" s="24" t="s">
        <v>598</v>
      </c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26"/>
      <c r="X186" s="32" t="e">
        <f t="shared" si="16"/>
        <v>#DIV/0!</v>
      </c>
    </row>
    <row r="187" spans="1:24">
      <c r="A187" s="23" t="s">
        <v>599</v>
      </c>
      <c r="B187" s="24" t="s">
        <v>600</v>
      </c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26"/>
      <c r="X187" s="32" t="e">
        <f t="shared" si="16"/>
        <v>#DIV/0!</v>
      </c>
    </row>
    <row r="188" spans="1:24">
      <c r="A188" s="23" t="s">
        <v>601</v>
      </c>
      <c r="B188" s="24" t="s">
        <v>602</v>
      </c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26"/>
      <c r="X188" s="32" t="e">
        <f t="shared" si="16"/>
        <v>#DIV/0!</v>
      </c>
    </row>
    <row r="189" spans="1:24">
      <c r="A189" s="23" t="s">
        <v>603</v>
      </c>
      <c r="B189" s="24" t="s">
        <v>604</v>
      </c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26"/>
      <c r="X189" s="32" t="e">
        <f t="shared" si="16"/>
        <v>#DIV/0!</v>
      </c>
    </row>
    <row r="190" spans="1:24">
      <c r="A190" s="23" t="s">
        <v>605</v>
      </c>
      <c r="B190" s="24" t="s">
        <v>606</v>
      </c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26"/>
      <c r="X190" s="32" t="e">
        <f t="shared" si="16"/>
        <v>#DIV/0!</v>
      </c>
    </row>
    <row r="191" spans="1:24">
      <c r="A191" s="23" t="s">
        <v>607</v>
      </c>
      <c r="B191" s="24" t="s">
        <v>608</v>
      </c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26"/>
      <c r="X191" s="32" t="e">
        <f t="shared" si="16"/>
        <v>#DIV/0!</v>
      </c>
    </row>
    <row r="192" spans="1:24">
      <c r="A192" s="23" t="s">
        <v>609</v>
      </c>
      <c r="B192" s="24" t="s">
        <v>610</v>
      </c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26"/>
      <c r="X192" s="32" t="e">
        <f t="shared" si="16"/>
        <v>#DIV/0!</v>
      </c>
    </row>
    <row r="193" spans="1:24">
      <c r="A193" s="23" t="s">
        <v>611</v>
      </c>
      <c r="B193" s="24" t="s">
        <v>612</v>
      </c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26"/>
      <c r="X193" s="32" t="e">
        <f t="shared" si="16"/>
        <v>#DIV/0!</v>
      </c>
    </row>
    <row r="194" spans="1:24">
      <c r="A194" s="23" t="s">
        <v>613</v>
      </c>
      <c r="B194" s="24" t="s">
        <v>614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26"/>
      <c r="X194" s="32" t="e">
        <f t="shared" si="16"/>
        <v>#DIV/0!</v>
      </c>
    </row>
    <row r="195" spans="1:24">
      <c r="A195" s="23" t="s">
        <v>615</v>
      </c>
      <c r="B195" s="24" t="s">
        <v>616</v>
      </c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26"/>
      <c r="X195" s="32" t="e">
        <f t="shared" si="16"/>
        <v>#DIV/0!</v>
      </c>
    </row>
    <row r="196" spans="1:24">
      <c r="A196" s="23" t="s">
        <v>617</v>
      </c>
      <c r="B196" s="24" t="s">
        <v>618</v>
      </c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26"/>
      <c r="X196" s="32" t="e">
        <f t="shared" ref="X196:X236" si="17">+(V196/C196)-1</f>
        <v>#DIV/0!</v>
      </c>
    </row>
    <row r="197" spans="1:24">
      <c r="A197" s="23" t="s">
        <v>619</v>
      </c>
      <c r="B197" s="24" t="s">
        <v>620</v>
      </c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26"/>
      <c r="X197" s="32" t="e">
        <f t="shared" si="17"/>
        <v>#DIV/0!</v>
      </c>
    </row>
    <row r="198" spans="1:24">
      <c r="A198" s="23" t="s">
        <v>621</v>
      </c>
      <c r="B198" s="24" t="s">
        <v>622</v>
      </c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26"/>
      <c r="X198" s="32" t="e">
        <f t="shared" si="17"/>
        <v>#DIV/0!</v>
      </c>
    </row>
    <row r="199" spans="1:24">
      <c r="A199" s="23" t="s">
        <v>623</v>
      </c>
      <c r="B199" s="24" t="s">
        <v>624</v>
      </c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26"/>
      <c r="X199" s="32" t="e">
        <f t="shared" si="17"/>
        <v>#DIV/0!</v>
      </c>
    </row>
    <row r="200" spans="1:24">
      <c r="A200" s="23" t="s">
        <v>625</v>
      </c>
      <c r="B200" s="24" t="s">
        <v>626</v>
      </c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26"/>
      <c r="X200" s="32" t="e">
        <f t="shared" si="17"/>
        <v>#DIV/0!</v>
      </c>
    </row>
    <row r="201" spans="1:24">
      <c r="A201" s="23" t="s">
        <v>627</v>
      </c>
      <c r="B201" s="24" t="s">
        <v>628</v>
      </c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26"/>
      <c r="X201" s="32" t="e">
        <f t="shared" si="17"/>
        <v>#DIV/0!</v>
      </c>
    </row>
    <row r="202" spans="1:24">
      <c r="A202" s="23" t="s">
        <v>629</v>
      </c>
      <c r="B202" s="24" t="s">
        <v>630</v>
      </c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26"/>
      <c r="X202" s="32" t="e">
        <f t="shared" si="17"/>
        <v>#DIV/0!</v>
      </c>
    </row>
    <row r="203" spans="1:24">
      <c r="A203" s="23" t="s">
        <v>631</v>
      </c>
      <c r="B203" s="24" t="s">
        <v>632</v>
      </c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26"/>
      <c r="X203" s="32" t="e">
        <f t="shared" si="17"/>
        <v>#DIV/0!</v>
      </c>
    </row>
    <row r="204" spans="1:24">
      <c r="A204" s="23" t="s">
        <v>633</v>
      </c>
      <c r="B204" s="24" t="s">
        <v>634</v>
      </c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26"/>
      <c r="X204" s="32" t="e">
        <f t="shared" si="17"/>
        <v>#DIV/0!</v>
      </c>
    </row>
    <row r="205" spans="1:24">
      <c r="A205" s="23" t="s">
        <v>635</v>
      </c>
      <c r="B205" s="24" t="s">
        <v>636</v>
      </c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26"/>
      <c r="X205" s="32" t="e">
        <f t="shared" si="17"/>
        <v>#DIV/0!</v>
      </c>
    </row>
    <row r="206" spans="1:24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26"/>
      <c r="X206" s="32" t="e">
        <f t="shared" si="17"/>
        <v>#DIV/0!</v>
      </c>
    </row>
    <row r="207" spans="1:24">
      <c r="A207" s="23" t="s">
        <v>639</v>
      </c>
      <c r="B207" s="24" t="s">
        <v>290</v>
      </c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26"/>
      <c r="X207" s="32" t="e">
        <f t="shared" si="17"/>
        <v>#DIV/0!</v>
      </c>
    </row>
    <row r="208" spans="1:24" s="12" customFormat="1">
      <c r="A208" s="18" t="s">
        <v>640</v>
      </c>
      <c r="B208" s="19" t="s">
        <v>641</v>
      </c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21"/>
      <c r="X208" s="35" t="e">
        <f t="shared" si="17"/>
        <v>#DIV/0!</v>
      </c>
    </row>
    <row r="209" spans="1:24">
      <c r="A209" s="23" t="s">
        <v>642</v>
      </c>
      <c r="B209" s="24" t="s">
        <v>643</v>
      </c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26"/>
      <c r="X209" s="32" t="e">
        <f t="shared" si="17"/>
        <v>#DIV/0!</v>
      </c>
    </row>
    <row r="210" spans="1:24">
      <c r="A210" s="23" t="s">
        <v>644</v>
      </c>
      <c r="B210" s="24" t="s">
        <v>645</v>
      </c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26"/>
      <c r="X210" s="32" t="e">
        <f t="shared" si="17"/>
        <v>#DIV/0!</v>
      </c>
    </row>
    <row r="211" spans="1:24">
      <c r="A211" s="23" t="s">
        <v>646</v>
      </c>
      <c r="B211" s="24" t="s">
        <v>647</v>
      </c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26"/>
      <c r="X211" s="32" t="e">
        <f t="shared" si="17"/>
        <v>#DIV/0!</v>
      </c>
    </row>
    <row r="212" spans="1:24">
      <c r="A212" s="23" t="s">
        <v>648</v>
      </c>
      <c r="B212" s="24" t="s">
        <v>649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26"/>
      <c r="X212" s="32" t="e">
        <f t="shared" si="17"/>
        <v>#DIV/0!</v>
      </c>
    </row>
    <row r="213" spans="1:24">
      <c r="A213" s="23" t="s">
        <v>650</v>
      </c>
      <c r="B213" s="24" t="s">
        <v>651</v>
      </c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26"/>
      <c r="X213" s="32" t="e">
        <f t="shared" si="17"/>
        <v>#DIV/0!</v>
      </c>
    </row>
    <row r="214" spans="1:24">
      <c r="A214" s="23" t="s">
        <v>652</v>
      </c>
      <c r="B214" s="24" t="s">
        <v>653</v>
      </c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26"/>
      <c r="X214" s="32" t="e">
        <f t="shared" si="17"/>
        <v>#DIV/0!</v>
      </c>
    </row>
    <row r="215" spans="1:24">
      <c r="A215" s="23" t="s">
        <v>654</v>
      </c>
      <c r="B215" s="24" t="s">
        <v>655</v>
      </c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26"/>
      <c r="X215" s="32" t="e">
        <f t="shared" si="17"/>
        <v>#DIV/0!</v>
      </c>
    </row>
    <row r="216" spans="1:24">
      <c r="A216" s="23" t="s">
        <v>656</v>
      </c>
      <c r="B216" s="24" t="s">
        <v>657</v>
      </c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26"/>
      <c r="X216" s="32" t="e">
        <f t="shared" si="17"/>
        <v>#DIV/0!</v>
      </c>
    </row>
    <row r="217" spans="1:24">
      <c r="A217" s="23" t="s">
        <v>658</v>
      </c>
      <c r="B217" s="24" t="s">
        <v>659</v>
      </c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26"/>
      <c r="X217" s="32" t="e">
        <f t="shared" si="17"/>
        <v>#DIV/0!</v>
      </c>
    </row>
    <row r="218" spans="1:24">
      <c r="A218" s="23" t="s">
        <v>660</v>
      </c>
      <c r="B218" s="24" t="s">
        <v>661</v>
      </c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26"/>
      <c r="X218" s="32" t="e">
        <f t="shared" si="17"/>
        <v>#DIV/0!</v>
      </c>
    </row>
    <row r="219" spans="1:24">
      <c r="A219" s="23" t="s">
        <v>662</v>
      </c>
      <c r="B219" s="24" t="s">
        <v>663</v>
      </c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26"/>
      <c r="X219" s="32" t="e">
        <f t="shared" si="17"/>
        <v>#DIV/0!</v>
      </c>
    </row>
    <row r="220" spans="1:24">
      <c r="A220" s="23" t="s">
        <v>664</v>
      </c>
      <c r="B220" s="24" t="s">
        <v>665</v>
      </c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26"/>
      <c r="X220" s="32" t="e">
        <f t="shared" si="17"/>
        <v>#DIV/0!</v>
      </c>
    </row>
    <row r="221" spans="1:24">
      <c r="A221" s="23" t="s">
        <v>666</v>
      </c>
      <c r="B221" s="24" t="s">
        <v>667</v>
      </c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26"/>
      <c r="X221" s="32" t="e">
        <f t="shared" si="17"/>
        <v>#DIV/0!</v>
      </c>
    </row>
    <row r="222" spans="1:24">
      <c r="A222" s="23" t="s">
        <v>668</v>
      </c>
      <c r="B222" s="24" t="s">
        <v>290</v>
      </c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26"/>
      <c r="X222" s="32" t="e">
        <f t="shared" si="17"/>
        <v>#DIV/0!</v>
      </c>
    </row>
    <row r="223" spans="1:24">
      <c r="A223" s="23" t="s">
        <v>669</v>
      </c>
      <c r="B223" s="24" t="s">
        <v>290</v>
      </c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26"/>
      <c r="X223" s="32" t="e">
        <f t="shared" si="17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7"/>
        <v>#DIV/0!</v>
      </c>
    </row>
    <row r="225" spans="1:26" s="12" customFormat="1">
      <c r="A225" s="18"/>
      <c r="B225" s="40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21"/>
      <c r="X225" s="42" t="e">
        <f t="shared" si="17"/>
        <v>#DIV/0!</v>
      </c>
    </row>
    <row r="226" spans="1:26">
      <c r="A226" s="23"/>
      <c r="B226" s="24" t="s">
        <v>672</v>
      </c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26"/>
      <c r="X226" s="32" t="e">
        <f t="shared" si="17"/>
        <v>#DIV/0!</v>
      </c>
    </row>
    <row r="227" spans="1:26">
      <c r="A227" s="23"/>
      <c r="B227" s="43" t="s">
        <v>673</v>
      </c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26"/>
      <c r="X227" s="32" t="e">
        <f t="shared" si="17"/>
        <v>#DIV/0!</v>
      </c>
    </row>
    <row r="228" spans="1:26">
      <c r="A228" s="23"/>
      <c r="B228" s="43" t="s">
        <v>674</v>
      </c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26"/>
      <c r="X228" s="32" t="e">
        <f t="shared" si="17"/>
        <v>#DIV/0!</v>
      </c>
    </row>
    <row r="229" spans="1:26">
      <c r="A229" s="23"/>
      <c r="B229" s="24" t="s">
        <v>675</v>
      </c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26"/>
      <c r="X229" s="32" t="e">
        <f t="shared" si="17"/>
        <v>#DIV/0!</v>
      </c>
    </row>
    <row r="230" spans="1:26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26"/>
      <c r="X230" s="32" t="e">
        <f t="shared" si="17"/>
        <v>#DIV/0!</v>
      </c>
    </row>
    <row r="231" spans="1:26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26"/>
      <c r="X231" s="32" t="e">
        <f t="shared" si="17"/>
        <v>#DIV/0!</v>
      </c>
    </row>
    <row r="232" spans="1:26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26"/>
      <c r="X232" s="32" t="e">
        <f t="shared" si="17"/>
        <v>#DIV/0!</v>
      </c>
    </row>
    <row r="233" spans="1:26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26"/>
      <c r="X233" s="32" t="e">
        <f t="shared" si="17"/>
        <v>#DIV/0!</v>
      </c>
    </row>
    <row r="234" spans="1:26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26"/>
      <c r="X234" s="32" t="e">
        <f t="shared" si="17"/>
        <v>#DIV/0!</v>
      </c>
    </row>
    <row r="235" spans="1:26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26"/>
      <c r="X235" s="32" t="e">
        <f t="shared" si="17"/>
        <v>#DIV/0!</v>
      </c>
    </row>
    <row r="236" spans="1:26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26"/>
      <c r="X236" s="32" t="e">
        <f t="shared" si="17"/>
        <v>#DIV/0!</v>
      </c>
    </row>
    <row r="239" spans="1:26" s="12" customFormat="1">
      <c r="A239" s="10" t="s">
        <v>695</v>
      </c>
      <c r="B239" s="10"/>
      <c r="C239" s="44">
        <f t="shared" ref="C239:U239" si="18">+C4-C241</f>
        <v>0</v>
      </c>
      <c r="D239" s="44">
        <f t="shared" si="18"/>
        <v>0</v>
      </c>
      <c r="E239" s="44">
        <f t="shared" si="18"/>
        <v>0</v>
      </c>
      <c r="F239" s="44">
        <f t="shared" si="18"/>
        <v>0</v>
      </c>
      <c r="G239" s="44">
        <f t="shared" si="18"/>
        <v>0</v>
      </c>
      <c r="H239" s="44">
        <f t="shared" si="18"/>
        <v>0</v>
      </c>
      <c r="I239" s="44">
        <f t="shared" si="18"/>
        <v>0</v>
      </c>
      <c r="J239" s="44">
        <f t="shared" si="18"/>
        <v>0</v>
      </c>
      <c r="K239" s="44">
        <f t="shared" si="18"/>
        <v>0</v>
      </c>
      <c r="L239" s="44">
        <f t="shared" si="18"/>
        <v>0</v>
      </c>
      <c r="M239" s="44">
        <f t="shared" si="18"/>
        <v>0</v>
      </c>
      <c r="N239" s="44">
        <f t="shared" si="18"/>
        <v>0</v>
      </c>
      <c r="O239" s="44">
        <f t="shared" si="18"/>
        <v>0</v>
      </c>
      <c r="P239" s="44">
        <f t="shared" si="18"/>
        <v>0</v>
      </c>
      <c r="Q239" s="44">
        <f t="shared" si="18"/>
        <v>0</v>
      </c>
      <c r="R239" s="44">
        <f t="shared" si="18"/>
        <v>0</v>
      </c>
      <c r="S239" s="44">
        <f t="shared" si="18"/>
        <v>0</v>
      </c>
      <c r="T239" s="44">
        <f t="shared" si="18"/>
        <v>0</v>
      </c>
      <c r="U239" s="44">
        <f t="shared" si="18"/>
        <v>0</v>
      </c>
      <c r="V239" s="44">
        <f t="shared" ref="V239" si="19">+V4-V241</f>
        <v>0</v>
      </c>
      <c r="X239" s="54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20">+C242+C253+C262+C273+C282</f>
        <v>0</v>
      </c>
      <c r="D241" s="20">
        <f t="shared" si="20"/>
        <v>0</v>
      </c>
      <c r="E241" s="20">
        <f t="shared" si="20"/>
        <v>0</v>
      </c>
      <c r="F241" s="20">
        <f t="shared" si="20"/>
        <v>0</v>
      </c>
      <c r="G241" s="20">
        <f t="shared" si="20"/>
        <v>0</v>
      </c>
      <c r="H241" s="20">
        <f t="shared" si="20"/>
        <v>0</v>
      </c>
      <c r="I241" s="20">
        <f t="shared" si="20"/>
        <v>0</v>
      </c>
      <c r="J241" s="20">
        <f t="shared" si="20"/>
        <v>0</v>
      </c>
      <c r="K241" s="20">
        <f t="shared" si="20"/>
        <v>0</v>
      </c>
      <c r="L241" s="20">
        <f t="shared" si="20"/>
        <v>0</v>
      </c>
      <c r="M241" s="20">
        <f t="shared" si="20"/>
        <v>0</v>
      </c>
      <c r="N241" s="20">
        <f t="shared" si="20"/>
        <v>0</v>
      </c>
      <c r="O241" s="20">
        <f t="shared" si="20"/>
        <v>0</v>
      </c>
      <c r="P241" s="20">
        <f t="shared" si="20"/>
        <v>0</v>
      </c>
      <c r="Q241" s="20">
        <f t="shared" si="20"/>
        <v>0</v>
      </c>
      <c r="R241" s="20">
        <f t="shared" si="20"/>
        <v>0</v>
      </c>
      <c r="S241" s="20">
        <f t="shared" si="20"/>
        <v>0</v>
      </c>
      <c r="T241" s="20">
        <f t="shared" si="20"/>
        <v>0</v>
      </c>
      <c r="U241" s="20">
        <f t="shared" si="20"/>
        <v>0</v>
      </c>
      <c r="V241" s="20">
        <f t="shared" ref="V241" si="21">+V242+V253+V262+V273+V282</f>
        <v>0</v>
      </c>
      <c r="W241" s="21"/>
      <c r="X241" s="22" t="e">
        <f t="shared" ref="X241:X272" si="22">+(V241/C241)-1</f>
        <v>#DIV/0!</v>
      </c>
    </row>
    <row r="242" spans="1:24" s="12" customFormat="1">
      <c r="A242" s="18" t="s">
        <v>263</v>
      </c>
      <c r="B242" s="19" t="s">
        <v>264</v>
      </c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21"/>
      <c r="X242" s="35" t="e">
        <f t="shared" si="22"/>
        <v>#DIV/0!</v>
      </c>
    </row>
    <row r="243" spans="1:24">
      <c r="A243" s="23" t="s">
        <v>265</v>
      </c>
      <c r="B243" s="24" t="s">
        <v>266</v>
      </c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26"/>
      <c r="X243" s="32" t="e">
        <f t="shared" si="22"/>
        <v>#DIV/0!</v>
      </c>
    </row>
    <row r="244" spans="1:24">
      <c r="A244" s="23" t="s">
        <v>267</v>
      </c>
      <c r="B244" s="24" t="s">
        <v>268</v>
      </c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26"/>
      <c r="X244" s="32" t="e">
        <f t="shared" si="22"/>
        <v>#DIV/0!</v>
      </c>
    </row>
    <row r="245" spans="1:24">
      <c r="A245" s="23" t="s">
        <v>275</v>
      </c>
      <c r="B245" s="24" t="s">
        <v>276</v>
      </c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26"/>
      <c r="X245" s="32" t="e">
        <f t="shared" si="22"/>
        <v>#DIV/0!</v>
      </c>
    </row>
    <row r="246" spans="1:24">
      <c r="A246" s="23" t="s">
        <v>291</v>
      </c>
      <c r="B246" s="24" t="s">
        <v>292</v>
      </c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26"/>
      <c r="X246" s="32" t="e">
        <f t="shared" si="22"/>
        <v>#DIV/0!</v>
      </c>
    </row>
    <row r="247" spans="1:24">
      <c r="A247" s="23" t="s">
        <v>303</v>
      </c>
      <c r="B247" s="24" t="s">
        <v>304</v>
      </c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26"/>
      <c r="X247" s="32" t="e">
        <f t="shared" si="22"/>
        <v>#DIV/0!</v>
      </c>
    </row>
    <row r="248" spans="1:24">
      <c r="A248" s="23" t="s">
        <v>311</v>
      </c>
      <c r="B248" s="24" t="s">
        <v>290</v>
      </c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26"/>
      <c r="X248" s="32" t="e">
        <f t="shared" si="22"/>
        <v>#DIV/0!</v>
      </c>
    </row>
    <row r="249" spans="1:24">
      <c r="A249" s="23" t="s">
        <v>316</v>
      </c>
      <c r="B249" s="24" t="s">
        <v>317</v>
      </c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26"/>
      <c r="X249" s="32" t="e">
        <f t="shared" si="22"/>
        <v>#DIV/0!</v>
      </c>
    </row>
    <row r="250" spans="1:24">
      <c r="A250" s="23" t="s">
        <v>318</v>
      </c>
      <c r="B250" s="24" t="s">
        <v>319</v>
      </c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26"/>
      <c r="X250" s="32" t="e">
        <f t="shared" si="22"/>
        <v>#DIV/0!</v>
      </c>
    </row>
    <row r="251" spans="1:24">
      <c r="A251" s="23" t="s">
        <v>325</v>
      </c>
      <c r="B251" s="33" t="s">
        <v>326</v>
      </c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26"/>
      <c r="X251" s="32" t="e">
        <f t="shared" si="22"/>
        <v>#DIV/0!</v>
      </c>
    </row>
    <row r="252" spans="1:24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26"/>
      <c r="X252" s="32" t="e">
        <f t="shared" si="22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23">+SUM(C254:C261)</f>
        <v>0</v>
      </c>
      <c r="D253" s="20">
        <f t="shared" si="23"/>
        <v>0</v>
      </c>
      <c r="E253" s="20">
        <f t="shared" si="23"/>
        <v>0</v>
      </c>
      <c r="F253" s="20">
        <f t="shared" si="23"/>
        <v>0</v>
      </c>
      <c r="G253" s="20">
        <f t="shared" si="23"/>
        <v>0</v>
      </c>
      <c r="H253" s="20">
        <f t="shared" si="23"/>
        <v>0</v>
      </c>
      <c r="I253" s="20">
        <f t="shared" si="23"/>
        <v>0</v>
      </c>
      <c r="J253" s="20">
        <f t="shared" si="23"/>
        <v>0</v>
      </c>
      <c r="K253" s="20">
        <f t="shared" si="23"/>
        <v>0</v>
      </c>
      <c r="L253" s="20">
        <f t="shared" si="23"/>
        <v>0</v>
      </c>
      <c r="M253" s="20">
        <f t="shared" si="23"/>
        <v>0</v>
      </c>
      <c r="N253" s="20">
        <f t="shared" si="23"/>
        <v>0</v>
      </c>
      <c r="O253" s="20">
        <f t="shared" si="23"/>
        <v>0</v>
      </c>
      <c r="P253" s="20">
        <f t="shared" si="23"/>
        <v>0</v>
      </c>
      <c r="Q253" s="20">
        <f t="shared" si="23"/>
        <v>0</v>
      </c>
      <c r="R253" s="20">
        <f t="shared" si="23"/>
        <v>0</v>
      </c>
      <c r="S253" s="20">
        <f t="shared" si="23"/>
        <v>0</v>
      </c>
      <c r="T253" s="20">
        <f t="shared" si="23"/>
        <v>0</v>
      </c>
      <c r="U253" s="20">
        <f t="shared" si="23"/>
        <v>0</v>
      </c>
      <c r="V253" s="20">
        <f t="shared" ref="V253" si="24">+SUM(V254:V261)</f>
        <v>0</v>
      </c>
      <c r="W253" s="21"/>
      <c r="X253" s="22" t="e">
        <f t="shared" si="22"/>
        <v>#DIV/0!</v>
      </c>
    </row>
    <row r="254" spans="1:24">
      <c r="A254" s="23" t="s">
        <v>344</v>
      </c>
      <c r="B254" s="24" t="s">
        <v>345</v>
      </c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26"/>
      <c r="X254" s="32" t="e">
        <f t="shared" si="22"/>
        <v>#DIV/0!</v>
      </c>
    </row>
    <row r="255" spans="1:24">
      <c r="A255" s="23" t="s">
        <v>355</v>
      </c>
      <c r="B255" s="24" t="s">
        <v>356</v>
      </c>
      <c r="C255" s="45">
        <f>+'2000'!$I255</f>
        <v>0</v>
      </c>
      <c r="D255" s="45">
        <f>+'2001'!$I255</f>
        <v>0</v>
      </c>
      <c r="E255" s="45">
        <f>+'2002'!$I255</f>
        <v>0</v>
      </c>
      <c r="F255" s="45">
        <f>+'2003'!$I255</f>
        <v>0</v>
      </c>
      <c r="G255" s="45">
        <f>+'2004'!$I255</f>
        <v>0</v>
      </c>
      <c r="H255" s="45">
        <f>+'2005'!$I255</f>
        <v>0</v>
      </c>
      <c r="I255" s="45">
        <f>+'2006'!$I255</f>
        <v>0</v>
      </c>
      <c r="J255" s="45">
        <f>+'2007'!$I255</f>
        <v>0</v>
      </c>
      <c r="K255" s="45">
        <f>+'2008'!$I255</f>
        <v>0</v>
      </c>
      <c r="L255" s="45">
        <f>+'2009'!$I255</f>
        <v>0</v>
      </c>
      <c r="M255" s="45">
        <f>+'2010'!$I255</f>
        <v>0</v>
      </c>
      <c r="N255" s="45">
        <f>+'2011'!$I255</f>
        <v>0</v>
      </c>
      <c r="O255" s="45">
        <f>+'2012'!$I255</f>
        <v>0</v>
      </c>
      <c r="P255" s="45">
        <f>+'2013'!$I255</f>
        <v>0</v>
      </c>
      <c r="Q255" s="45">
        <f>+'2014'!$I255</f>
        <v>0</v>
      </c>
      <c r="R255" s="45">
        <f>+'2015'!$I255</f>
        <v>0</v>
      </c>
      <c r="S255" s="45">
        <f>+'2016'!$I255</f>
        <v>0</v>
      </c>
      <c r="T255" s="45">
        <f>+'2017'!$I255</f>
        <v>0</v>
      </c>
      <c r="U255" s="45">
        <f>+'2018'!$I255</f>
        <v>0</v>
      </c>
      <c r="V255" s="45">
        <f>+'2019'!$I255</f>
        <v>0</v>
      </c>
      <c r="W255" s="26"/>
      <c r="X255" s="46" t="e">
        <f t="shared" si="22"/>
        <v>#DIV/0!</v>
      </c>
    </row>
    <row r="256" spans="1:24">
      <c r="A256" s="23" t="s">
        <v>376</v>
      </c>
      <c r="B256" s="24" t="s">
        <v>377</v>
      </c>
      <c r="C256" s="45">
        <f>+'2000'!$I256</f>
        <v>0</v>
      </c>
      <c r="D256" s="45">
        <f>+'2001'!$I256</f>
        <v>0</v>
      </c>
      <c r="E256" s="45">
        <f>+'2002'!$I256</f>
        <v>0</v>
      </c>
      <c r="F256" s="45">
        <f>+'2003'!$I256</f>
        <v>0</v>
      </c>
      <c r="G256" s="45">
        <f>+'2004'!$I256</f>
        <v>0</v>
      </c>
      <c r="H256" s="45">
        <f>+'2005'!$I256</f>
        <v>0</v>
      </c>
      <c r="I256" s="45">
        <f>+'2006'!$I256</f>
        <v>0</v>
      </c>
      <c r="J256" s="45">
        <f>+'2007'!$I256</f>
        <v>0</v>
      </c>
      <c r="K256" s="45">
        <f>+'2008'!$I256</f>
        <v>0</v>
      </c>
      <c r="L256" s="45">
        <f>+'2009'!$I256</f>
        <v>0</v>
      </c>
      <c r="M256" s="45">
        <f>+'2010'!$I256</f>
        <v>0</v>
      </c>
      <c r="N256" s="45">
        <f>+'2011'!$I256</f>
        <v>0</v>
      </c>
      <c r="O256" s="45">
        <f>+'2012'!$I256</f>
        <v>0</v>
      </c>
      <c r="P256" s="45">
        <f>+'2013'!$I256</f>
        <v>0</v>
      </c>
      <c r="Q256" s="45">
        <f>+'2014'!$I256</f>
        <v>0</v>
      </c>
      <c r="R256" s="45">
        <f>+'2015'!$I256</f>
        <v>0</v>
      </c>
      <c r="S256" s="45">
        <f>+'2016'!$I256</f>
        <v>0</v>
      </c>
      <c r="T256" s="45">
        <f>+'2017'!$I256</f>
        <v>0</v>
      </c>
      <c r="U256" s="45">
        <f>+'2018'!$I256</f>
        <v>0</v>
      </c>
      <c r="V256" s="45">
        <f>+'2019'!$I256</f>
        <v>0</v>
      </c>
      <c r="W256" s="26"/>
      <c r="X256" s="46" t="e">
        <f t="shared" si="22"/>
        <v>#DIV/0!</v>
      </c>
    </row>
    <row r="257" spans="1:24">
      <c r="A257" s="23" t="s">
        <v>391</v>
      </c>
      <c r="B257" s="24" t="s">
        <v>392</v>
      </c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26"/>
      <c r="X257" s="32" t="e">
        <f t="shared" si="22"/>
        <v>#DIV/0!</v>
      </c>
    </row>
    <row r="258" spans="1:24">
      <c r="A258" s="23" t="s">
        <v>398</v>
      </c>
      <c r="B258" s="24" t="s">
        <v>399</v>
      </c>
      <c r="C258" s="45">
        <f>+'2000'!$I258</f>
        <v>0</v>
      </c>
      <c r="D258" s="45">
        <f>+'2001'!$I258</f>
        <v>0</v>
      </c>
      <c r="E258" s="45">
        <f>+'2002'!$I258</f>
        <v>0</v>
      </c>
      <c r="F258" s="45">
        <f>+'2003'!$I258</f>
        <v>0</v>
      </c>
      <c r="G258" s="45">
        <f>+'2004'!$I258</f>
        <v>0</v>
      </c>
      <c r="H258" s="45">
        <f>+'2005'!$I258</f>
        <v>0</v>
      </c>
      <c r="I258" s="45">
        <f>+'2006'!$I258</f>
        <v>0</v>
      </c>
      <c r="J258" s="45">
        <f>+'2007'!$I258</f>
        <v>0</v>
      </c>
      <c r="K258" s="45">
        <f>+'2008'!$I258</f>
        <v>0</v>
      </c>
      <c r="L258" s="45">
        <f>+'2009'!$I258</f>
        <v>0</v>
      </c>
      <c r="M258" s="45">
        <f>+'2010'!$I258</f>
        <v>0</v>
      </c>
      <c r="N258" s="45">
        <f>+'2011'!$I258</f>
        <v>0</v>
      </c>
      <c r="O258" s="45">
        <f>+'2012'!$I258</f>
        <v>0</v>
      </c>
      <c r="P258" s="45">
        <f>+'2013'!$I258</f>
        <v>0</v>
      </c>
      <c r="Q258" s="45">
        <f>+'2014'!$I258</f>
        <v>0</v>
      </c>
      <c r="R258" s="45">
        <f>+'2015'!$I258</f>
        <v>0</v>
      </c>
      <c r="S258" s="45">
        <f>+'2016'!$I258</f>
        <v>0</v>
      </c>
      <c r="T258" s="45">
        <f>+'2017'!$I258</f>
        <v>0</v>
      </c>
      <c r="U258" s="45">
        <f>+'2018'!$I258</f>
        <v>0</v>
      </c>
      <c r="V258" s="45">
        <f>+'2019'!$I258</f>
        <v>0</v>
      </c>
      <c r="W258" s="26"/>
      <c r="X258" s="46" t="e">
        <f t="shared" si="22"/>
        <v>#DIV/0!</v>
      </c>
    </row>
    <row r="259" spans="1:24">
      <c r="A259" s="23" t="s">
        <v>409</v>
      </c>
      <c r="B259" s="24" t="s">
        <v>410</v>
      </c>
      <c r="C259" s="45">
        <f>+'2000'!$I259</f>
        <v>0</v>
      </c>
      <c r="D259" s="45">
        <f>+'2001'!$I259</f>
        <v>0</v>
      </c>
      <c r="E259" s="45">
        <f>+'2002'!$I259</f>
        <v>0</v>
      </c>
      <c r="F259" s="45">
        <f>+'2003'!$I259</f>
        <v>0</v>
      </c>
      <c r="G259" s="45">
        <f>+'2004'!$I259</f>
        <v>0</v>
      </c>
      <c r="H259" s="45">
        <f>+'2005'!$I259</f>
        <v>0</v>
      </c>
      <c r="I259" s="45">
        <f>+'2006'!$I259</f>
        <v>0</v>
      </c>
      <c r="J259" s="45">
        <f>+'2007'!$I259</f>
        <v>0</v>
      </c>
      <c r="K259" s="45">
        <f>+'2008'!$I259</f>
        <v>0</v>
      </c>
      <c r="L259" s="45">
        <f>+'2009'!$I259</f>
        <v>0</v>
      </c>
      <c r="M259" s="45">
        <f>+'2010'!$I259</f>
        <v>0</v>
      </c>
      <c r="N259" s="45">
        <f>+'2011'!$I259</f>
        <v>0</v>
      </c>
      <c r="O259" s="45">
        <f>+'2012'!$I259</f>
        <v>0</v>
      </c>
      <c r="P259" s="45">
        <f>+'2013'!$I259</f>
        <v>0</v>
      </c>
      <c r="Q259" s="45">
        <f>+'2014'!$I259</f>
        <v>0</v>
      </c>
      <c r="R259" s="45">
        <f>+'2015'!$I259</f>
        <v>0</v>
      </c>
      <c r="S259" s="45">
        <f>+'2016'!$I259</f>
        <v>0</v>
      </c>
      <c r="T259" s="45">
        <f>+'2017'!$I259</f>
        <v>0</v>
      </c>
      <c r="U259" s="45">
        <f>+'2018'!$I259</f>
        <v>0</v>
      </c>
      <c r="V259" s="45">
        <f>+'2019'!$I259</f>
        <v>0</v>
      </c>
      <c r="W259" s="26"/>
      <c r="X259" s="46" t="e">
        <f t="shared" si="22"/>
        <v>#DIV/0!</v>
      </c>
    </row>
    <row r="260" spans="1:24">
      <c r="A260" s="23" t="s">
        <v>423</v>
      </c>
      <c r="B260" s="24" t="s">
        <v>424</v>
      </c>
      <c r="C260" s="45">
        <f>+'2000'!$I260</f>
        <v>0</v>
      </c>
      <c r="D260" s="45">
        <f>+'2001'!$I260</f>
        <v>0</v>
      </c>
      <c r="E260" s="45">
        <f>+'2002'!$I260</f>
        <v>0</v>
      </c>
      <c r="F260" s="45">
        <f>+'2003'!$I260</f>
        <v>0</v>
      </c>
      <c r="G260" s="45">
        <f>+'2004'!$I260</f>
        <v>0</v>
      </c>
      <c r="H260" s="45">
        <f>+'2005'!$I260</f>
        <v>0</v>
      </c>
      <c r="I260" s="45">
        <f>+'2006'!$I260</f>
        <v>0</v>
      </c>
      <c r="J260" s="45">
        <f>+'2007'!$I260</f>
        <v>0</v>
      </c>
      <c r="K260" s="45">
        <f>+'2008'!$I260</f>
        <v>0</v>
      </c>
      <c r="L260" s="45">
        <f>+'2009'!$I260</f>
        <v>0</v>
      </c>
      <c r="M260" s="45">
        <f>+'2010'!$I260</f>
        <v>0</v>
      </c>
      <c r="N260" s="45">
        <f>+'2011'!$I260</f>
        <v>0</v>
      </c>
      <c r="O260" s="45">
        <f>+'2012'!$I260</f>
        <v>0</v>
      </c>
      <c r="P260" s="45">
        <f>+'2013'!$I260</f>
        <v>0</v>
      </c>
      <c r="Q260" s="45">
        <f>+'2014'!$I260</f>
        <v>0</v>
      </c>
      <c r="R260" s="45">
        <f>+'2015'!$I260</f>
        <v>0</v>
      </c>
      <c r="S260" s="45">
        <f>+'2016'!$I260</f>
        <v>0</v>
      </c>
      <c r="T260" s="45">
        <f>+'2017'!$I260</f>
        <v>0</v>
      </c>
      <c r="U260" s="45">
        <f>+'2018'!$I260</f>
        <v>0</v>
      </c>
      <c r="V260" s="45">
        <f>+'2019'!$I260</f>
        <v>0</v>
      </c>
      <c r="W260" s="26"/>
      <c r="X260" s="46" t="e">
        <f t="shared" si="22"/>
        <v>#DIV/0!</v>
      </c>
    </row>
    <row r="261" spans="1:24">
      <c r="A261" s="23" t="s">
        <v>432</v>
      </c>
      <c r="B261" s="24" t="s">
        <v>290</v>
      </c>
      <c r="C261" s="45">
        <f>+'2000'!$I261</f>
        <v>0</v>
      </c>
      <c r="D261" s="45">
        <f>+'2001'!$I261</f>
        <v>0</v>
      </c>
      <c r="E261" s="45">
        <f>+'2002'!$I261</f>
        <v>0</v>
      </c>
      <c r="F261" s="45">
        <f>+'2003'!$I261</f>
        <v>0</v>
      </c>
      <c r="G261" s="45">
        <f>+'2004'!$I261</f>
        <v>0</v>
      </c>
      <c r="H261" s="45">
        <f>+'2005'!$I261</f>
        <v>0</v>
      </c>
      <c r="I261" s="45">
        <f>+'2006'!$I261</f>
        <v>0</v>
      </c>
      <c r="J261" s="45">
        <f>+'2007'!$I261</f>
        <v>0</v>
      </c>
      <c r="K261" s="45">
        <f>+'2008'!$I261</f>
        <v>0</v>
      </c>
      <c r="L261" s="45">
        <f>+'2009'!$I261</f>
        <v>0</v>
      </c>
      <c r="M261" s="45">
        <f>+'2010'!$I261</f>
        <v>0</v>
      </c>
      <c r="N261" s="45">
        <f>+'2011'!$I261</f>
        <v>0</v>
      </c>
      <c r="O261" s="45">
        <f>+'2012'!$I261</f>
        <v>0</v>
      </c>
      <c r="P261" s="45">
        <f>+'2013'!$I261</f>
        <v>0</v>
      </c>
      <c r="Q261" s="45">
        <f>+'2014'!$I261</f>
        <v>0</v>
      </c>
      <c r="R261" s="45">
        <f>+'2015'!$I261</f>
        <v>0</v>
      </c>
      <c r="S261" s="45">
        <f>+'2016'!$I261</f>
        <v>0</v>
      </c>
      <c r="T261" s="45">
        <f>+'2017'!$I261</f>
        <v>0</v>
      </c>
      <c r="U261" s="45">
        <f>+'2018'!$I261</f>
        <v>0</v>
      </c>
      <c r="V261" s="45">
        <f>+'2019'!$I261</f>
        <v>0</v>
      </c>
      <c r="W261" s="26"/>
      <c r="X261" s="46" t="e">
        <f t="shared" si="22"/>
        <v>#DIV/0!</v>
      </c>
    </row>
    <row r="262" spans="1:24" s="12" customFormat="1">
      <c r="A262" s="18" t="s">
        <v>433</v>
      </c>
      <c r="B262" s="19" t="s">
        <v>434</v>
      </c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21"/>
      <c r="X262" s="35" t="e">
        <f t="shared" si="22"/>
        <v>#DIV/0!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22"/>
        <v>#DIV/0!</v>
      </c>
    </row>
    <row r="264" spans="1:24">
      <c r="A264" s="23" t="s">
        <v>465</v>
      </c>
      <c r="B264" s="24" t="s">
        <v>466</v>
      </c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26"/>
      <c r="X264" s="32" t="e">
        <f t="shared" si="22"/>
        <v>#DIV/0!</v>
      </c>
    </row>
    <row r="265" spans="1:24">
      <c r="A265" s="23" t="s">
        <v>483</v>
      </c>
      <c r="B265" s="24" t="s">
        <v>484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26"/>
      <c r="X265" s="32" t="e">
        <f t="shared" si="22"/>
        <v>#DIV/0!</v>
      </c>
    </row>
    <row r="266" spans="1:24">
      <c r="A266" s="23" t="s">
        <v>492</v>
      </c>
      <c r="B266" s="24" t="s">
        <v>493</v>
      </c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26"/>
      <c r="X266" s="32" t="e">
        <f t="shared" si="22"/>
        <v>#DIV/0!</v>
      </c>
    </row>
    <row r="267" spans="1:24">
      <c r="A267" s="23" t="s">
        <v>515</v>
      </c>
      <c r="B267" s="24" t="s">
        <v>516</v>
      </c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26"/>
      <c r="X267" s="32" t="e">
        <f t="shared" si="22"/>
        <v>#DIV/0!</v>
      </c>
    </row>
    <row r="268" spans="1:24">
      <c r="A268" s="23" t="s">
        <v>517</v>
      </c>
      <c r="B268" s="24" t="s">
        <v>518</v>
      </c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26"/>
      <c r="X268" s="32" t="e">
        <f t="shared" si="22"/>
        <v>#DIV/0!</v>
      </c>
    </row>
    <row r="269" spans="1:24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26"/>
      <c r="X269" s="32" t="e">
        <f t="shared" si="22"/>
        <v>#DIV/0!</v>
      </c>
    </row>
    <row r="270" spans="1:24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26"/>
      <c r="X270" s="32" t="e">
        <f t="shared" si="22"/>
        <v>#DIV/0!</v>
      </c>
    </row>
    <row r="271" spans="1:24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26"/>
      <c r="X271" s="32" t="e">
        <f t="shared" si="22"/>
        <v>#DIV/0!</v>
      </c>
    </row>
    <row r="272" spans="1:24">
      <c r="A272" s="23" t="s">
        <v>538</v>
      </c>
      <c r="B272" s="24" t="s">
        <v>290</v>
      </c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26"/>
      <c r="X272" s="32" t="e">
        <f t="shared" si="22"/>
        <v>#DIV/0!</v>
      </c>
    </row>
    <row r="273" spans="1:24" s="12" customFormat="1">
      <c r="A273" s="18" t="s">
        <v>539</v>
      </c>
      <c r="B273" s="19" t="s">
        <v>540</v>
      </c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21"/>
      <c r="X273" s="35" t="e">
        <f t="shared" ref="X273:X298" si="25">+(V273/C273)-1</f>
        <v>#DIV/0!</v>
      </c>
    </row>
    <row r="274" spans="1:24">
      <c r="A274" s="23" t="s">
        <v>541</v>
      </c>
      <c r="B274" s="24" t="s">
        <v>542</v>
      </c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26"/>
      <c r="X274" s="32" t="e">
        <f t="shared" si="25"/>
        <v>#DIV/0!</v>
      </c>
    </row>
    <row r="275" spans="1:24">
      <c r="A275" s="23" t="s">
        <v>557</v>
      </c>
      <c r="B275" s="24" t="s">
        <v>558</v>
      </c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26"/>
      <c r="X275" s="32" t="e">
        <f t="shared" si="25"/>
        <v>#DIV/0!</v>
      </c>
    </row>
    <row r="276" spans="1:24">
      <c r="A276" s="23" t="s">
        <v>573</v>
      </c>
      <c r="B276" s="24" t="s">
        <v>574</v>
      </c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26"/>
      <c r="X276" s="32" t="e">
        <f t="shared" si="25"/>
        <v>#DIV/0!</v>
      </c>
    </row>
    <row r="277" spans="1:24">
      <c r="A277" s="23" t="s">
        <v>589</v>
      </c>
      <c r="B277" s="24" t="s">
        <v>590</v>
      </c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26"/>
      <c r="X277" s="32" t="e">
        <f t="shared" si="25"/>
        <v>#DIV/0!</v>
      </c>
    </row>
    <row r="278" spans="1:24">
      <c r="A278" s="23" t="s">
        <v>605</v>
      </c>
      <c r="B278" s="24" t="s">
        <v>606</v>
      </c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26"/>
      <c r="X278" s="32" t="e">
        <f t="shared" si="25"/>
        <v>#DIV/0!</v>
      </c>
    </row>
    <row r="279" spans="1:24">
      <c r="A279" s="23" t="s">
        <v>621</v>
      </c>
      <c r="B279" s="24" t="s">
        <v>622</v>
      </c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26"/>
      <c r="X279" s="32" t="e">
        <f t="shared" si="25"/>
        <v>#DIV/0!</v>
      </c>
    </row>
    <row r="280" spans="1:24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26"/>
      <c r="X280" s="32" t="e">
        <f t="shared" si="25"/>
        <v>#DIV/0!</v>
      </c>
    </row>
    <row r="281" spans="1:24">
      <c r="A281" s="23" t="s">
        <v>639</v>
      </c>
      <c r="B281" s="24" t="s">
        <v>290</v>
      </c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26"/>
      <c r="X281" s="32" t="e">
        <f t="shared" si="25"/>
        <v>#DIV/0!</v>
      </c>
    </row>
    <row r="282" spans="1:24" s="12" customFormat="1">
      <c r="A282" s="18" t="s">
        <v>640</v>
      </c>
      <c r="B282" s="19" t="s">
        <v>641</v>
      </c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21"/>
      <c r="X282" s="35" t="e">
        <f t="shared" si="25"/>
        <v>#DIV/0!</v>
      </c>
    </row>
    <row r="283" spans="1:24">
      <c r="A283" s="23" t="s">
        <v>642</v>
      </c>
      <c r="B283" s="24" t="s">
        <v>643</v>
      </c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26"/>
      <c r="X283" s="32" t="e">
        <f t="shared" si="25"/>
        <v>#DIV/0!</v>
      </c>
    </row>
    <row r="284" spans="1:24">
      <c r="A284" s="23" t="s">
        <v>650</v>
      </c>
      <c r="B284" s="24" t="s">
        <v>651</v>
      </c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26"/>
      <c r="X284" s="32" t="e">
        <f t="shared" si="25"/>
        <v>#DIV/0!</v>
      </c>
    </row>
    <row r="285" spans="1:24">
      <c r="A285" s="23" t="s">
        <v>656</v>
      </c>
      <c r="B285" s="24" t="s">
        <v>657</v>
      </c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26"/>
      <c r="X285" s="32" t="e">
        <f t="shared" si="25"/>
        <v>#DIV/0!</v>
      </c>
    </row>
    <row r="286" spans="1:24">
      <c r="A286" s="23" t="s">
        <v>662</v>
      </c>
      <c r="B286" s="24" t="s">
        <v>663</v>
      </c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26"/>
      <c r="X286" s="32" t="e">
        <f t="shared" si="25"/>
        <v>#DIV/0!</v>
      </c>
    </row>
    <row r="287" spans="1:24">
      <c r="A287" s="23" t="s">
        <v>669</v>
      </c>
      <c r="B287" s="24" t="s">
        <v>290</v>
      </c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26"/>
      <c r="X287" s="32" t="e">
        <f t="shared" si="25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25"/>
        <v>#DIV/0!</v>
      </c>
    </row>
    <row r="289" spans="1:26" s="12" customFormat="1">
      <c r="A289" s="18"/>
      <c r="B289" s="40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21"/>
      <c r="X289" s="42" t="e">
        <f t="shared" si="25"/>
        <v>#DIV/0!</v>
      </c>
    </row>
    <row r="290" spans="1:26">
      <c r="A290" s="23"/>
      <c r="B290" s="24" t="s">
        <v>672</v>
      </c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26"/>
      <c r="X290" s="32" t="e">
        <f t="shared" si="25"/>
        <v>#DIV/0!</v>
      </c>
    </row>
    <row r="291" spans="1:26">
      <c r="A291" s="23"/>
      <c r="B291" s="43" t="s">
        <v>673</v>
      </c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26"/>
      <c r="X291" s="32" t="e">
        <f t="shared" si="25"/>
        <v>#DIV/0!</v>
      </c>
    </row>
    <row r="292" spans="1:26">
      <c r="A292" s="23"/>
      <c r="B292" s="43" t="s">
        <v>674</v>
      </c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26"/>
      <c r="X292" s="32" t="e">
        <f t="shared" si="25"/>
        <v>#DIV/0!</v>
      </c>
    </row>
    <row r="293" spans="1:26">
      <c r="A293" s="23"/>
      <c r="B293" s="24" t="s">
        <v>675</v>
      </c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26"/>
      <c r="X293" s="32" t="e">
        <f t="shared" si="25"/>
        <v>#DIV/0!</v>
      </c>
    </row>
    <row r="294" spans="1:26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26"/>
      <c r="X294" s="32" t="e">
        <f t="shared" si="25"/>
        <v>#DIV/0!</v>
      </c>
    </row>
    <row r="295" spans="1:26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26"/>
      <c r="X295" s="32" t="e">
        <f t="shared" si="25"/>
        <v>#DIV/0!</v>
      </c>
    </row>
    <row r="296" spans="1:26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26"/>
      <c r="X296" s="32" t="e">
        <f t="shared" si="25"/>
        <v>#DIV/0!</v>
      </c>
    </row>
    <row r="297" spans="1:26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26"/>
      <c r="X297" s="32" t="e">
        <f t="shared" si="25"/>
        <v>#DIV/0!</v>
      </c>
    </row>
    <row r="298" spans="1:26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26"/>
      <c r="X298" s="32" t="e">
        <f t="shared" si="25"/>
        <v>#DIV/0!</v>
      </c>
    </row>
    <row r="299" spans="1:26"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X299" s="56"/>
    </row>
    <row r="301" spans="1:26" s="12" customFormat="1">
      <c r="A301" s="10" t="s">
        <v>696</v>
      </c>
      <c r="B301" s="10"/>
      <c r="C301" s="44">
        <f t="shared" ref="C301:U301" si="26">C241-C303</f>
        <v>0</v>
      </c>
      <c r="D301" s="44">
        <f t="shared" si="26"/>
        <v>0</v>
      </c>
      <c r="E301" s="44">
        <f t="shared" si="26"/>
        <v>0</v>
      </c>
      <c r="F301" s="44">
        <f t="shared" si="26"/>
        <v>0</v>
      </c>
      <c r="G301" s="44">
        <f t="shared" si="26"/>
        <v>0</v>
      </c>
      <c r="H301" s="44">
        <f t="shared" si="26"/>
        <v>0</v>
      </c>
      <c r="I301" s="44">
        <f t="shared" si="26"/>
        <v>0</v>
      </c>
      <c r="J301" s="44">
        <f t="shared" si="26"/>
        <v>0</v>
      </c>
      <c r="K301" s="44">
        <f t="shared" si="26"/>
        <v>0</v>
      </c>
      <c r="L301" s="44">
        <f t="shared" si="26"/>
        <v>0</v>
      </c>
      <c r="M301" s="44">
        <f t="shared" si="26"/>
        <v>0</v>
      </c>
      <c r="N301" s="44">
        <f t="shared" si="26"/>
        <v>0</v>
      </c>
      <c r="O301" s="44">
        <f t="shared" si="26"/>
        <v>0</v>
      </c>
      <c r="P301" s="44">
        <f t="shared" si="26"/>
        <v>0</v>
      </c>
      <c r="Q301" s="44">
        <f t="shared" si="26"/>
        <v>0</v>
      </c>
      <c r="R301" s="44">
        <f t="shared" si="26"/>
        <v>0</v>
      </c>
      <c r="S301" s="44">
        <f t="shared" si="26"/>
        <v>0</v>
      </c>
      <c r="T301" s="44">
        <f t="shared" si="26"/>
        <v>0</v>
      </c>
      <c r="U301" s="44">
        <f t="shared" si="26"/>
        <v>0</v>
      </c>
      <c r="V301" s="44">
        <f t="shared" ref="V301" si="27">V241-V303</f>
        <v>0</v>
      </c>
      <c r="X301" s="54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28">+SUM(C304:C308)</f>
        <v>0</v>
      </c>
      <c r="D303" s="20">
        <f t="shared" si="28"/>
        <v>0</v>
      </c>
      <c r="E303" s="20">
        <f t="shared" si="28"/>
        <v>0</v>
      </c>
      <c r="F303" s="20">
        <f t="shared" si="28"/>
        <v>0</v>
      </c>
      <c r="G303" s="20">
        <f t="shared" si="28"/>
        <v>0</v>
      </c>
      <c r="H303" s="20">
        <f t="shared" si="28"/>
        <v>0</v>
      </c>
      <c r="I303" s="20">
        <f t="shared" si="28"/>
        <v>0</v>
      </c>
      <c r="J303" s="20">
        <f t="shared" si="28"/>
        <v>0</v>
      </c>
      <c r="K303" s="20">
        <f t="shared" si="28"/>
        <v>0</v>
      </c>
      <c r="L303" s="20">
        <f t="shared" si="28"/>
        <v>0</v>
      </c>
      <c r="M303" s="20">
        <f t="shared" si="28"/>
        <v>0</v>
      </c>
      <c r="N303" s="20">
        <f t="shared" si="28"/>
        <v>0</v>
      </c>
      <c r="O303" s="20">
        <f t="shared" si="28"/>
        <v>0</v>
      </c>
      <c r="P303" s="20">
        <f t="shared" si="28"/>
        <v>0</v>
      </c>
      <c r="Q303" s="20">
        <f t="shared" si="28"/>
        <v>0</v>
      </c>
      <c r="R303" s="20">
        <f t="shared" si="28"/>
        <v>0</v>
      </c>
      <c r="S303" s="20">
        <f t="shared" si="28"/>
        <v>0</v>
      </c>
      <c r="T303" s="20">
        <f t="shared" si="28"/>
        <v>0</v>
      </c>
      <c r="U303" s="20">
        <f t="shared" si="28"/>
        <v>0</v>
      </c>
      <c r="V303" s="20">
        <f t="shared" ref="V303" si="29">+SUM(V304:V308)</f>
        <v>0</v>
      </c>
      <c r="W303" s="21"/>
      <c r="X303" s="22" t="e">
        <f t="shared" ref="X303:X308" si="30">+(V303/C303)-1</f>
        <v>#DIV/0!</v>
      </c>
    </row>
    <row r="304" spans="1:26">
      <c r="A304" s="47" t="s">
        <v>263</v>
      </c>
      <c r="B304" s="48" t="s">
        <v>264</v>
      </c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26"/>
      <c r="X304" s="32" t="e">
        <f t="shared" si="30"/>
        <v>#DIV/0!</v>
      </c>
    </row>
    <row r="305" spans="1:24">
      <c r="A305" s="47" t="s">
        <v>342</v>
      </c>
      <c r="B305" s="48" t="s">
        <v>343</v>
      </c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26"/>
      <c r="X305" s="46" t="e">
        <f t="shared" si="30"/>
        <v>#DIV/0!</v>
      </c>
    </row>
    <row r="306" spans="1:24">
      <c r="A306" s="47" t="s">
        <v>433</v>
      </c>
      <c r="B306" s="48" t="s">
        <v>434</v>
      </c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26"/>
      <c r="X306" s="32" t="e">
        <f t="shared" si="30"/>
        <v>#DIV/0!</v>
      </c>
    </row>
    <row r="307" spans="1:24">
      <c r="A307" s="47" t="s">
        <v>539</v>
      </c>
      <c r="B307" s="48" t="s">
        <v>540</v>
      </c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26"/>
      <c r="X307" s="32" t="e">
        <f t="shared" si="30"/>
        <v>#DIV/0!</v>
      </c>
    </row>
    <row r="308" spans="1:24">
      <c r="A308" s="47" t="s">
        <v>640</v>
      </c>
      <c r="B308" s="48" t="s">
        <v>641</v>
      </c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26"/>
      <c r="X308" s="32" t="e">
        <f t="shared" si="30"/>
        <v>#DIV/0!</v>
      </c>
    </row>
  </sheetData>
  <conditionalFormatting sqref="C239:U239 C301:U301">
    <cfRule type="cellIs" dxfId="14" priority="6" operator="equal">
      <formula>0</formula>
    </cfRule>
  </conditionalFormatting>
  <conditionalFormatting sqref="V239">
    <cfRule type="cellIs" dxfId="13" priority="2" operator="equal">
      <formula>0</formula>
    </cfRule>
  </conditionalFormatting>
  <conditionalFormatting sqref="V301">
    <cfRule type="cellIs" dxfId="12" priority="1" operator="equal">
      <formula>0</formula>
    </cfRule>
  </conditionalFormatting>
  <dataValidations count="1">
    <dataValidation allowBlank="1" showInputMessage="1" showErrorMessage="1" sqref="B144:B157 B136 A225:B236 B267:B273 A289:B299 B307" xr:uid="{1A1D4738-A32F-43AA-821B-476DD2713CFF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B08FA616-FE26-4B28-B79A-E9AD45C88EF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'NF3'!C4:V4</xm:f>
              <xm:sqref>Z4</xm:sqref>
            </x14:sparkline>
            <x14:sparkline>
              <xm:f>'NF3'!C5:V5</xm:f>
              <xm:sqref>Z5</xm:sqref>
            </x14:sparkline>
            <x14:sparkline>
              <xm:f>'NF3'!C6:V6</xm:f>
              <xm:sqref>Z6</xm:sqref>
            </x14:sparkline>
            <x14:sparkline>
              <xm:f>'NF3'!C7:V7</xm:f>
              <xm:sqref>Z7</xm:sqref>
            </x14:sparkline>
            <x14:sparkline>
              <xm:f>'NF3'!C8:V8</xm:f>
              <xm:sqref>Z8</xm:sqref>
            </x14:sparkline>
            <x14:sparkline>
              <xm:f>'NF3'!C9:V9</xm:f>
              <xm:sqref>Z9</xm:sqref>
            </x14:sparkline>
            <x14:sparkline>
              <xm:f>'NF3'!C10:V10</xm:f>
              <xm:sqref>Z10</xm:sqref>
            </x14:sparkline>
            <x14:sparkline>
              <xm:f>'NF3'!C11:V11</xm:f>
              <xm:sqref>Z11</xm:sqref>
            </x14:sparkline>
            <x14:sparkline>
              <xm:f>'NF3'!C12:V12</xm:f>
              <xm:sqref>Z12</xm:sqref>
            </x14:sparkline>
            <x14:sparkline>
              <xm:f>'NF3'!C13:V13</xm:f>
              <xm:sqref>Z13</xm:sqref>
            </x14:sparkline>
            <x14:sparkline>
              <xm:f>'NF3'!C14:V14</xm:f>
              <xm:sqref>Z14</xm:sqref>
            </x14:sparkline>
            <x14:sparkline>
              <xm:f>'NF3'!C15:V15</xm:f>
              <xm:sqref>Z15</xm:sqref>
            </x14:sparkline>
            <x14:sparkline>
              <xm:f>'NF3'!C16:V16</xm:f>
              <xm:sqref>Z16</xm:sqref>
            </x14:sparkline>
            <x14:sparkline>
              <xm:f>'NF3'!C17:V17</xm:f>
              <xm:sqref>Z17</xm:sqref>
            </x14:sparkline>
            <x14:sparkline>
              <xm:f>'NF3'!C18:V18</xm:f>
              <xm:sqref>Z18</xm:sqref>
            </x14:sparkline>
            <x14:sparkline>
              <xm:f>'NF3'!C19:V19</xm:f>
              <xm:sqref>Z19</xm:sqref>
            </x14:sparkline>
            <x14:sparkline>
              <xm:f>'NF3'!C20:V20</xm:f>
              <xm:sqref>Z20</xm:sqref>
            </x14:sparkline>
            <x14:sparkline>
              <xm:f>'NF3'!C21:V21</xm:f>
              <xm:sqref>Z21</xm:sqref>
            </x14:sparkline>
            <x14:sparkline>
              <xm:f>'NF3'!C22:V22</xm:f>
              <xm:sqref>Z22</xm:sqref>
            </x14:sparkline>
            <x14:sparkline>
              <xm:f>'NF3'!C23:V23</xm:f>
              <xm:sqref>Z23</xm:sqref>
            </x14:sparkline>
            <x14:sparkline>
              <xm:f>'NF3'!C24:V24</xm:f>
              <xm:sqref>Z24</xm:sqref>
            </x14:sparkline>
            <x14:sparkline>
              <xm:f>'NF3'!C25:V25</xm:f>
              <xm:sqref>Z25</xm:sqref>
            </x14:sparkline>
            <x14:sparkline>
              <xm:f>'NF3'!C26:V26</xm:f>
              <xm:sqref>Z26</xm:sqref>
            </x14:sparkline>
            <x14:sparkline>
              <xm:f>'NF3'!C27:V27</xm:f>
              <xm:sqref>Z27</xm:sqref>
            </x14:sparkline>
            <x14:sparkline>
              <xm:f>'NF3'!C28:V28</xm:f>
              <xm:sqref>Z28</xm:sqref>
            </x14:sparkline>
            <x14:sparkline>
              <xm:f>'NF3'!C29:V29</xm:f>
              <xm:sqref>Z29</xm:sqref>
            </x14:sparkline>
            <x14:sparkline>
              <xm:f>'NF3'!C30:V30</xm:f>
              <xm:sqref>Z30</xm:sqref>
            </x14:sparkline>
            <x14:sparkline>
              <xm:f>'NF3'!C31:V31</xm:f>
              <xm:sqref>Z31</xm:sqref>
            </x14:sparkline>
            <x14:sparkline>
              <xm:f>'NF3'!C32:V32</xm:f>
              <xm:sqref>Z32</xm:sqref>
            </x14:sparkline>
            <x14:sparkline>
              <xm:f>'NF3'!C33:V33</xm:f>
              <xm:sqref>Z33</xm:sqref>
            </x14:sparkline>
            <x14:sparkline>
              <xm:f>'NF3'!C34:V34</xm:f>
              <xm:sqref>Z34</xm:sqref>
            </x14:sparkline>
            <x14:sparkline>
              <xm:f>'NF3'!C35:V35</xm:f>
              <xm:sqref>Z35</xm:sqref>
            </x14:sparkline>
            <x14:sparkline>
              <xm:f>'NF3'!C36:V36</xm:f>
              <xm:sqref>Z36</xm:sqref>
            </x14:sparkline>
            <x14:sparkline>
              <xm:f>'NF3'!C37:V37</xm:f>
              <xm:sqref>Z37</xm:sqref>
            </x14:sparkline>
            <x14:sparkline>
              <xm:f>'NF3'!C38:V38</xm:f>
              <xm:sqref>Z38</xm:sqref>
            </x14:sparkline>
            <x14:sparkline>
              <xm:f>'NF3'!C39:V39</xm:f>
              <xm:sqref>Z39</xm:sqref>
            </x14:sparkline>
            <x14:sparkline>
              <xm:f>'NF3'!C40:V40</xm:f>
              <xm:sqref>Z40</xm:sqref>
            </x14:sparkline>
            <x14:sparkline>
              <xm:f>'NF3'!C41:V41</xm:f>
              <xm:sqref>Z41</xm:sqref>
            </x14:sparkline>
            <x14:sparkline>
              <xm:f>'NF3'!C42:V42</xm:f>
              <xm:sqref>Z42</xm:sqref>
            </x14:sparkline>
            <x14:sparkline>
              <xm:f>'NF3'!C43:V43</xm:f>
              <xm:sqref>Z43</xm:sqref>
            </x14:sparkline>
            <x14:sparkline>
              <xm:f>'NF3'!C44:V44</xm:f>
              <xm:sqref>Z44</xm:sqref>
            </x14:sparkline>
            <x14:sparkline>
              <xm:f>'NF3'!C45:V45</xm:f>
              <xm:sqref>Z45</xm:sqref>
            </x14:sparkline>
            <x14:sparkline>
              <xm:f>'NF3'!C46:V46</xm:f>
              <xm:sqref>Z46</xm:sqref>
            </x14:sparkline>
            <x14:sparkline>
              <xm:f>'NF3'!C47:V47</xm:f>
              <xm:sqref>Z47</xm:sqref>
            </x14:sparkline>
            <x14:sparkline>
              <xm:f>'NF3'!C48:V48</xm:f>
              <xm:sqref>Z48</xm:sqref>
            </x14:sparkline>
            <x14:sparkline>
              <xm:f>'NF3'!C49:V49</xm:f>
              <xm:sqref>Z49</xm:sqref>
            </x14:sparkline>
            <x14:sparkline>
              <xm:f>'NF3'!C50:V50</xm:f>
              <xm:sqref>Z50</xm:sqref>
            </x14:sparkline>
            <x14:sparkline>
              <xm:f>'NF3'!C51:V51</xm:f>
              <xm:sqref>Z51</xm:sqref>
            </x14:sparkline>
            <x14:sparkline>
              <xm:f>'NF3'!C52:V52</xm:f>
              <xm:sqref>Z52</xm:sqref>
            </x14:sparkline>
            <x14:sparkline>
              <xm:f>'NF3'!C53:V53</xm:f>
              <xm:sqref>Z53</xm:sqref>
            </x14:sparkline>
            <x14:sparkline>
              <xm:f>'NF3'!C54:V54</xm:f>
              <xm:sqref>Z54</xm:sqref>
            </x14:sparkline>
            <x14:sparkline>
              <xm:f>'NF3'!C55:V55</xm:f>
              <xm:sqref>Z55</xm:sqref>
            </x14:sparkline>
            <x14:sparkline>
              <xm:f>'NF3'!C56:V56</xm:f>
              <xm:sqref>Z56</xm:sqref>
            </x14:sparkline>
            <x14:sparkline>
              <xm:f>'NF3'!C57:V57</xm:f>
              <xm:sqref>Z57</xm:sqref>
            </x14:sparkline>
            <x14:sparkline>
              <xm:f>'NF3'!C58:V58</xm:f>
              <xm:sqref>Z58</xm:sqref>
            </x14:sparkline>
            <x14:sparkline>
              <xm:f>'NF3'!C59:V59</xm:f>
              <xm:sqref>Z59</xm:sqref>
            </x14:sparkline>
            <x14:sparkline>
              <xm:f>'NF3'!C60:V60</xm:f>
              <xm:sqref>Z60</xm:sqref>
            </x14:sparkline>
            <x14:sparkline>
              <xm:f>'NF3'!C61:V61</xm:f>
              <xm:sqref>Z61</xm:sqref>
            </x14:sparkline>
            <x14:sparkline>
              <xm:f>'NF3'!C62:V62</xm:f>
              <xm:sqref>Z62</xm:sqref>
            </x14:sparkline>
            <x14:sparkline>
              <xm:f>'NF3'!C63:V63</xm:f>
              <xm:sqref>Z63</xm:sqref>
            </x14:sparkline>
            <x14:sparkline>
              <xm:f>'NF3'!C64:V64</xm:f>
              <xm:sqref>Z64</xm:sqref>
            </x14:sparkline>
            <x14:sparkline>
              <xm:f>'NF3'!C65:V65</xm:f>
              <xm:sqref>Z65</xm:sqref>
            </x14:sparkline>
            <x14:sparkline>
              <xm:f>'NF3'!C66:V66</xm:f>
              <xm:sqref>Z66</xm:sqref>
            </x14:sparkline>
            <x14:sparkline>
              <xm:f>'NF3'!C67:V67</xm:f>
              <xm:sqref>Z67</xm:sqref>
            </x14:sparkline>
            <x14:sparkline>
              <xm:f>'NF3'!C68:V68</xm:f>
              <xm:sqref>Z68</xm:sqref>
            </x14:sparkline>
            <x14:sparkline>
              <xm:f>'NF3'!C69:V69</xm:f>
              <xm:sqref>Z69</xm:sqref>
            </x14:sparkline>
            <x14:sparkline>
              <xm:f>'NF3'!C70:V70</xm:f>
              <xm:sqref>Z70</xm:sqref>
            </x14:sparkline>
            <x14:sparkline>
              <xm:f>'NF3'!C71:V71</xm:f>
              <xm:sqref>Z71</xm:sqref>
            </x14:sparkline>
            <x14:sparkline>
              <xm:f>'NF3'!C72:V72</xm:f>
              <xm:sqref>Z72</xm:sqref>
            </x14:sparkline>
            <x14:sparkline>
              <xm:f>'NF3'!C73:V73</xm:f>
              <xm:sqref>Z73</xm:sqref>
            </x14:sparkline>
            <x14:sparkline>
              <xm:f>'NF3'!C74:V74</xm:f>
              <xm:sqref>Z74</xm:sqref>
            </x14:sparkline>
            <x14:sparkline>
              <xm:f>'NF3'!C75:V75</xm:f>
              <xm:sqref>Z75</xm:sqref>
            </x14:sparkline>
            <x14:sparkline>
              <xm:f>'NF3'!C76:V76</xm:f>
              <xm:sqref>Z76</xm:sqref>
            </x14:sparkline>
            <x14:sparkline>
              <xm:f>'NF3'!C77:V77</xm:f>
              <xm:sqref>Z77</xm:sqref>
            </x14:sparkline>
            <x14:sparkline>
              <xm:f>'NF3'!C78:V78</xm:f>
              <xm:sqref>Z78</xm:sqref>
            </x14:sparkline>
            <x14:sparkline>
              <xm:f>'NF3'!C79:V79</xm:f>
              <xm:sqref>Z79</xm:sqref>
            </x14:sparkline>
            <x14:sparkline>
              <xm:f>'NF3'!C80:V80</xm:f>
              <xm:sqref>Z80</xm:sqref>
            </x14:sparkline>
            <x14:sparkline>
              <xm:f>'NF3'!C81:V81</xm:f>
              <xm:sqref>Z81</xm:sqref>
            </x14:sparkline>
            <x14:sparkline>
              <xm:f>'NF3'!C82:V82</xm:f>
              <xm:sqref>Z82</xm:sqref>
            </x14:sparkline>
            <x14:sparkline>
              <xm:f>'NF3'!C83:V83</xm:f>
              <xm:sqref>Z83</xm:sqref>
            </x14:sparkline>
            <x14:sparkline>
              <xm:f>'NF3'!C84:V84</xm:f>
              <xm:sqref>Z84</xm:sqref>
            </x14:sparkline>
            <x14:sparkline>
              <xm:f>'NF3'!C85:V85</xm:f>
              <xm:sqref>Z85</xm:sqref>
            </x14:sparkline>
            <x14:sparkline>
              <xm:f>'NF3'!C86:V86</xm:f>
              <xm:sqref>Z86</xm:sqref>
            </x14:sparkline>
            <x14:sparkline>
              <xm:f>'NF3'!C87:V87</xm:f>
              <xm:sqref>Z87</xm:sqref>
            </x14:sparkline>
            <x14:sparkline>
              <xm:f>'NF3'!C88:V88</xm:f>
              <xm:sqref>Z88</xm:sqref>
            </x14:sparkline>
            <x14:sparkline>
              <xm:f>'NF3'!C89:V89</xm:f>
              <xm:sqref>Z89</xm:sqref>
            </x14:sparkline>
            <x14:sparkline>
              <xm:f>'NF3'!C90:V90</xm:f>
              <xm:sqref>Z90</xm:sqref>
            </x14:sparkline>
            <x14:sparkline>
              <xm:f>'NF3'!C91:V91</xm:f>
              <xm:sqref>Z91</xm:sqref>
            </x14:sparkline>
            <x14:sparkline>
              <xm:f>'NF3'!C92:V92</xm:f>
              <xm:sqref>Z92</xm:sqref>
            </x14:sparkline>
            <x14:sparkline>
              <xm:f>'NF3'!C93:V93</xm:f>
              <xm:sqref>Z93</xm:sqref>
            </x14:sparkline>
            <x14:sparkline>
              <xm:f>'NF3'!C94:V94</xm:f>
              <xm:sqref>Z94</xm:sqref>
            </x14:sparkline>
            <x14:sparkline>
              <xm:f>'NF3'!C95:V95</xm:f>
              <xm:sqref>Z95</xm:sqref>
            </x14:sparkline>
            <x14:sparkline>
              <xm:f>'NF3'!C96:V96</xm:f>
              <xm:sqref>Z96</xm:sqref>
            </x14:sparkline>
            <x14:sparkline>
              <xm:f>'NF3'!C97:V97</xm:f>
              <xm:sqref>Z97</xm:sqref>
            </x14:sparkline>
            <x14:sparkline>
              <xm:f>'NF3'!C98:V98</xm:f>
              <xm:sqref>Z98</xm:sqref>
            </x14:sparkline>
            <x14:sparkline>
              <xm:f>'NF3'!C99:V99</xm:f>
              <xm:sqref>Z99</xm:sqref>
            </x14:sparkline>
            <x14:sparkline>
              <xm:f>'NF3'!C100:V100</xm:f>
              <xm:sqref>Z100</xm:sqref>
            </x14:sparkline>
            <x14:sparkline>
              <xm:f>'NF3'!C101:V101</xm:f>
              <xm:sqref>Z101</xm:sqref>
            </x14:sparkline>
            <x14:sparkline>
              <xm:f>'NF3'!C102:V102</xm:f>
              <xm:sqref>Z102</xm:sqref>
            </x14:sparkline>
            <x14:sparkline>
              <xm:f>'NF3'!C103:V103</xm:f>
              <xm:sqref>Z103</xm:sqref>
            </x14:sparkline>
            <x14:sparkline>
              <xm:f>'NF3'!C104:V104</xm:f>
              <xm:sqref>Z104</xm:sqref>
            </x14:sparkline>
            <x14:sparkline>
              <xm:f>'NF3'!C105:V105</xm:f>
              <xm:sqref>Z105</xm:sqref>
            </x14:sparkline>
            <x14:sparkline>
              <xm:f>'NF3'!C106:V106</xm:f>
              <xm:sqref>Z106</xm:sqref>
            </x14:sparkline>
            <x14:sparkline>
              <xm:f>'NF3'!C107:V107</xm:f>
              <xm:sqref>Z107</xm:sqref>
            </x14:sparkline>
            <x14:sparkline>
              <xm:f>'NF3'!C108:V108</xm:f>
              <xm:sqref>Z108</xm:sqref>
            </x14:sparkline>
            <x14:sparkline>
              <xm:f>'NF3'!C109:V109</xm:f>
              <xm:sqref>Z109</xm:sqref>
            </x14:sparkline>
            <x14:sparkline>
              <xm:f>'NF3'!C110:V110</xm:f>
              <xm:sqref>Z110</xm:sqref>
            </x14:sparkline>
            <x14:sparkline>
              <xm:f>'NF3'!C111:V111</xm:f>
              <xm:sqref>Z111</xm:sqref>
            </x14:sparkline>
            <x14:sparkline>
              <xm:f>'NF3'!C112:V112</xm:f>
              <xm:sqref>Z112</xm:sqref>
            </x14:sparkline>
            <x14:sparkline>
              <xm:f>'NF3'!C113:V113</xm:f>
              <xm:sqref>Z113</xm:sqref>
            </x14:sparkline>
            <x14:sparkline>
              <xm:f>'NF3'!C114:V114</xm:f>
              <xm:sqref>Z114</xm:sqref>
            </x14:sparkline>
            <x14:sparkline>
              <xm:f>'NF3'!C115:V115</xm:f>
              <xm:sqref>Z115</xm:sqref>
            </x14:sparkline>
            <x14:sparkline>
              <xm:f>'NF3'!C116:V116</xm:f>
              <xm:sqref>Z116</xm:sqref>
            </x14:sparkline>
            <x14:sparkline>
              <xm:f>'NF3'!C117:V117</xm:f>
              <xm:sqref>Z117</xm:sqref>
            </x14:sparkline>
            <x14:sparkline>
              <xm:f>'NF3'!C118:V118</xm:f>
              <xm:sqref>Z118</xm:sqref>
            </x14:sparkline>
            <x14:sparkline>
              <xm:f>'NF3'!C119:V119</xm:f>
              <xm:sqref>Z119</xm:sqref>
            </x14:sparkline>
            <x14:sparkline>
              <xm:f>'NF3'!C120:V120</xm:f>
              <xm:sqref>Z120</xm:sqref>
            </x14:sparkline>
            <x14:sparkline>
              <xm:f>'NF3'!C121:V121</xm:f>
              <xm:sqref>Z121</xm:sqref>
            </x14:sparkline>
            <x14:sparkline>
              <xm:f>'NF3'!C122:V122</xm:f>
              <xm:sqref>Z122</xm:sqref>
            </x14:sparkline>
            <x14:sparkline>
              <xm:f>'NF3'!C123:V123</xm:f>
              <xm:sqref>Z123</xm:sqref>
            </x14:sparkline>
            <x14:sparkline>
              <xm:f>'NF3'!C124:V124</xm:f>
              <xm:sqref>Z124</xm:sqref>
            </x14:sparkline>
            <x14:sparkline>
              <xm:f>'NF3'!C125:V125</xm:f>
              <xm:sqref>Z125</xm:sqref>
            </x14:sparkline>
            <x14:sparkline>
              <xm:f>'NF3'!C126:V126</xm:f>
              <xm:sqref>Z126</xm:sqref>
            </x14:sparkline>
            <x14:sparkline>
              <xm:f>'NF3'!C127:V127</xm:f>
              <xm:sqref>Z127</xm:sqref>
            </x14:sparkline>
            <x14:sparkline>
              <xm:f>'NF3'!C128:V128</xm:f>
              <xm:sqref>Z128</xm:sqref>
            </x14:sparkline>
            <x14:sparkline>
              <xm:f>'NF3'!C129:V129</xm:f>
              <xm:sqref>Z129</xm:sqref>
            </x14:sparkline>
            <x14:sparkline>
              <xm:f>'NF3'!C130:V130</xm:f>
              <xm:sqref>Z130</xm:sqref>
            </x14:sparkline>
            <x14:sparkline>
              <xm:f>'NF3'!C131:V131</xm:f>
              <xm:sqref>Z131</xm:sqref>
            </x14:sparkline>
            <x14:sparkline>
              <xm:f>'NF3'!C132:V132</xm:f>
              <xm:sqref>Z132</xm:sqref>
            </x14:sparkline>
            <x14:sparkline>
              <xm:f>'NF3'!C133:V133</xm:f>
              <xm:sqref>Z133</xm:sqref>
            </x14:sparkline>
            <x14:sparkline>
              <xm:f>'NF3'!C134:V134</xm:f>
              <xm:sqref>Z134</xm:sqref>
            </x14:sparkline>
            <x14:sparkline>
              <xm:f>'NF3'!C135:V135</xm:f>
              <xm:sqref>Z135</xm:sqref>
            </x14:sparkline>
            <x14:sparkline>
              <xm:f>'NF3'!C136:V136</xm:f>
              <xm:sqref>Z136</xm:sqref>
            </x14:sparkline>
            <x14:sparkline>
              <xm:f>'NF3'!C137:V137</xm:f>
              <xm:sqref>Z137</xm:sqref>
            </x14:sparkline>
            <x14:sparkline>
              <xm:f>'NF3'!C138:V138</xm:f>
              <xm:sqref>Z138</xm:sqref>
            </x14:sparkline>
            <x14:sparkline>
              <xm:f>'NF3'!C139:V139</xm:f>
              <xm:sqref>Z139</xm:sqref>
            </x14:sparkline>
            <x14:sparkline>
              <xm:f>'NF3'!C140:V140</xm:f>
              <xm:sqref>Z140</xm:sqref>
            </x14:sparkline>
            <x14:sparkline>
              <xm:f>'NF3'!C141:V141</xm:f>
              <xm:sqref>Z141</xm:sqref>
            </x14:sparkline>
            <x14:sparkline>
              <xm:f>'NF3'!C142:V142</xm:f>
              <xm:sqref>Z142</xm:sqref>
            </x14:sparkline>
            <x14:sparkline>
              <xm:f>'NF3'!C143:V143</xm:f>
              <xm:sqref>Z143</xm:sqref>
            </x14:sparkline>
            <x14:sparkline>
              <xm:f>'NF3'!C144:V144</xm:f>
              <xm:sqref>Z144</xm:sqref>
            </x14:sparkline>
            <x14:sparkline>
              <xm:f>'NF3'!C145:V145</xm:f>
              <xm:sqref>Z145</xm:sqref>
            </x14:sparkline>
            <x14:sparkline>
              <xm:f>'NF3'!C146:V146</xm:f>
              <xm:sqref>Z146</xm:sqref>
            </x14:sparkline>
            <x14:sparkline>
              <xm:f>'NF3'!C147:V147</xm:f>
              <xm:sqref>Z147</xm:sqref>
            </x14:sparkline>
            <x14:sparkline>
              <xm:f>'NF3'!C148:V148</xm:f>
              <xm:sqref>Z148</xm:sqref>
            </x14:sparkline>
            <x14:sparkline>
              <xm:f>'NF3'!C149:V149</xm:f>
              <xm:sqref>Z149</xm:sqref>
            </x14:sparkline>
            <x14:sparkline>
              <xm:f>'NF3'!C150:V150</xm:f>
              <xm:sqref>Z150</xm:sqref>
            </x14:sparkline>
            <x14:sparkline>
              <xm:f>'NF3'!C151:V151</xm:f>
              <xm:sqref>Z151</xm:sqref>
            </x14:sparkline>
            <x14:sparkline>
              <xm:f>'NF3'!C152:V152</xm:f>
              <xm:sqref>Z152</xm:sqref>
            </x14:sparkline>
            <x14:sparkline>
              <xm:f>'NF3'!C153:V153</xm:f>
              <xm:sqref>Z153</xm:sqref>
            </x14:sparkline>
            <x14:sparkline>
              <xm:f>'NF3'!C154:V154</xm:f>
              <xm:sqref>Z154</xm:sqref>
            </x14:sparkline>
            <x14:sparkline>
              <xm:f>'NF3'!C155:V155</xm:f>
              <xm:sqref>Z155</xm:sqref>
            </x14:sparkline>
            <x14:sparkline>
              <xm:f>'NF3'!C156:V156</xm:f>
              <xm:sqref>Z156</xm:sqref>
            </x14:sparkline>
            <x14:sparkline>
              <xm:f>'NF3'!C157:V157</xm:f>
              <xm:sqref>Z157</xm:sqref>
            </x14:sparkline>
            <x14:sparkline>
              <xm:f>'NF3'!C158:V158</xm:f>
              <xm:sqref>Z158</xm:sqref>
            </x14:sparkline>
            <x14:sparkline>
              <xm:f>'NF3'!C159:V159</xm:f>
              <xm:sqref>Z159</xm:sqref>
            </x14:sparkline>
            <x14:sparkline>
              <xm:f>'NF3'!C160:V160</xm:f>
              <xm:sqref>Z160</xm:sqref>
            </x14:sparkline>
            <x14:sparkline>
              <xm:f>'NF3'!C161:V161</xm:f>
              <xm:sqref>Z161</xm:sqref>
            </x14:sparkline>
            <x14:sparkline>
              <xm:f>'NF3'!C162:V162</xm:f>
              <xm:sqref>Z162</xm:sqref>
            </x14:sparkline>
            <x14:sparkline>
              <xm:f>'NF3'!C163:V163</xm:f>
              <xm:sqref>Z163</xm:sqref>
            </x14:sparkline>
            <x14:sparkline>
              <xm:f>'NF3'!C164:V164</xm:f>
              <xm:sqref>Z164</xm:sqref>
            </x14:sparkline>
            <x14:sparkline>
              <xm:f>'NF3'!C165:V165</xm:f>
              <xm:sqref>Z165</xm:sqref>
            </x14:sparkline>
            <x14:sparkline>
              <xm:f>'NF3'!C166:V166</xm:f>
              <xm:sqref>Z166</xm:sqref>
            </x14:sparkline>
            <x14:sparkline>
              <xm:f>'NF3'!C167:V167</xm:f>
              <xm:sqref>Z167</xm:sqref>
            </x14:sparkline>
            <x14:sparkline>
              <xm:f>'NF3'!C168:V168</xm:f>
              <xm:sqref>Z168</xm:sqref>
            </x14:sparkline>
            <x14:sparkline>
              <xm:f>'NF3'!C169:V169</xm:f>
              <xm:sqref>Z169</xm:sqref>
            </x14:sparkline>
            <x14:sparkline>
              <xm:f>'NF3'!C170:V170</xm:f>
              <xm:sqref>Z170</xm:sqref>
            </x14:sparkline>
            <x14:sparkline>
              <xm:f>'NF3'!C171:V171</xm:f>
              <xm:sqref>Z171</xm:sqref>
            </x14:sparkline>
            <x14:sparkline>
              <xm:f>'NF3'!C172:V172</xm:f>
              <xm:sqref>Z172</xm:sqref>
            </x14:sparkline>
            <x14:sparkline>
              <xm:f>'NF3'!C173:V173</xm:f>
              <xm:sqref>Z173</xm:sqref>
            </x14:sparkline>
            <x14:sparkline>
              <xm:f>'NF3'!C174:V174</xm:f>
              <xm:sqref>Z174</xm:sqref>
            </x14:sparkline>
            <x14:sparkline>
              <xm:f>'NF3'!C175:V175</xm:f>
              <xm:sqref>Z175</xm:sqref>
            </x14:sparkline>
            <x14:sparkline>
              <xm:f>'NF3'!C176:V176</xm:f>
              <xm:sqref>Z176</xm:sqref>
            </x14:sparkline>
            <x14:sparkline>
              <xm:f>'NF3'!C177:V177</xm:f>
              <xm:sqref>Z177</xm:sqref>
            </x14:sparkline>
            <x14:sparkline>
              <xm:f>'NF3'!C178:V178</xm:f>
              <xm:sqref>Z178</xm:sqref>
            </x14:sparkline>
            <x14:sparkline>
              <xm:f>'NF3'!C179:V179</xm:f>
              <xm:sqref>Z179</xm:sqref>
            </x14:sparkline>
            <x14:sparkline>
              <xm:f>'NF3'!C180:V180</xm:f>
              <xm:sqref>Z180</xm:sqref>
            </x14:sparkline>
            <x14:sparkline>
              <xm:f>'NF3'!C181:V181</xm:f>
              <xm:sqref>Z181</xm:sqref>
            </x14:sparkline>
            <x14:sparkline>
              <xm:f>'NF3'!C182:V182</xm:f>
              <xm:sqref>Z182</xm:sqref>
            </x14:sparkline>
            <x14:sparkline>
              <xm:f>'NF3'!C183:V183</xm:f>
              <xm:sqref>Z183</xm:sqref>
            </x14:sparkline>
            <x14:sparkline>
              <xm:f>'NF3'!C184:V184</xm:f>
              <xm:sqref>Z184</xm:sqref>
            </x14:sparkline>
            <x14:sparkline>
              <xm:f>'NF3'!C185:V185</xm:f>
              <xm:sqref>Z185</xm:sqref>
            </x14:sparkline>
            <x14:sparkline>
              <xm:f>'NF3'!C186:V186</xm:f>
              <xm:sqref>Z186</xm:sqref>
            </x14:sparkline>
            <x14:sparkline>
              <xm:f>'NF3'!C187:V187</xm:f>
              <xm:sqref>Z187</xm:sqref>
            </x14:sparkline>
            <x14:sparkline>
              <xm:f>'NF3'!C188:V188</xm:f>
              <xm:sqref>Z188</xm:sqref>
            </x14:sparkline>
            <x14:sparkline>
              <xm:f>'NF3'!C189:V189</xm:f>
              <xm:sqref>Z189</xm:sqref>
            </x14:sparkline>
            <x14:sparkline>
              <xm:f>'NF3'!C190:V190</xm:f>
              <xm:sqref>Z190</xm:sqref>
            </x14:sparkline>
            <x14:sparkline>
              <xm:f>'NF3'!C191:V191</xm:f>
              <xm:sqref>Z191</xm:sqref>
            </x14:sparkline>
            <x14:sparkline>
              <xm:f>'NF3'!C192:V192</xm:f>
              <xm:sqref>Z192</xm:sqref>
            </x14:sparkline>
            <x14:sparkline>
              <xm:f>'NF3'!C193:V193</xm:f>
              <xm:sqref>Z193</xm:sqref>
            </x14:sparkline>
            <x14:sparkline>
              <xm:f>'NF3'!C194:V194</xm:f>
              <xm:sqref>Z194</xm:sqref>
            </x14:sparkline>
            <x14:sparkline>
              <xm:f>'NF3'!C195:V195</xm:f>
              <xm:sqref>Z195</xm:sqref>
            </x14:sparkline>
            <x14:sparkline>
              <xm:f>'NF3'!C196:V196</xm:f>
              <xm:sqref>Z196</xm:sqref>
            </x14:sparkline>
            <x14:sparkline>
              <xm:f>'NF3'!C197:V197</xm:f>
              <xm:sqref>Z197</xm:sqref>
            </x14:sparkline>
            <x14:sparkline>
              <xm:f>'NF3'!C198:V198</xm:f>
              <xm:sqref>Z198</xm:sqref>
            </x14:sparkline>
            <x14:sparkline>
              <xm:f>'NF3'!C199:V199</xm:f>
              <xm:sqref>Z199</xm:sqref>
            </x14:sparkline>
            <x14:sparkline>
              <xm:f>'NF3'!C200:V200</xm:f>
              <xm:sqref>Z200</xm:sqref>
            </x14:sparkline>
            <x14:sparkline>
              <xm:f>'NF3'!C201:V201</xm:f>
              <xm:sqref>Z201</xm:sqref>
            </x14:sparkline>
            <x14:sparkline>
              <xm:f>'NF3'!C202:V202</xm:f>
              <xm:sqref>Z202</xm:sqref>
            </x14:sparkline>
            <x14:sparkline>
              <xm:f>'NF3'!C203:V203</xm:f>
              <xm:sqref>Z203</xm:sqref>
            </x14:sparkline>
            <x14:sparkline>
              <xm:f>'NF3'!C204:V204</xm:f>
              <xm:sqref>Z204</xm:sqref>
            </x14:sparkline>
            <x14:sparkline>
              <xm:f>'NF3'!C205:V205</xm:f>
              <xm:sqref>Z205</xm:sqref>
            </x14:sparkline>
            <x14:sparkline>
              <xm:f>'NF3'!C206:V206</xm:f>
              <xm:sqref>Z206</xm:sqref>
            </x14:sparkline>
            <x14:sparkline>
              <xm:f>'NF3'!C207:V207</xm:f>
              <xm:sqref>Z207</xm:sqref>
            </x14:sparkline>
            <x14:sparkline>
              <xm:f>'NF3'!C208:V208</xm:f>
              <xm:sqref>Z208</xm:sqref>
            </x14:sparkline>
            <x14:sparkline>
              <xm:f>'NF3'!C209:V209</xm:f>
              <xm:sqref>Z209</xm:sqref>
            </x14:sparkline>
            <x14:sparkline>
              <xm:f>'NF3'!C210:V210</xm:f>
              <xm:sqref>Z210</xm:sqref>
            </x14:sparkline>
            <x14:sparkline>
              <xm:f>'NF3'!C211:V211</xm:f>
              <xm:sqref>Z211</xm:sqref>
            </x14:sparkline>
            <x14:sparkline>
              <xm:f>'NF3'!C212:V212</xm:f>
              <xm:sqref>Z212</xm:sqref>
            </x14:sparkline>
            <x14:sparkline>
              <xm:f>'NF3'!C213:V213</xm:f>
              <xm:sqref>Z213</xm:sqref>
            </x14:sparkline>
            <x14:sparkline>
              <xm:f>'NF3'!C214:V214</xm:f>
              <xm:sqref>Z214</xm:sqref>
            </x14:sparkline>
            <x14:sparkline>
              <xm:f>'NF3'!C215:V215</xm:f>
              <xm:sqref>Z215</xm:sqref>
            </x14:sparkline>
            <x14:sparkline>
              <xm:f>'NF3'!C216:V216</xm:f>
              <xm:sqref>Z216</xm:sqref>
            </x14:sparkline>
            <x14:sparkline>
              <xm:f>'NF3'!C217:V217</xm:f>
              <xm:sqref>Z217</xm:sqref>
            </x14:sparkline>
            <x14:sparkline>
              <xm:f>'NF3'!C218:V218</xm:f>
              <xm:sqref>Z218</xm:sqref>
            </x14:sparkline>
            <x14:sparkline>
              <xm:f>'NF3'!C219:V219</xm:f>
              <xm:sqref>Z219</xm:sqref>
            </x14:sparkline>
            <x14:sparkline>
              <xm:f>'NF3'!C220:V220</xm:f>
              <xm:sqref>Z220</xm:sqref>
            </x14:sparkline>
            <x14:sparkline>
              <xm:f>'NF3'!C221:V221</xm:f>
              <xm:sqref>Z221</xm:sqref>
            </x14:sparkline>
            <x14:sparkline>
              <xm:f>'NF3'!C222:V222</xm:f>
              <xm:sqref>Z222</xm:sqref>
            </x14:sparkline>
            <x14:sparkline>
              <xm:f>'NF3'!C223:V223</xm:f>
              <xm:sqref>Z223</xm:sqref>
            </x14:sparkline>
            <x14:sparkline>
              <xm:f>'NF3'!C224:V224</xm:f>
              <xm:sqref>Z224</xm:sqref>
            </x14:sparkline>
            <x14:sparkline>
              <xm:f>'NF3'!C225:V225</xm:f>
              <xm:sqref>Z225</xm:sqref>
            </x14:sparkline>
            <x14:sparkline>
              <xm:f>'NF3'!C226:V226</xm:f>
              <xm:sqref>Z226</xm:sqref>
            </x14:sparkline>
            <x14:sparkline>
              <xm:f>'NF3'!C227:V227</xm:f>
              <xm:sqref>Z227</xm:sqref>
            </x14:sparkline>
            <x14:sparkline>
              <xm:f>'NF3'!C228:V228</xm:f>
              <xm:sqref>Z228</xm:sqref>
            </x14:sparkline>
            <x14:sparkline>
              <xm:f>'NF3'!C229:V229</xm:f>
              <xm:sqref>Z229</xm:sqref>
            </x14:sparkline>
            <x14:sparkline>
              <xm:f>'NF3'!C230:V230</xm:f>
              <xm:sqref>Z230</xm:sqref>
            </x14:sparkline>
            <x14:sparkline>
              <xm:f>'NF3'!C231:V231</xm:f>
              <xm:sqref>Z231</xm:sqref>
            </x14:sparkline>
            <x14:sparkline>
              <xm:f>'NF3'!C232:V232</xm:f>
              <xm:sqref>Z232</xm:sqref>
            </x14:sparkline>
            <x14:sparkline>
              <xm:f>'NF3'!C233:V233</xm:f>
              <xm:sqref>Z233</xm:sqref>
            </x14:sparkline>
            <x14:sparkline>
              <xm:f>'NF3'!C234:V234</xm:f>
              <xm:sqref>Z234</xm:sqref>
            </x14:sparkline>
            <x14:sparkline>
              <xm:f>'NF3'!C235:V235</xm:f>
              <xm:sqref>Z235</xm:sqref>
            </x14:sparkline>
            <x14:sparkline>
              <xm:f>'NF3'!C236:V236</xm:f>
              <xm:sqref>Z236</xm:sqref>
            </x14:sparkline>
          </x14:sparklines>
        </x14:sparklineGroup>
        <x14:sparklineGroup displayEmptyCellsAs="gap" xr2:uid="{591DB103-474F-4756-9BC0-A62AE7FCF81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'NF3'!C303:V303</xm:f>
              <xm:sqref>Z303</xm:sqref>
            </x14:sparkline>
            <x14:sparkline>
              <xm:f>'NF3'!C304:V304</xm:f>
              <xm:sqref>Z304</xm:sqref>
            </x14:sparkline>
            <x14:sparkline>
              <xm:f>'NF3'!C305:V305</xm:f>
              <xm:sqref>Z305</xm:sqref>
            </x14:sparkline>
            <x14:sparkline>
              <xm:f>'NF3'!C306:V306</xm:f>
              <xm:sqref>Z306</xm:sqref>
            </x14:sparkline>
            <x14:sparkline>
              <xm:f>'NF3'!C307:V307</xm:f>
              <xm:sqref>Z307</xm:sqref>
            </x14:sparkline>
            <x14:sparkline>
              <xm:f>'NF3'!C308:V308</xm:f>
              <xm:sqref>Z308</xm:sqref>
            </x14:sparkline>
          </x14:sparklines>
        </x14:sparklineGroup>
        <x14:sparklineGroup displayEmptyCellsAs="gap" xr2:uid="{01B57C81-C202-435C-BF6D-C33B14E1EAE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'NF3'!C241:V241</xm:f>
              <xm:sqref>Z241</xm:sqref>
            </x14:sparkline>
            <x14:sparkline>
              <xm:f>'NF3'!C242:V242</xm:f>
              <xm:sqref>Z242</xm:sqref>
            </x14:sparkline>
            <x14:sparkline>
              <xm:f>'NF3'!C243:V243</xm:f>
              <xm:sqref>Z243</xm:sqref>
            </x14:sparkline>
            <x14:sparkline>
              <xm:f>'NF3'!C244:V244</xm:f>
              <xm:sqref>Z244</xm:sqref>
            </x14:sparkline>
            <x14:sparkline>
              <xm:f>'NF3'!C245:V245</xm:f>
              <xm:sqref>Z245</xm:sqref>
            </x14:sparkline>
            <x14:sparkline>
              <xm:f>'NF3'!C246:V246</xm:f>
              <xm:sqref>Z246</xm:sqref>
            </x14:sparkline>
            <x14:sparkline>
              <xm:f>'NF3'!C247:V247</xm:f>
              <xm:sqref>Z247</xm:sqref>
            </x14:sparkline>
            <x14:sparkline>
              <xm:f>'NF3'!C248:V248</xm:f>
              <xm:sqref>Z248</xm:sqref>
            </x14:sparkline>
            <x14:sparkline>
              <xm:f>'NF3'!C249:V249</xm:f>
              <xm:sqref>Z249</xm:sqref>
            </x14:sparkline>
            <x14:sparkline>
              <xm:f>'NF3'!C250:V250</xm:f>
              <xm:sqref>Z250</xm:sqref>
            </x14:sparkline>
            <x14:sparkline>
              <xm:f>'NF3'!C251:V251</xm:f>
              <xm:sqref>Z251</xm:sqref>
            </x14:sparkline>
            <x14:sparkline>
              <xm:f>'NF3'!C252:V252</xm:f>
              <xm:sqref>Z252</xm:sqref>
            </x14:sparkline>
            <x14:sparkline>
              <xm:f>'NF3'!C253:V253</xm:f>
              <xm:sqref>Z253</xm:sqref>
            </x14:sparkline>
            <x14:sparkline>
              <xm:f>'NF3'!C254:V254</xm:f>
              <xm:sqref>Z254</xm:sqref>
            </x14:sparkline>
            <x14:sparkline>
              <xm:f>'NF3'!C255:V255</xm:f>
              <xm:sqref>Z255</xm:sqref>
            </x14:sparkline>
            <x14:sparkline>
              <xm:f>'NF3'!C256:V256</xm:f>
              <xm:sqref>Z256</xm:sqref>
            </x14:sparkline>
            <x14:sparkline>
              <xm:f>'NF3'!C257:V257</xm:f>
              <xm:sqref>Z257</xm:sqref>
            </x14:sparkline>
            <x14:sparkline>
              <xm:f>'NF3'!C258:V258</xm:f>
              <xm:sqref>Z258</xm:sqref>
            </x14:sparkline>
            <x14:sparkline>
              <xm:f>'NF3'!C259:V259</xm:f>
              <xm:sqref>Z259</xm:sqref>
            </x14:sparkline>
            <x14:sparkline>
              <xm:f>'NF3'!C260:V260</xm:f>
              <xm:sqref>Z260</xm:sqref>
            </x14:sparkline>
            <x14:sparkline>
              <xm:f>'NF3'!C261:V261</xm:f>
              <xm:sqref>Z261</xm:sqref>
            </x14:sparkline>
            <x14:sparkline>
              <xm:f>'NF3'!C262:V262</xm:f>
              <xm:sqref>Z262</xm:sqref>
            </x14:sparkline>
            <x14:sparkline>
              <xm:f>'NF3'!C263:V263</xm:f>
              <xm:sqref>Z263</xm:sqref>
            </x14:sparkline>
            <x14:sparkline>
              <xm:f>'NF3'!C264:V264</xm:f>
              <xm:sqref>Z264</xm:sqref>
            </x14:sparkline>
            <x14:sparkline>
              <xm:f>'NF3'!C265:V265</xm:f>
              <xm:sqref>Z265</xm:sqref>
            </x14:sparkline>
            <x14:sparkline>
              <xm:f>'NF3'!C266:V266</xm:f>
              <xm:sqref>Z266</xm:sqref>
            </x14:sparkline>
            <x14:sparkline>
              <xm:f>'NF3'!C267:V267</xm:f>
              <xm:sqref>Z267</xm:sqref>
            </x14:sparkline>
            <x14:sparkline>
              <xm:f>'NF3'!C268:V268</xm:f>
              <xm:sqref>Z268</xm:sqref>
            </x14:sparkline>
            <x14:sparkline>
              <xm:f>'NF3'!C269:V269</xm:f>
              <xm:sqref>Z269</xm:sqref>
            </x14:sparkline>
            <x14:sparkline>
              <xm:f>'NF3'!C270:V270</xm:f>
              <xm:sqref>Z270</xm:sqref>
            </x14:sparkline>
            <x14:sparkline>
              <xm:f>'NF3'!C271:V271</xm:f>
              <xm:sqref>Z271</xm:sqref>
            </x14:sparkline>
            <x14:sparkline>
              <xm:f>'NF3'!C272:V272</xm:f>
              <xm:sqref>Z272</xm:sqref>
            </x14:sparkline>
            <x14:sparkline>
              <xm:f>'NF3'!C273:V273</xm:f>
              <xm:sqref>Z273</xm:sqref>
            </x14:sparkline>
            <x14:sparkline>
              <xm:f>'NF3'!C274:V274</xm:f>
              <xm:sqref>Z274</xm:sqref>
            </x14:sparkline>
            <x14:sparkline>
              <xm:f>'NF3'!C275:V275</xm:f>
              <xm:sqref>Z275</xm:sqref>
            </x14:sparkline>
            <x14:sparkline>
              <xm:f>'NF3'!C276:V276</xm:f>
              <xm:sqref>Z276</xm:sqref>
            </x14:sparkline>
            <x14:sparkline>
              <xm:f>'NF3'!C277:V277</xm:f>
              <xm:sqref>Z277</xm:sqref>
            </x14:sparkline>
            <x14:sparkline>
              <xm:f>'NF3'!C278:V278</xm:f>
              <xm:sqref>Z278</xm:sqref>
            </x14:sparkline>
            <x14:sparkline>
              <xm:f>'NF3'!C279:V279</xm:f>
              <xm:sqref>Z279</xm:sqref>
            </x14:sparkline>
            <x14:sparkline>
              <xm:f>'NF3'!C280:V280</xm:f>
              <xm:sqref>Z280</xm:sqref>
            </x14:sparkline>
            <x14:sparkline>
              <xm:f>'NF3'!C281:V281</xm:f>
              <xm:sqref>Z281</xm:sqref>
            </x14:sparkline>
            <x14:sparkline>
              <xm:f>'NF3'!C282:V282</xm:f>
              <xm:sqref>Z282</xm:sqref>
            </x14:sparkline>
            <x14:sparkline>
              <xm:f>'NF3'!C283:V283</xm:f>
              <xm:sqref>Z283</xm:sqref>
            </x14:sparkline>
            <x14:sparkline>
              <xm:f>'NF3'!C284:V284</xm:f>
              <xm:sqref>Z284</xm:sqref>
            </x14:sparkline>
            <x14:sparkline>
              <xm:f>'NF3'!C285:V285</xm:f>
              <xm:sqref>Z285</xm:sqref>
            </x14:sparkline>
            <x14:sparkline>
              <xm:f>'NF3'!C286:V286</xm:f>
              <xm:sqref>Z286</xm:sqref>
            </x14:sparkline>
            <x14:sparkline>
              <xm:f>'NF3'!C287:V287</xm:f>
              <xm:sqref>Z287</xm:sqref>
            </x14:sparkline>
            <x14:sparkline>
              <xm:f>'NF3'!C288:V288</xm:f>
              <xm:sqref>Z288</xm:sqref>
            </x14:sparkline>
            <x14:sparkline>
              <xm:f>'NF3'!C289:V289</xm:f>
              <xm:sqref>Z289</xm:sqref>
            </x14:sparkline>
            <x14:sparkline>
              <xm:f>'NF3'!C290:V290</xm:f>
              <xm:sqref>Z290</xm:sqref>
            </x14:sparkline>
            <x14:sparkline>
              <xm:f>'NF3'!C291:V291</xm:f>
              <xm:sqref>Z291</xm:sqref>
            </x14:sparkline>
            <x14:sparkline>
              <xm:f>'NF3'!C292:V292</xm:f>
              <xm:sqref>Z292</xm:sqref>
            </x14:sparkline>
            <x14:sparkline>
              <xm:f>'NF3'!C293:V293</xm:f>
              <xm:sqref>Z293</xm:sqref>
            </x14:sparkline>
            <x14:sparkline>
              <xm:f>'NF3'!C294:V294</xm:f>
              <xm:sqref>Z294</xm:sqref>
            </x14:sparkline>
            <x14:sparkline>
              <xm:f>'NF3'!C295:V295</xm:f>
              <xm:sqref>Z295</xm:sqref>
            </x14:sparkline>
            <x14:sparkline>
              <xm:f>'NF3'!C296:V296</xm:f>
              <xm:sqref>Z296</xm:sqref>
            </x14:sparkline>
            <x14:sparkline>
              <xm:f>'NF3'!C297:V297</xm:f>
              <xm:sqref>Z297</xm:sqref>
            </x14:sparkline>
            <x14:sparkline>
              <xm:f>'NF3'!C298:V298</xm:f>
              <xm:sqref>Z298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B5C18-38AF-4EAD-8D18-DE3C92A1F0A3}">
  <dimension ref="A2:Z308"/>
  <sheetViews>
    <sheetView showGridLines="0" topLeftCell="T1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7.42578125" style="51" bestFit="1" customWidth="1"/>
    <col min="7" max="7" width="11.42578125" style="51"/>
    <col min="8" max="8" width="7.42578125" style="51" bestFit="1" customWidth="1"/>
    <col min="9" max="22" width="11.42578125" style="5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2.4214046628621979</v>
      </c>
      <c r="D4" s="20">
        <f t="shared" si="0"/>
        <v>2.9536775794065102</v>
      </c>
      <c r="E4" s="20">
        <f t="shared" si="0"/>
        <v>3.8765101574572367</v>
      </c>
      <c r="F4" s="20">
        <f t="shared" si="0"/>
        <v>4.434258361737438</v>
      </c>
      <c r="G4" s="20">
        <f t="shared" si="0"/>
        <v>2.9899438323223908</v>
      </c>
      <c r="H4" s="20">
        <f t="shared" si="0"/>
        <v>5.2236894314049431</v>
      </c>
      <c r="I4" s="20">
        <f t="shared" si="0"/>
        <v>3.5155098432699563</v>
      </c>
      <c r="J4" s="20">
        <f t="shared" si="0"/>
        <v>3.932299597100831</v>
      </c>
      <c r="K4" s="20">
        <f t="shared" si="0"/>
        <v>4.0094374639787222</v>
      </c>
      <c r="L4" s="20">
        <f t="shared" si="0"/>
        <v>3.2966706090285065</v>
      </c>
      <c r="M4" s="20">
        <f t="shared" si="0"/>
        <v>2.8965324970688364</v>
      </c>
      <c r="N4" s="20">
        <f t="shared" si="0"/>
        <v>3.5562641188553279</v>
      </c>
      <c r="O4" s="20">
        <f t="shared" si="0"/>
        <v>3.1023099682211139</v>
      </c>
      <c r="P4" s="20">
        <f t="shared" si="0"/>
        <v>2.5937750476225689</v>
      </c>
      <c r="Q4" s="20">
        <f t="shared" si="0"/>
        <v>3.1668429154682132</v>
      </c>
      <c r="R4" s="20">
        <f t="shared" si="0"/>
        <v>5.3969713728996958</v>
      </c>
      <c r="S4" s="20">
        <f t="shared" si="0"/>
        <v>7.9547688499300735</v>
      </c>
      <c r="T4" s="20">
        <f t="shared" si="0"/>
        <v>3.2012596591838567</v>
      </c>
      <c r="U4" s="20">
        <f t="shared" si="0"/>
        <v>3.2963835775462922</v>
      </c>
      <c r="V4" s="20">
        <f t="shared" ref="V4" si="1">+V5+V46+V95+V157+V208</f>
        <v>6.8875578950757168</v>
      </c>
      <c r="W4" s="21"/>
      <c r="X4" s="22">
        <f t="shared" ref="X4:X67" si="2">+(V4/C4)-1</f>
        <v>1.8444472750516412</v>
      </c>
    </row>
    <row r="5" spans="1:26" s="12" customFormat="1">
      <c r="A5" s="18" t="s">
        <v>263</v>
      </c>
      <c r="B5" s="19" t="s">
        <v>264</v>
      </c>
      <c r="C5" s="20">
        <f t="shared" ref="C5:U5" si="3">+C6+C32+C42</f>
        <v>0</v>
      </c>
      <c r="D5" s="20">
        <f t="shared" si="3"/>
        <v>0</v>
      </c>
      <c r="E5" s="20">
        <f t="shared" si="3"/>
        <v>0</v>
      </c>
      <c r="F5" s="20">
        <f t="shared" si="3"/>
        <v>0</v>
      </c>
      <c r="G5" s="20">
        <f t="shared" si="3"/>
        <v>0</v>
      </c>
      <c r="H5" s="20">
        <f t="shared" si="3"/>
        <v>0</v>
      </c>
      <c r="I5" s="20">
        <f t="shared" si="3"/>
        <v>0</v>
      </c>
      <c r="J5" s="20">
        <f t="shared" si="3"/>
        <v>0</v>
      </c>
      <c r="K5" s="20">
        <f t="shared" si="3"/>
        <v>0</v>
      </c>
      <c r="L5" s="20">
        <f t="shared" si="3"/>
        <v>0</v>
      </c>
      <c r="M5" s="20">
        <f t="shared" si="3"/>
        <v>0</v>
      </c>
      <c r="N5" s="20">
        <f t="shared" si="3"/>
        <v>0</v>
      </c>
      <c r="O5" s="20">
        <f t="shared" si="3"/>
        <v>0</v>
      </c>
      <c r="P5" s="20">
        <f t="shared" si="3"/>
        <v>0</v>
      </c>
      <c r="Q5" s="20">
        <f t="shared" si="3"/>
        <v>0</v>
      </c>
      <c r="R5" s="20">
        <f t="shared" si="3"/>
        <v>0</v>
      </c>
      <c r="S5" s="20">
        <f t="shared" si="3"/>
        <v>0</v>
      </c>
      <c r="T5" s="20">
        <f t="shared" si="3"/>
        <v>0</v>
      </c>
      <c r="U5" s="20">
        <f t="shared" si="3"/>
        <v>0</v>
      </c>
      <c r="V5" s="20">
        <f t="shared" ref="V5" si="4">+V6+V32+V42</f>
        <v>0</v>
      </c>
      <c r="W5" s="21"/>
      <c r="X5" s="22" t="e">
        <f t="shared" si="2"/>
        <v>#DIV/0!</v>
      </c>
    </row>
    <row r="6" spans="1:26">
      <c r="A6" s="23" t="s">
        <v>265</v>
      </c>
      <c r="B6" s="24" t="s">
        <v>266</v>
      </c>
      <c r="C6" s="25">
        <f t="shared" ref="C6:U6" si="5">+C7+C11+C19+C25+C29</f>
        <v>0</v>
      </c>
      <c r="D6" s="25">
        <f t="shared" si="5"/>
        <v>0</v>
      </c>
      <c r="E6" s="25">
        <f t="shared" si="5"/>
        <v>0</v>
      </c>
      <c r="F6" s="25">
        <f t="shared" si="5"/>
        <v>0</v>
      </c>
      <c r="G6" s="25">
        <f t="shared" si="5"/>
        <v>0</v>
      </c>
      <c r="H6" s="25">
        <f t="shared" si="5"/>
        <v>0</v>
      </c>
      <c r="I6" s="25">
        <f t="shared" si="5"/>
        <v>0</v>
      </c>
      <c r="J6" s="25">
        <f t="shared" si="5"/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25">
        <f t="shared" si="5"/>
        <v>0</v>
      </c>
      <c r="O6" s="25">
        <f t="shared" si="5"/>
        <v>0</v>
      </c>
      <c r="P6" s="25">
        <f t="shared" si="5"/>
        <v>0</v>
      </c>
      <c r="Q6" s="25">
        <f t="shared" si="5"/>
        <v>0</v>
      </c>
      <c r="R6" s="25">
        <f t="shared" si="5"/>
        <v>0</v>
      </c>
      <c r="S6" s="25">
        <f t="shared" si="5"/>
        <v>0</v>
      </c>
      <c r="T6" s="25">
        <f t="shared" si="5"/>
        <v>0</v>
      </c>
      <c r="U6" s="25">
        <f t="shared" si="5"/>
        <v>0</v>
      </c>
      <c r="V6" s="25">
        <f t="shared" ref="V6" si="6">+V7+V11+V19+V25+V29</f>
        <v>0</v>
      </c>
      <c r="W6" s="26"/>
      <c r="X6" s="27" t="e">
        <f t="shared" si="2"/>
        <v>#DIV/0!</v>
      </c>
    </row>
    <row r="7" spans="1:26">
      <c r="A7" s="23" t="s">
        <v>267</v>
      </c>
      <c r="B7" s="24" t="s">
        <v>268</v>
      </c>
      <c r="C7" s="25">
        <f t="shared" ref="C7:U7" si="7">+SUM(C8:C10)</f>
        <v>0</v>
      </c>
      <c r="D7" s="25">
        <f t="shared" si="7"/>
        <v>0</v>
      </c>
      <c r="E7" s="25">
        <f t="shared" si="7"/>
        <v>0</v>
      </c>
      <c r="F7" s="25">
        <f t="shared" si="7"/>
        <v>0</v>
      </c>
      <c r="G7" s="25">
        <f t="shared" si="7"/>
        <v>0</v>
      </c>
      <c r="H7" s="25">
        <f t="shared" si="7"/>
        <v>0</v>
      </c>
      <c r="I7" s="25">
        <f t="shared" si="7"/>
        <v>0</v>
      </c>
      <c r="J7" s="25">
        <f t="shared" si="7"/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25">
        <f t="shared" si="7"/>
        <v>0</v>
      </c>
      <c r="O7" s="25">
        <f t="shared" si="7"/>
        <v>0</v>
      </c>
      <c r="P7" s="25">
        <f t="shared" si="7"/>
        <v>0</v>
      </c>
      <c r="Q7" s="25">
        <f t="shared" si="7"/>
        <v>0</v>
      </c>
      <c r="R7" s="25">
        <f t="shared" si="7"/>
        <v>0</v>
      </c>
      <c r="S7" s="25">
        <f t="shared" si="7"/>
        <v>0</v>
      </c>
      <c r="T7" s="25">
        <f t="shared" si="7"/>
        <v>0</v>
      </c>
      <c r="U7" s="25">
        <f t="shared" si="7"/>
        <v>0</v>
      </c>
      <c r="V7" s="25">
        <f t="shared" ref="V7" si="8">+SUM(V8:V10)</f>
        <v>0</v>
      </c>
      <c r="W7" s="26"/>
      <c r="X7" s="27" t="e">
        <f t="shared" si="2"/>
        <v>#DIV/0!</v>
      </c>
    </row>
    <row r="8" spans="1:26">
      <c r="A8" s="23" t="s">
        <v>269</v>
      </c>
      <c r="B8" s="24" t="s">
        <v>270</v>
      </c>
      <c r="C8" s="29">
        <f>+'2000'!$J8</f>
        <v>0</v>
      </c>
      <c r="D8" s="29">
        <f>+'2001'!$J8</f>
        <v>0</v>
      </c>
      <c r="E8" s="29">
        <f>+'2002'!$J8</f>
        <v>0</v>
      </c>
      <c r="F8" s="29">
        <f>+'2003'!$J8</f>
        <v>0</v>
      </c>
      <c r="G8" s="29">
        <f>+'2004'!$J8</f>
        <v>0</v>
      </c>
      <c r="H8" s="29">
        <f>+'2005'!$J8</f>
        <v>0</v>
      </c>
      <c r="I8" s="29">
        <f>+'2006'!$J8</f>
        <v>0</v>
      </c>
      <c r="J8" s="29">
        <f>+'2007'!$J8</f>
        <v>0</v>
      </c>
      <c r="K8" s="29">
        <f>+'2008'!$J8</f>
        <v>0</v>
      </c>
      <c r="L8" s="29">
        <f>+'2009'!$J8</f>
        <v>0</v>
      </c>
      <c r="M8" s="29">
        <f>+'2010'!$J8</f>
        <v>0</v>
      </c>
      <c r="N8" s="29">
        <f>+'2011'!$J8</f>
        <v>0</v>
      </c>
      <c r="O8" s="29">
        <f>+'2012'!$J8</f>
        <v>0</v>
      </c>
      <c r="P8" s="29">
        <f>+'2013'!$J8</f>
        <v>0</v>
      </c>
      <c r="Q8" s="29">
        <f>+'2014'!$J8</f>
        <v>0</v>
      </c>
      <c r="R8" s="29">
        <f>+'2015'!$J8</f>
        <v>0</v>
      </c>
      <c r="S8" s="29">
        <f>+'2016'!$J8</f>
        <v>0</v>
      </c>
      <c r="T8" s="29">
        <f>+'2017'!$J8</f>
        <v>0</v>
      </c>
      <c r="U8" s="29">
        <f>+'2018'!$J8</f>
        <v>0</v>
      </c>
      <c r="V8" s="29">
        <f>+'2019'!$J8</f>
        <v>0</v>
      </c>
      <c r="W8" s="26"/>
      <c r="X8" s="30" t="e">
        <f t="shared" si="2"/>
        <v>#DIV/0!</v>
      </c>
    </row>
    <row r="9" spans="1:26">
      <c r="A9" s="23" t="s">
        <v>271</v>
      </c>
      <c r="B9" s="24" t="s">
        <v>272</v>
      </c>
      <c r="C9" s="29">
        <f>+'2000'!$J9</f>
        <v>0</v>
      </c>
      <c r="D9" s="29">
        <f>+'2001'!$J9</f>
        <v>0</v>
      </c>
      <c r="E9" s="29">
        <f>+'2002'!$J9</f>
        <v>0</v>
      </c>
      <c r="F9" s="29">
        <f>+'2003'!$J9</f>
        <v>0</v>
      </c>
      <c r="G9" s="29">
        <f>+'2004'!$J9</f>
        <v>0</v>
      </c>
      <c r="H9" s="29">
        <f>+'2005'!$J9</f>
        <v>0</v>
      </c>
      <c r="I9" s="29">
        <f>+'2006'!$J9</f>
        <v>0</v>
      </c>
      <c r="J9" s="29">
        <f>+'2007'!$J9</f>
        <v>0</v>
      </c>
      <c r="K9" s="29">
        <f>+'2008'!$J9</f>
        <v>0</v>
      </c>
      <c r="L9" s="29">
        <f>+'2009'!$J9</f>
        <v>0</v>
      </c>
      <c r="M9" s="29">
        <f>+'2010'!$J9</f>
        <v>0</v>
      </c>
      <c r="N9" s="29">
        <f>+'2011'!$J9</f>
        <v>0</v>
      </c>
      <c r="O9" s="29">
        <f>+'2012'!$J9</f>
        <v>0</v>
      </c>
      <c r="P9" s="29">
        <f>+'2013'!$J9</f>
        <v>0</v>
      </c>
      <c r="Q9" s="29">
        <f>+'2014'!$J9</f>
        <v>0</v>
      </c>
      <c r="R9" s="29">
        <f>+'2015'!$J9</f>
        <v>0</v>
      </c>
      <c r="S9" s="29">
        <f>+'2016'!$J9</f>
        <v>0</v>
      </c>
      <c r="T9" s="29">
        <f>+'2017'!$J9</f>
        <v>0</v>
      </c>
      <c r="U9" s="29">
        <f>+'2018'!$J9</f>
        <v>0</v>
      </c>
      <c r="V9" s="29">
        <f>+'2019'!$J9</f>
        <v>0</v>
      </c>
      <c r="W9" s="26"/>
      <c r="X9" s="30" t="e">
        <f t="shared" si="2"/>
        <v>#DIV/0!</v>
      </c>
    </row>
    <row r="10" spans="1:26">
      <c r="A10" s="23" t="s">
        <v>273</v>
      </c>
      <c r="B10" s="24" t="s">
        <v>274</v>
      </c>
      <c r="C10" s="29">
        <f>+'2000'!$J10</f>
        <v>0</v>
      </c>
      <c r="D10" s="29">
        <f>+'2001'!$J10</f>
        <v>0</v>
      </c>
      <c r="E10" s="29">
        <f>+'2002'!$J10</f>
        <v>0</v>
      </c>
      <c r="F10" s="29">
        <f>+'2003'!$J10</f>
        <v>0</v>
      </c>
      <c r="G10" s="29">
        <f>+'2004'!$J10</f>
        <v>0</v>
      </c>
      <c r="H10" s="29">
        <f>+'2005'!$J10</f>
        <v>0</v>
      </c>
      <c r="I10" s="29">
        <f>+'2006'!$J10</f>
        <v>0</v>
      </c>
      <c r="J10" s="29">
        <f>+'2007'!$J10</f>
        <v>0</v>
      </c>
      <c r="K10" s="29">
        <f>+'2008'!$J10</f>
        <v>0</v>
      </c>
      <c r="L10" s="29">
        <f>+'2009'!$J10</f>
        <v>0</v>
      </c>
      <c r="M10" s="29">
        <f>+'2010'!$J10</f>
        <v>0</v>
      </c>
      <c r="N10" s="29">
        <f>+'2011'!$J10</f>
        <v>0</v>
      </c>
      <c r="O10" s="29">
        <f>+'2012'!$J10</f>
        <v>0</v>
      </c>
      <c r="P10" s="29">
        <f>+'2013'!$J10</f>
        <v>0</v>
      </c>
      <c r="Q10" s="29">
        <f>+'2014'!$J10</f>
        <v>0</v>
      </c>
      <c r="R10" s="29">
        <f>+'2015'!$J10</f>
        <v>0</v>
      </c>
      <c r="S10" s="29">
        <f>+'2016'!$J10</f>
        <v>0</v>
      </c>
      <c r="T10" s="29">
        <f>+'2017'!$J10</f>
        <v>0</v>
      </c>
      <c r="U10" s="29">
        <f>+'2018'!$J10</f>
        <v>0</v>
      </c>
      <c r="V10" s="29">
        <f>+'2019'!$J10</f>
        <v>0</v>
      </c>
      <c r="W10" s="26"/>
      <c r="X10" s="30" t="e">
        <f t="shared" si="2"/>
        <v>#DIV/0!</v>
      </c>
    </row>
    <row r="11" spans="1:26">
      <c r="A11" s="23" t="s">
        <v>275</v>
      </c>
      <c r="B11" s="24" t="s">
        <v>276</v>
      </c>
      <c r="C11" s="25">
        <f t="shared" ref="C11:U11" si="9">+SUM(C12:C18)</f>
        <v>0</v>
      </c>
      <c r="D11" s="25">
        <f t="shared" si="9"/>
        <v>0</v>
      </c>
      <c r="E11" s="25">
        <f t="shared" si="9"/>
        <v>0</v>
      </c>
      <c r="F11" s="25">
        <f t="shared" si="9"/>
        <v>0</v>
      </c>
      <c r="G11" s="25">
        <f t="shared" si="9"/>
        <v>0</v>
      </c>
      <c r="H11" s="25">
        <f t="shared" si="9"/>
        <v>0</v>
      </c>
      <c r="I11" s="25">
        <f t="shared" si="9"/>
        <v>0</v>
      </c>
      <c r="J11" s="25">
        <f t="shared" si="9"/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25">
        <f t="shared" si="9"/>
        <v>0</v>
      </c>
      <c r="O11" s="25">
        <f t="shared" si="9"/>
        <v>0</v>
      </c>
      <c r="P11" s="25">
        <f t="shared" si="9"/>
        <v>0</v>
      </c>
      <c r="Q11" s="25">
        <f t="shared" si="9"/>
        <v>0</v>
      </c>
      <c r="R11" s="25">
        <f t="shared" si="9"/>
        <v>0</v>
      </c>
      <c r="S11" s="25">
        <f t="shared" si="9"/>
        <v>0</v>
      </c>
      <c r="T11" s="25">
        <f t="shared" si="9"/>
        <v>0</v>
      </c>
      <c r="U11" s="25">
        <f t="shared" si="9"/>
        <v>0</v>
      </c>
      <c r="V11" s="25">
        <f t="shared" ref="V11" si="10">+SUM(V12:V18)</f>
        <v>0</v>
      </c>
      <c r="W11" s="26"/>
      <c r="X11" s="27" t="e">
        <f t="shared" si="2"/>
        <v>#DIV/0!</v>
      </c>
    </row>
    <row r="12" spans="1:26">
      <c r="A12" s="23" t="s">
        <v>277</v>
      </c>
      <c r="B12" s="24" t="s">
        <v>278</v>
      </c>
      <c r="C12" s="29">
        <f>+'2000'!$J12</f>
        <v>0</v>
      </c>
      <c r="D12" s="29">
        <f>+'2001'!$J12</f>
        <v>0</v>
      </c>
      <c r="E12" s="29">
        <f>+'2002'!$J12</f>
        <v>0</v>
      </c>
      <c r="F12" s="29">
        <f>+'2003'!$J12</f>
        <v>0</v>
      </c>
      <c r="G12" s="29">
        <f>+'2004'!$J12</f>
        <v>0</v>
      </c>
      <c r="H12" s="29">
        <f>+'2005'!$J12</f>
        <v>0</v>
      </c>
      <c r="I12" s="29">
        <f>+'2006'!$J12</f>
        <v>0</v>
      </c>
      <c r="J12" s="29">
        <f>+'2007'!$J12</f>
        <v>0</v>
      </c>
      <c r="K12" s="29">
        <f>+'2008'!$J12</f>
        <v>0</v>
      </c>
      <c r="L12" s="29">
        <f>+'2009'!$J12</f>
        <v>0</v>
      </c>
      <c r="M12" s="29">
        <f>+'2010'!$J12</f>
        <v>0</v>
      </c>
      <c r="N12" s="29">
        <f>+'2011'!$J12</f>
        <v>0</v>
      </c>
      <c r="O12" s="29">
        <f>+'2012'!$J12</f>
        <v>0</v>
      </c>
      <c r="P12" s="29">
        <f>+'2013'!$J12</f>
        <v>0</v>
      </c>
      <c r="Q12" s="29">
        <f>+'2014'!$J12</f>
        <v>0</v>
      </c>
      <c r="R12" s="29">
        <f>+'2015'!$J12</f>
        <v>0</v>
      </c>
      <c r="S12" s="29">
        <f>+'2016'!$J12</f>
        <v>0</v>
      </c>
      <c r="T12" s="29">
        <f>+'2017'!$J12</f>
        <v>0</v>
      </c>
      <c r="U12" s="29">
        <f>+'2018'!$J12</f>
        <v>0</v>
      </c>
      <c r="V12" s="29">
        <f>+'2019'!$J12</f>
        <v>0</v>
      </c>
      <c r="W12" s="26"/>
      <c r="X12" s="30" t="e">
        <f t="shared" si="2"/>
        <v>#DIV/0!</v>
      </c>
    </row>
    <row r="13" spans="1:26">
      <c r="A13" s="23" t="s">
        <v>279</v>
      </c>
      <c r="B13" s="24" t="s">
        <v>280</v>
      </c>
      <c r="C13" s="29">
        <f>+'2000'!$J13</f>
        <v>0</v>
      </c>
      <c r="D13" s="29">
        <f>+'2001'!$J13</f>
        <v>0</v>
      </c>
      <c r="E13" s="29">
        <f>+'2002'!$J13</f>
        <v>0</v>
      </c>
      <c r="F13" s="29">
        <f>+'2003'!$J13</f>
        <v>0</v>
      </c>
      <c r="G13" s="29">
        <f>+'2004'!$J13</f>
        <v>0</v>
      </c>
      <c r="H13" s="29">
        <f>+'2005'!$J13</f>
        <v>0</v>
      </c>
      <c r="I13" s="29">
        <f>+'2006'!$J13</f>
        <v>0</v>
      </c>
      <c r="J13" s="29">
        <f>+'2007'!$J13</f>
        <v>0</v>
      </c>
      <c r="K13" s="29">
        <f>+'2008'!$J13</f>
        <v>0</v>
      </c>
      <c r="L13" s="29">
        <f>+'2009'!$J13</f>
        <v>0</v>
      </c>
      <c r="M13" s="29">
        <f>+'2010'!$J13</f>
        <v>0</v>
      </c>
      <c r="N13" s="29">
        <f>+'2011'!$J13</f>
        <v>0</v>
      </c>
      <c r="O13" s="29">
        <f>+'2012'!$J13</f>
        <v>0</v>
      </c>
      <c r="P13" s="29">
        <f>+'2013'!$J13</f>
        <v>0</v>
      </c>
      <c r="Q13" s="29">
        <f>+'2014'!$J13</f>
        <v>0</v>
      </c>
      <c r="R13" s="29">
        <f>+'2015'!$J13</f>
        <v>0</v>
      </c>
      <c r="S13" s="29">
        <f>+'2016'!$J13</f>
        <v>0</v>
      </c>
      <c r="T13" s="29">
        <f>+'2017'!$J13</f>
        <v>0</v>
      </c>
      <c r="U13" s="29">
        <f>+'2018'!$J13</f>
        <v>0</v>
      </c>
      <c r="V13" s="29">
        <f>+'2019'!$J13</f>
        <v>0</v>
      </c>
      <c r="W13" s="26"/>
      <c r="X13" s="30" t="e">
        <f t="shared" si="2"/>
        <v>#DIV/0!</v>
      </c>
    </row>
    <row r="14" spans="1:26">
      <c r="A14" s="23" t="s">
        <v>281</v>
      </c>
      <c r="B14" s="24" t="s">
        <v>282</v>
      </c>
      <c r="C14" s="29">
        <f>+'2000'!$J14</f>
        <v>0</v>
      </c>
      <c r="D14" s="29">
        <f>+'2001'!$J14</f>
        <v>0</v>
      </c>
      <c r="E14" s="29">
        <f>+'2002'!$J14</f>
        <v>0</v>
      </c>
      <c r="F14" s="29">
        <f>+'2003'!$J14</f>
        <v>0</v>
      </c>
      <c r="G14" s="29">
        <f>+'2004'!$J14</f>
        <v>0</v>
      </c>
      <c r="H14" s="29">
        <f>+'2005'!$J14</f>
        <v>0</v>
      </c>
      <c r="I14" s="29">
        <f>+'2006'!$J14</f>
        <v>0</v>
      </c>
      <c r="J14" s="29">
        <f>+'2007'!$J14</f>
        <v>0</v>
      </c>
      <c r="K14" s="29">
        <f>+'2008'!$J14</f>
        <v>0</v>
      </c>
      <c r="L14" s="29">
        <f>+'2009'!$J14</f>
        <v>0</v>
      </c>
      <c r="M14" s="29">
        <f>+'2010'!$J14</f>
        <v>0</v>
      </c>
      <c r="N14" s="29">
        <f>+'2011'!$J14</f>
        <v>0</v>
      </c>
      <c r="O14" s="29">
        <f>+'2012'!$J14</f>
        <v>0</v>
      </c>
      <c r="P14" s="29">
        <f>+'2013'!$J14</f>
        <v>0</v>
      </c>
      <c r="Q14" s="29">
        <f>+'2014'!$J14</f>
        <v>0</v>
      </c>
      <c r="R14" s="29">
        <f>+'2015'!$J14</f>
        <v>0</v>
      </c>
      <c r="S14" s="29">
        <f>+'2016'!$J14</f>
        <v>0</v>
      </c>
      <c r="T14" s="29">
        <f>+'2017'!$J14</f>
        <v>0</v>
      </c>
      <c r="U14" s="29">
        <f>+'2018'!$J14</f>
        <v>0</v>
      </c>
      <c r="V14" s="29">
        <f>+'2019'!$J14</f>
        <v>0</v>
      </c>
      <c r="W14" s="26"/>
      <c r="X14" s="30" t="e">
        <f t="shared" si="2"/>
        <v>#DIV/0!</v>
      </c>
    </row>
    <row r="15" spans="1:26">
      <c r="A15" s="23" t="s">
        <v>283</v>
      </c>
      <c r="B15" s="24" t="s">
        <v>284</v>
      </c>
      <c r="C15" s="29">
        <f>+'2000'!$J15</f>
        <v>0</v>
      </c>
      <c r="D15" s="29">
        <f>+'2001'!$J15</f>
        <v>0</v>
      </c>
      <c r="E15" s="29">
        <f>+'2002'!$J15</f>
        <v>0</v>
      </c>
      <c r="F15" s="29">
        <f>+'2003'!$J15</f>
        <v>0</v>
      </c>
      <c r="G15" s="29">
        <f>+'2004'!$J15</f>
        <v>0</v>
      </c>
      <c r="H15" s="29">
        <f>+'2005'!$J15</f>
        <v>0</v>
      </c>
      <c r="I15" s="29">
        <f>+'2006'!$J15</f>
        <v>0</v>
      </c>
      <c r="J15" s="29">
        <f>+'2007'!$J15</f>
        <v>0</v>
      </c>
      <c r="K15" s="29">
        <f>+'2008'!$J15</f>
        <v>0</v>
      </c>
      <c r="L15" s="29">
        <f>+'2009'!$J15</f>
        <v>0</v>
      </c>
      <c r="M15" s="29">
        <f>+'2010'!$J15</f>
        <v>0</v>
      </c>
      <c r="N15" s="29">
        <f>+'2011'!$J15</f>
        <v>0</v>
      </c>
      <c r="O15" s="29">
        <f>+'2012'!$J15</f>
        <v>0</v>
      </c>
      <c r="P15" s="29">
        <f>+'2013'!$J15</f>
        <v>0</v>
      </c>
      <c r="Q15" s="29">
        <f>+'2014'!$J15</f>
        <v>0</v>
      </c>
      <c r="R15" s="29">
        <f>+'2015'!$J15</f>
        <v>0</v>
      </c>
      <c r="S15" s="29">
        <f>+'2016'!$J15</f>
        <v>0</v>
      </c>
      <c r="T15" s="29">
        <f>+'2017'!$J15</f>
        <v>0</v>
      </c>
      <c r="U15" s="29">
        <f>+'2018'!$J15</f>
        <v>0</v>
      </c>
      <c r="V15" s="29">
        <f>+'2019'!$J15</f>
        <v>0</v>
      </c>
      <c r="W15" s="26"/>
      <c r="X15" s="30" t="e">
        <f t="shared" si="2"/>
        <v>#DIV/0!</v>
      </c>
    </row>
    <row r="16" spans="1:26">
      <c r="A16" s="23" t="s">
        <v>285</v>
      </c>
      <c r="B16" s="24" t="s">
        <v>286</v>
      </c>
      <c r="C16" s="29">
        <f>+'2000'!$J16</f>
        <v>0</v>
      </c>
      <c r="D16" s="29">
        <f>+'2001'!$J16</f>
        <v>0</v>
      </c>
      <c r="E16" s="29">
        <f>+'2002'!$J16</f>
        <v>0</v>
      </c>
      <c r="F16" s="29">
        <f>+'2003'!$J16</f>
        <v>0</v>
      </c>
      <c r="G16" s="29">
        <f>+'2004'!$J16</f>
        <v>0</v>
      </c>
      <c r="H16" s="29">
        <f>+'2005'!$J16</f>
        <v>0</v>
      </c>
      <c r="I16" s="29">
        <f>+'2006'!$J16</f>
        <v>0</v>
      </c>
      <c r="J16" s="29">
        <f>+'2007'!$J16</f>
        <v>0</v>
      </c>
      <c r="K16" s="29">
        <f>+'2008'!$J16</f>
        <v>0</v>
      </c>
      <c r="L16" s="29">
        <f>+'2009'!$J16</f>
        <v>0</v>
      </c>
      <c r="M16" s="29">
        <f>+'2010'!$J16</f>
        <v>0</v>
      </c>
      <c r="N16" s="29">
        <f>+'2011'!$J16</f>
        <v>0</v>
      </c>
      <c r="O16" s="29">
        <f>+'2012'!$J16</f>
        <v>0</v>
      </c>
      <c r="P16" s="29">
        <f>+'2013'!$J16</f>
        <v>0</v>
      </c>
      <c r="Q16" s="29">
        <f>+'2014'!$J16</f>
        <v>0</v>
      </c>
      <c r="R16" s="29">
        <f>+'2015'!$J16</f>
        <v>0</v>
      </c>
      <c r="S16" s="29">
        <f>+'2016'!$J16</f>
        <v>0</v>
      </c>
      <c r="T16" s="29">
        <f>+'2017'!$J16</f>
        <v>0</v>
      </c>
      <c r="U16" s="29">
        <f>+'2018'!$J16</f>
        <v>0</v>
      </c>
      <c r="V16" s="29">
        <f>+'2019'!$J16</f>
        <v>0</v>
      </c>
      <c r="W16" s="26"/>
      <c r="X16" s="30" t="e">
        <f t="shared" si="2"/>
        <v>#DIV/0!</v>
      </c>
    </row>
    <row r="17" spans="1:24">
      <c r="A17" s="23" t="s">
        <v>287</v>
      </c>
      <c r="B17" s="24" t="s">
        <v>288</v>
      </c>
      <c r="C17" s="29">
        <f>+'2000'!$J17</f>
        <v>0</v>
      </c>
      <c r="D17" s="29">
        <f>+'2001'!$J17</f>
        <v>0</v>
      </c>
      <c r="E17" s="29">
        <f>+'2002'!$J17</f>
        <v>0</v>
      </c>
      <c r="F17" s="29">
        <f>+'2003'!$J17</f>
        <v>0</v>
      </c>
      <c r="G17" s="29">
        <f>+'2004'!$J17</f>
        <v>0</v>
      </c>
      <c r="H17" s="29">
        <f>+'2005'!$J17</f>
        <v>0</v>
      </c>
      <c r="I17" s="29">
        <f>+'2006'!$J17</f>
        <v>0</v>
      </c>
      <c r="J17" s="29">
        <f>+'2007'!$J17</f>
        <v>0</v>
      </c>
      <c r="K17" s="29">
        <f>+'2008'!$J17</f>
        <v>0</v>
      </c>
      <c r="L17" s="29">
        <f>+'2009'!$J17</f>
        <v>0</v>
      </c>
      <c r="M17" s="29">
        <f>+'2010'!$J17</f>
        <v>0</v>
      </c>
      <c r="N17" s="29">
        <f>+'2011'!$J17</f>
        <v>0</v>
      </c>
      <c r="O17" s="29">
        <f>+'2012'!$J17</f>
        <v>0</v>
      </c>
      <c r="P17" s="29">
        <f>+'2013'!$J17</f>
        <v>0</v>
      </c>
      <c r="Q17" s="29">
        <f>+'2014'!$J17</f>
        <v>0</v>
      </c>
      <c r="R17" s="29">
        <f>+'2015'!$J17</f>
        <v>0</v>
      </c>
      <c r="S17" s="29">
        <f>+'2016'!$J17</f>
        <v>0</v>
      </c>
      <c r="T17" s="29">
        <f>+'2017'!$J17</f>
        <v>0</v>
      </c>
      <c r="U17" s="29">
        <f>+'2018'!$J17</f>
        <v>0</v>
      </c>
      <c r="V17" s="29">
        <f>+'2019'!$J17</f>
        <v>0</v>
      </c>
      <c r="W17" s="26"/>
      <c r="X17" s="30" t="e">
        <f t="shared" si="2"/>
        <v>#DIV/0!</v>
      </c>
    </row>
    <row r="18" spans="1:24">
      <c r="A18" s="23" t="s">
        <v>289</v>
      </c>
      <c r="B18" s="24" t="s">
        <v>290</v>
      </c>
      <c r="C18" s="29">
        <f>+'2000'!$J18</f>
        <v>0</v>
      </c>
      <c r="D18" s="29">
        <f>+'2001'!$J18</f>
        <v>0</v>
      </c>
      <c r="E18" s="29">
        <f>+'2002'!$J18</f>
        <v>0</v>
      </c>
      <c r="F18" s="29">
        <f>+'2003'!$J18</f>
        <v>0</v>
      </c>
      <c r="G18" s="29">
        <f>+'2004'!$J18</f>
        <v>0</v>
      </c>
      <c r="H18" s="29">
        <f>+'2005'!$J18</f>
        <v>0</v>
      </c>
      <c r="I18" s="29">
        <f>+'2006'!$J18</f>
        <v>0</v>
      </c>
      <c r="J18" s="29">
        <f>+'2007'!$J18</f>
        <v>0</v>
      </c>
      <c r="K18" s="29">
        <f>+'2008'!$J18</f>
        <v>0</v>
      </c>
      <c r="L18" s="29">
        <f>+'2009'!$J18</f>
        <v>0</v>
      </c>
      <c r="M18" s="29">
        <f>+'2010'!$J18</f>
        <v>0</v>
      </c>
      <c r="N18" s="29">
        <f>+'2011'!$J18</f>
        <v>0</v>
      </c>
      <c r="O18" s="29">
        <f>+'2012'!$J18</f>
        <v>0</v>
      </c>
      <c r="P18" s="29">
        <f>+'2013'!$J18</f>
        <v>0</v>
      </c>
      <c r="Q18" s="29">
        <f>+'2014'!$J18</f>
        <v>0</v>
      </c>
      <c r="R18" s="29">
        <f>+'2015'!$J18</f>
        <v>0</v>
      </c>
      <c r="S18" s="29">
        <f>+'2016'!$J18</f>
        <v>0</v>
      </c>
      <c r="T18" s="29">
        <f>+'2017'!$J18</f>
        <v>0</v>
      </c>
      <c r="U18" s="29">
        <f>+'2018'!$J18</f>
        <v>0</v>
      </c>
      <c r="V18" s="29">
        <f>+'2019'!$J18</f>
        <v>0</v>
      </c>
      <c r="W18" s="26"/>
      <c r="X18" s="30" t="e">
        <f t="shared" si="2"/>
        <v>#DIV/0!</v>
      </c>
    </row>
    <row r="19" spans="1:24">
      <c r="A19" s="23" t="s">
        <v>291</v>
      </c>
      <c r="B19" s="24" t="s">
        <v>292</v>
      </c>
      <c r="C19" s="25">
        <f t="shared" ref="C19:U19" si="11">+SUM(C20:C24)</f>
        <v>0</v>
      </c>
      <c r="D19" s="25">
        <f t="shared" si="11"/>
        <v>0</v>
      </c>
      <c r="E19" s="25">
        <f t="shared" si="11"/>
        <v>0</v>
      </c>
      <c r="F19" s="25">
        <f t="shared" si="11"/>
        <v>0</v>
      </c>
      <c r="G19" s="25">
        <f t="shared" si="11"/>
        <v>0</v>
      </c>
      <c r="H19" s="25">
        <f t="shared" si="11"/>
        <v>0</v>
      </c>
      <c r="I19" s="25">
        <f t="shared" si="11"/>
        <v>0</v>
      </c>
      <c r="J19" s="25">
        <f t="shared" si="11"/>
        <v>0</v>
      </c>
      <c r="K19" s="25">
        <f t="shared" si="11"/>
        <v>0</v>
      </c>
      <c r="L19" s="25">
        <f t="shared" si="11"/>
        <v>0</v>
      </c>
      <c r="M19" s="25">
        <f t="shared" si="11"/>
        <v>0</v>
      </c>
      <c r="N19" s="25">
        <f t="shared" si="11"/>
        <v>0</v>
      </c>
      <c r="O19" s="25">
        <f t="shared" si="11"/>
        <v>0</v>
      </c>
      <c r="P19" s="25">
        <f t="shared" si="11"/>
        <v>0</v>
      </c>
      <c r="Q19" s="25">
        <f t="shared" si="11"/>
        <v>0</v>
      </c>
      <c r="R19" s="25">
        <f t="shared" si="11"/>
        <v>0</v>
      </c>
      <c r="S19" s="25">
        <f t="shared" si="11"/>
        <v>0</v>
      </c>
      <c r="T19" s="25">
        <f t="shared" si="11"/>
        <v>0</v>
      </c>
      <c r="U19" s="25">
        <f t="shared" si="11"/>
        <v>0</v>
      </c>
      <c r="V19" s="25">
        <f t="shared" ref="V19" si="12">+SUM(V20:V24)</f>
        <v>0</v>
      </c>
      <c r="W19" s="26"/>
      <c r="X19" s="27" t="e">
        <f t="shared" si="2"/>
        <v>#DIV/0!</v>
      </c>
    </row>
    <row r="20" spans="1:24">
      <c r="A20" s="23" t="s">
        <v>293</v>
      </c>
      <c r="B20" s="24" t="s">
        <v>294</v>
      </c>
      <c r="C20" s="29">
        <f>+'2000'!$J20</f>
        <v>0</v>
      </c>
      <c r="D20" s="29">
        <f>+'2001'!$J20</f>
        <v>0</v>
      </c>
      <c r="E20" s="29">
        <f>+'2002'!$J20</f>
        <v>0</v>
      </c>
      <c r="F20" s="29">
        <f>+'2003'!$J20</f>
        <v>0</v>
      </c>
      <c r="G20" s="29">
        <f>+'2004'!$J20</f>
        <v>0</v>
      </c>
      <c r="H20" s="29">
        <f>+'2005'!$J20</f>
        <v>0</v>
      </c>
      <c r="I20" s="29">
        <f>+'2006'!$J20</f>
        <v>0</v>
      </c>
      <c r="J20" s="29">
        <f>+'2007'!$J20</f>
        <v>0</v>
      </c>
      <c r="K20" s="29">
        <f>+'2008'!$J20</f>
        <v>0</v>
      </c>
      <c r="L20" s="29">
        <f>+'2009'!$J20</f>
        <v>0</v>
      </c>
      <c r="M20" s="29">
        <f>+'2010'!$J20</f>
        <v>0</v>
      </c>
      <c r="N20" s="29">
        <f>+'2011'!$J20</f>
        <v>0</v>
      </c>
      <c r="O20" s="29">
        <f>+'2012'!$J20</f>
        <v>0</v>
      </c>
      <c r="P20" s="29">
        <f>+'2013'!$J20</f>
        <v>0</v>
      </c>
      <c r="Q20" s="29">
        <f>+'2014'!$J20</f>
        <v>0</v>
      </c>
      <c r="R20" s="29">
        <f>+'2015'!$J20</f>
        <v>0</v>
      </c>
      <c r="S20" s="29">
        <f>+'2016'!$J20</f>
        <v>0</v>
      </c>
      <c r="T20" s="29">
        <f>+'2017'!$J20</f>
        <v>0</v>
      </c>
      <c r="U20" s="29">
        <f>+'2018'!$J20</f>
        <v>0</v>
      </c>
      <c r="V20" s="29">
        <f>+'2019'!$J20</f>
        <v>0</v>
      </c>
      <c r="W20" s="26"/>
      <c r="X20" s="30" t="e">
        <f t="shared" si="2"/>
        <v>#DIV/0!</v>
      </c>
    </row>
    <row r="21" spans="1:24">
      <c r="A21" s="23" t="s">
        <v>295</v>
      </c>
      <c r="B21" s="24" t="s">
        <v>296</v>
      </c>
      <c r="C21" s="29">
        <f>+'2000'!$J21</f>
        <v>0</v>
      </c>
      <c r="D21" s="29">
        <f>+'2001'!$J21</f>
        <v>0</v>
      </c>
      <c r="E21" s="29">
        <f>+'2002'!$J21</f>
        <v>0</v>
      </c>
      <c r="F21" s="29">
        <f>+'2003'!$J21</f>
        <v>0</v>
      </c>
      <c r="G21" s="29">
        <f>+'2004'!$J21</f>
        <v>0</v>
      </c>
      <c r="H21" s="29">
        <f>+'2005'!$J21</f>
        <v>0</v>
      </c>
      <c r="I21" s="29">
        <f>+'2006'!$J21</f>
        <v>0</v>
      </c>
      <c r="J21" s="29">
        <f>+'2007'!$J21</f>
        <v>0</v>
      </c>
      <c r="K21" s="29">
        <f>+'2008'!$J21</f>
        <v>0</v>
      </c>
      <c r="L21" s="29">
        <f>+'2009'!$J21</f>
        <v>0</v>
      </c>
      <c r="M21" s="29">
        <f>+'2010'!$J21</f>
        <v>0</v>
      </c>
      <c r="N21" s="29">
        <f>+'2011'!$J21</f>
        <v>0</v>
      </c>
      <c r="O21" s="29">
        <f>+'2012'!$J21</f>
        <v>0</v>
      </c>
      <c r="P21" s="29">
        <f>+'2013'!$J21</f>
        <v>0</v>
      </c>
      <c r="Q21" s="29">
        <f>+'2014'!$J21</f>
        <v>0</v>
      </c>
      <c r="R21" s="29">
        <f>+'2015'!$J21</f>
        <v>0</v>
      </c>
      <c r="S21" s="29">
        <f>+'2016'!$J21</f>
        <v>0</v>
      </c>
      <c r="T21" s="29">
        <f>+'2017'!$J21</f>
        <v>0</v>
      </c>
      <c r="U21" s="29">
        <f>+'2018'!$J21</f>
        <v>0</v>
      </c>
      <c r="V21" s="29">
        <f>+'2019'!$J21</f>
        <v>0</v>
      </c>
      <c r="W21" s="26"/>
      <c r="X21" s="30" t="e">
        <f t="shared" si="2"/>
        <v>#DIV/0!</v>
      </c>
    </row>
    <row r="22" spans="1:24">
      <c r="A22" s="23" t="s">
        <v>297</v>
      </c>
      <c r="B22" s="24" t="s">
        <v>298</v>
      </c>
      <c r="C22" s="29">
        <f>+'2000'!$J22</f>
        <v>0</v>
      </c>
      <c r="D22" s="29">
        <f>+'2001'!$J22</f>
        <v>0</v>
      </c>
      <c r="E22" s="29">
        <f>+'2002'!$J22</f>
        <v>0</v>
      </c>
      <c r="F22" s="29">
        <f>+'2003'!$J22</f>
        <v>0</v>
      </c>
      <c r="G22" s="29">
        <f>+'2004'!$J22</f>
        <v>0</v>
      </c>
      <c r="H22" s="29">
        <f>+'2005'!$J22</f>
        <v>0</v>
      </c>
      <c r="I22" s="29">
        <f>+'2006'!$J22</f>
        <v>0</v>
      </c>
      <c r="J22" s="29">
        <f>+'2007'!$J22</f>
        <v>0</v>
      </c>
      <c r="K22" s="29">
        <f>+'2008'!$J22</f>
        <v>0</v>
      </c>
      <c r="L22" s="29">
        <f>+'2009'!$J22</f>
        <v>0</v>
      </c>
      <c r="M22" s="29">
        <f>+'2010'!$J22</f>
        <v>0</v>
      </c>
      <c r="N22" s="29">
        <f>+'2011'!$J22</f>
        <v>0</v>
      </c>
      <c r="O22" s="29">
        <f>+'2012'!$J22</f>
        <v>0</v>
      </c>
      <c r="P22" s="29">
        <f>+'2013'!$J22</f>
        <v>0</v>
      </c>
      <c r="Q22" s="29">
        <f>+'2014'!$J22</f>
        <v>0</v>
      </c>
      <c r="R22" s="29">
        <f>+'2015'!$J22</f>
        <v>0</v>
      </c>
      <c r="S22" s="29">
        <f>+'2016'!$J22</f>
        <v>0</v>
      </c>
      <c r="T22" s="29">
        <f>+'2017'!$J22</f>
        <v>0</v>
      </c>
      <c r="U22" s="29">
        <f>+'2018'!$J22</f>
        <v>0</v>
      </c>
      <c r="V22" s="29">
        <f>+'2019'!$J22</f>
        <v>0</v>
      </c>
      <c r="W22" s="26"/>
      <c r="X22" s="30" t="e">
        <f t="shared" si="2"/>
        <v>#DIV/0!</v>
      </c>
    </row>
    <row r="23" spans="1:24">
      <c r="A23" s="23" t="s">
        <v>299</v>
      </c>
      <c r="B23" s="24" t="s">
        <v>300</v>
      </c>
      <c r="C23" s="29">
        <f>+'2000'!$J23</f>
        <v>0</v>
      </c>
      <c r="D23" s="29">
        <f>+'2001'!$J23</f>
        <v>0</v>
      </c>
      <c r="E23" s="29">
        <f>+'2002'!$J23</f>
        <v>0</v>
      </c>
      <c r="F23" s="29">
        <f>+'2003'!$J23</f>
        <v>0</v>
      </c>
      <c r="G23" s="29">
        <f>+'2004'!$J23</f>
        <v>0</v>
      </c>
      <c r="H23" s="29">
        <f>+'2005'!$J23</f>
        <v>0</v>
      </c>
      <c r="I23" s="29">
        <f>+'2006'!$J23</f>
        <v>0</v>
      </c>
      <c r="J23" s="29">
        <f>+'2007'!$J23</f>
        <v>0</v>
      </c>
      <c r="K23" s="29">
        <f>+'2008'!$J23</f>
        <v>0</v>
      </c>
      <c r="L23" s="29">
        <f>+'2009'!$J23</f>
        <v>0</v>
      </c>
      <c r="M23" s="29">
        <f>+'2010'!$J23</f>
        <v>0</v>
      </c>
      <c r="N23" s="29">
        <f>+'2011'!$J23</f>
        <v>0</v>
      </c>
      <c r="O23" s="29">
        <f>+'2012'!$J23</f>
        <v>0</v>
      </c>
      <c r="P23" s="29">
        <f>+'2013'!$J23</f>
        <v>0</v>
      </c>
      <c r="Q23" s="29">
        <f>+'2014'!$J23</f>
        <v>0</v>
      </c>
      <c r="R23" s="29">
        <f>+'2015'!$J23</f>
        <v>0</v>
      </c>
      <c r="S23" s="29">
        <f>+'2016'!$J23</f>
        <v>0</v>
      </c>
      <c r="T23" s="29">
        <f>+'2017'!$J23</f>
        <v>0</v>
      </c>
      <c r="U23" s="29">
        <f>+'2018'!$J23</f>
        <v>0</v>
      </c>
      <c r="V23" s="29">
        <f>+'2019'!$J23</f>
        <v>0</v>
      </c>
      <c r="W23" s="26"/>
      <c r="X23" s="30" t="e">
        <f t="shared" si="2"/>
        <v>#DIV/0!</v>
      </c>
    </row>
    <row r="24" spans="1:24">
      <c r="A24" s="23" t="s">
        <v>301</v>
      </c>
      <c r="B24" s="24" t="s">
        <v>302</v>
      </c>
      <c r="C24" s="29">
        <f>+'2000'!$J24</f>
        <v>0</v>
      </c>
      <c r="D24" s="29">
        <f>+'2001'!$J24</f>
        <v>0</v>
      </c>
      <c r="E24" s="29">
        <f>+'2002'!$J24</f>
        <v>0</v>
      </c>
      <c r="F24" s="29">
        <f>+'2003'!$J24</f>
        <v>0</v>
      </c>
      <c r="G24" s="29">
        <f>+'2004'!$J24</f>
        <v>0</v>
      </c>
      <c r="H24" s="29">
        <f>+'2005'!$J24</f>
        <v>0</v>
      </c>
      <c r="I24" s="29">
        <f>+'2006'!$J24</f>
        <v>0</v>
      </c>
      <c r="J24" s="29">
        <f>+'2007'!$J24</f>
        <v>0</v>
      </c>
      <c r="K24" s="29">
        <f>+'2008'!$J24</f>
        <v>0</v>
      </c>
      <c r="L24" s="29">
        <f>+'2009'!$J24</f>
        <v>0</v>
      </c>
      <c r="M24" s="29">
        <f>+'2010'!$J24</f>
        <v>0</v>
      </c>
      <c r="N24" s="29">
        <f>+'2011'!$J24</f>
        <v>0</v>
      </c>
      <c r="O24" s="29">
        <f>+'2012'!$J24</f>
        <v>0</v>
      </c>
      <c r="P24" s="29">
        <f>+'2013'!$J24</f>
        <v>0</v>
      </c>
      <c r="Q24" s="29">
        <f>+'2014'!$J24</f>
        <v>0</v>
      </c>
      <c r="R24" s="29">
        <f>+'2015'!$J24</f>
        <v>0</v>
      </c>
      <c r="S24" s="29">
        <f>+'2016'!$J24</f>
        <v>0</v>
      </c>
      <c r="T24" s="29">
        <f>+'2017'!$J24</f>
        <v>0</v>
      </c>
      <c r="U24" s="29">
        <f>+'2018'!$J24</f>
        <v>0</v>
      </c>
      <c r="V24" s="29">
        <f>+'2019'!$J24</f>
        <v>0</v>
      </c>
      <c r="W24" s="26"/>
      <c r="X24" s="30" t="e">
        <f t="shared" si="2"/>
        <v>#DIV/0!</v>
      </c>
    </row>
    <row r="25" spans="1:24">
      <c r="A25" s="23" t="s">
        <v>303</v>
      </c>
      <c r="B25" s="24" t="s">
        <v>304</v>
      </c>
      <c r="C25" s="25">
        <f t="shared" ref="C25:U25" si="13">+SUM(C26:C28)</f>
        <v>0</v>
      </c>
      <c r="D25" s="25">
        <f t="shared" si="13"/>
        <v>0</v>
      </c>
      <c r="E25" s="25">
        <f t="shared" si="13"/>
        <v>0</v>
      </c>
      <c r="F25" s="25">
        <f t="shared" si="13"/>
        <v>0</v>
      </c>
      <c r="G25" s="25">
        <f t="shared" si="13"/>
        <v>0</v>
      </c>
      <c r="H25" s="25">
        <f t="shared" si="13"/>
        <v>0</v>
      </c>
      <c r="I25" s="25">
        <f t="shared" si="13"/>
        <v>0</v>
      </c>
      <c r="J25" s="25">
        <f t="shared" si="13"/>
        <v>0</v>
      </c>
      <c r="K25" s="25">
        <f t="shared" si="13"/>
        <v>0</v>
      </c>
      <c r="L25" s="25">
        <f t="shared" si="13"/>
        <v>0</v>
      </c>
      <c r="M25" s="25">
        <f t="shared" si="13"/>
        <v>0</v>
      </c>
      <c r="N25" s="25">
        <f t="shared" si="13"/>
        <v>0</v>
      </c>
      <c r="O25" s="25">
        <f t="shared" si="13"/>
        <v>0</v>
      </c>
      <c r="P25" s="25">
        <f t="shared" si="13"/>
        <v>0</v>
      </c>
      <c r="Q25" s="25">
        <f t="shared" si="13"/>
        <v>0</v>
      </c>
      <c r="R25" s="25">
        <f t="shared" si="13"/>
        <v>0</v>
      </c>
      <c r="S25" s="25">
        <f t="shared" si="13"/>
        <v>0</v>
      </c>
      <c r="T25" s="25">
        <f t="shared" si="13"/>
        <v>0</v>
      </c>
      <c r="U25" s="25">
        <f t="shared" si="13"/>
        <v>0</v>
      </c>
      <c r="V25" s="25">
        <f t="shared" ref="V25" si="14">+SUM(V26:V28)</f>
        <v>0</v>
      </c>
      <c r="W25" s="26"/>
      <c r="X25" s="27" t="e">
        <f t="shared" si="2"/>
        <v>#DIV/0!</v>
      </c>
    </row>
    <row r="26" spans="1:24">
      <c r="A26" s="23" t="s">
        <v>305</v>
      </c>
      <c r="B26" s="24" t="s">
        <v>306</v>
      </c>
      <c r="C26" s="29">
        <f>+'2000'!$J26</f>
        <v>0</v>
      </c>
      <c r="D26" s="29">
        <f>+'2001'!$J26</f>
        <v>0</v>
      </c>
      <c r="E26" s="29">
        <f>+'2002'!$J26</f>
        <v>0</v>
      </c>
      <c r="F26" s="29">
        <f>+'2003'!$J26</f>
        <v>0</v>
      </c>
      <c r="G26" s="29">
        <f>+'2004'!$J26</f>
        <v>0</v>
      </c>
      <c r="H26" s="29">
        <f>+'2005'!$J26</f>
        <v>0</v>
      </c>
      <c r="I26" s="29">
        <f>+'2006'!$J26</f>
        <v>0</v>
      </c>
      <c r="J26" s="29">
        <f>+'2007'!$J26</f>
        <v>0</v>
      </c>
      <c r="K26" s="29">
        <f>+'2008'!$J26</f>
        <v>0</v>
      </c>
      <c r="L26" s="29">
        <f>+'2009'!$J26</f>
        <v>0</v>
      </c>
      <c r="M26" s="29">
        <f>+'2010'!$J26</f>
        <v>0</v>
      </c>
      <c r="N26" s="29">
        <f>+'2011'!$J26</f>
        <v>0</v>
      </c>
      <c r="O26" s="29">
        <f>+'2012'!$J26</f>
        <v>0</v>
      </c>
      <c r="P26" s="29">
        <f>+'2013'!$J26</f>
        <v>0</v>
      </c>
      <c r="Q26" s="29">
        <f>+'2014'!$J26</f>
        <v>0</v>
      </c>
      <c r="R26" s="29">
        <f>+'2015'!$J26</f>
        <v>0</v>
      </c>
      <c r="S26" s="29">
        <f>+'2016'!$J26</f>
        <v>0</v>
      </c>
      <c r="T26" s="29">
        <f>+'2017'!$J26</f>
        <v>0</v>
      </c>
      <c r="U26" s="29">
        <f>+'2018'!$J26</f>
        <v>0</v>
      </c>
      <c r="V26" s="29">
        <f>+'2019'!$J26</f>
        <v>0</v>
      </c>
      <c r="W26" s="26"/>
      <c r="X26" s="30" t="e">
        <f t="shared" si="2"/>
        <v>#DIV/0!</v>
      </c>
    </row>
    <row r="27" spans="1:24">
      <c r="A27" s="23" t="s">
        <v>307</v>
      </c>
      <c r="B27" s="24" t="s">
        <v>308</v>
      </c>
      <c r="C27" s="29">
        <f>+'2000'!$J27</f>
        <v>0</v>
      </c>
      <c r="D27" s="29">
        <f>+'2001'!$J27</f>
        <v>0</v>
      </c>
      <c r="E27" s="29">
        <f>+'2002'!$J27</f>
        <v>0</v>
      </c>
      <c r="F27" s="29">
        <f>+'2003'!$J27</f>
        <v>0</v>
      </c>
      <c r="G27" s="29">
        <f>+'2004'!$J27</f>
        <v>0</v>
      </c>
      <c r="H27" s="29">
        <f>+'2005'!$J27</f>
        <v>0</v>
      </c>
      <c r="I27" s="29">
        <f>+'2006'!$J27</f>
        <v>0</v>
      </c>
      <c r="J27" s="29">
        <f>+'2007'!$J27</f>
        <v>0</v>
      </c>
      <c r="K27" s="29">
        <f>+'2008'!$J27</f>
        <v>0</v>
      </c>
      <c r="L27" s="29">
        <f>+'2009'!$J27</f>
        <v>0</v>
      </c>
      <c r="M27" s="29">
        <f>+'2010'!$J27</f>
        <v>0</v>
      </c>
      <c r="N27" s="29">
        <f>+'2011'!$J27</f>
        <v>0</v>
      </c>
      <c r="O27" s="29">
        <f>+'2012'!$J27</f>
        <v>0</v>
      </c>
      <c r="P27" s="29">
        <f>+'2013'!$J27</f>
        <v>0</v>
      </c>
      <c r="Q27" s="29">
        <f>+'2014'!$J27</f>
        <v>0</v>
      </c>
      <c r="R27" s="29">
        <f>+'2015'!$J27</f>
        <v>0</v>
      </c>
      <c r="S27" s="29">
        <f>+'2016'!$J27</f>
        <v>0</v>
      </c>
      <c r="T27" s="29">
        <f>+'2017'!$J27</f>
        <v>0</v>
      </c>
      <c r="U27" s="29">
        <f>+'2018'!$J27</f>
        <v>0</v>
      </c>
      <c r="V27" s="29">
        <f>+'2019'!$J27</f>
        <v>0</v>
      </c>
      <c r="W27" s="26"/>
      <c r="X27" s="30" t="e">
        <f t="shared" si="2"/>
        <v>#DIV/0!</v>
      </c>
    </row>
    <row r="28" spans="1:24">
      <c r="A28" s="23" t="s">
        <v>309</v>
      </c>
      <c r="B28" s="24" t="s">
        <v>310</v>
      </c>
      <c r="C28" s="29">
        <f>+'2000'!$J28</f>
        <v>0</v>
      </c>
      <c r="D28" s="29">
        <f>+'2001'!$J28</f>
        <v>0</v>
      </c>
      <c r="E28" s="29">
        <f>+'2002'!$J28</f>
        <v>0</v>
      </c>
      <c r="F28" s="29">
        <f>+'2003'!$J28</f>
        <v>0</v>
      </c>
      <c r="G28" s="29">
        <f>+'2004'!$J28</f>
        <v>0</v>
      </c>
      <c r="H28" s="29">
        <f>+'2005'!$J28</f>
        <v>0</v>
      </c>
      <c r="I28" s="29">
        <f>+'2006'!$J28</f>
        <v>0</v>
      </c>
      <c r="J28" s="29">
        <f>+'2007'!$J28</f>
        <v>0</v>
      </c>
      <c r="K28" s="29">
        <f>+'2008'!$J28</f>
        <v>0</v>
      </c>
      <c r="L28" s="29">
        <f>+'2009'!$J28</f>
        <v>0</v>
      </c>
      <c r="M28" s="29">
        <f>+'2010'!$J28</f>
        <v>0</v>
      </c>
      <c r="N28" s="29">
        <f>+'2011'!$J28</f>
        <v>0</v>
      </c>
      <c r="O28" s="29">
        <f>+'2012'!$J28</f>
        <v>0</v>
      </c>
      <c r="P28" s="29">
        <f>+'2013'!$J28</f>
        <v>0</v>
      </c>
      <c r="Q28" s="29">
        <f>+'2014'!$J28</f>
        <v>0</v>
      </c>
      <c r="R28" s="29">
        <f>+'2015'!$J28</f>
        <v>0</v>
      </c>
      <c r="S28" s="29">
        <f>+'2016'!$J28</f>
        <v>0</v>
      </c>
      <c r="T28" s="29">
        <f>+'2017'!$J28</f>
        <v>0</v>
      </c>
      <c r="U28" s="29">
        <f>+'2018'!$J28</f>
        <v>0</v>
      </c>
      <c r="V28" s="29">
        <f>+'2019'!$J28</f>
        <v>0</v>
      </c>
      <c r="W28" s="26"/>
      <c r="X28" s="30" t="e">
        <f t="shared" si="2"/>
        <v>#DIV/0!</v>
      </c>
    </row>
    <row r="29" spans="1:24">
      <c r="A29" s="23" t="s">
        <v>311</v>
      </c>
      <c r="B29" s="24" t="s">
        <v>290</v>
      </c>
      <c r="C29" s="25">
        <f t="shared" ref="C29:U29" si="15">+SUM(C30:C31)</f>
        <v>0</v>
      </c>
      <c r="D29" s="25">
        <f t="shared" si="15"/>
        <v>0</v>
      </c>
      <c r="E29" s="25">
        <f t="shared" si="15"/>
        <v>0</v>
      </c>
      <c r="F29" s="25">
        <f t="shared" si="15"/>
        <v>0</v>
      </c>
      <c r="G29" s="25">
        <f t="shared" si="15"/>
        <v>0</v>
      </c>
      <c r="H29" s="25">
        <f t="shared" si="15"/>
        <v>0</v>
      </c>
      <c r="I29" s="25">
        <f t="shared" si="15"/>
        <v>0</v>
      </c>
      <c r="J29" s="25">
        <f t="shared" si="15"/>
        <v>0</v>
      </c>
      <c r="K29" s="25">
        <f t="shared" si="15"/>
        <v>0</v>
      </c>
      <c r="L29" s="25">
        <f t="shared" si="15"/>
        <v>0</v>
      </c>
      <c r="M29" s="25">
        <f t="shared" si="15"/>
        <v>0</v>
      </c>
      <c r="N29" s="25">
        <f t="shared" si="15"/>
        <v>0</v>
      </c>
      <c r="O29" s="25">
        <f t="shared" si="15"/>
        <v>0</v>
      </c>
      <c r="P29" s="25">
        <f t="shared" si="15"/>
        <v>0</v>
      </c>
      <c r="Q29" s="25">
        <f t="shared" si="15"/>
        <v>0</v>
      </c>
      <c r="R29" s="25">
        <f t="shared" si="15"/>
        <v>0</v>
      </c>
      <c r="S29" s="25">
        <f t="shared" si="15"/>
        <v>0</v>
      </c>
      <c r="T29" s="25">
        <f t="shared" si="15"/>
        <v>0</v>
      </c>
      <c r="U29" s="25">
        <f t="shared" si="15"/>
        <v>0</v>
      </c>
      <c r="V29" s="25">
        <f t="shared" ref="V29" si="16">+SUM(V30:V31)</f>
        <v>0</v>
      </c>
      <c r="W29" s="26"/>
      <c r="X29" s="27" t="e">
        <f t="shared" si="2"/>
        <v>#DIV/0!</v>
      </c>
    </row>
    <row r="30" spans="1:24">
      <c r="A30" s="23" t="s">
        <v>312</v>
      </c>
      <c r="B30" s="24" t="s">
        <v>313</v>
      </c>
      <c r="C30" s="29">
        <f>+'2000'!$J30</f>
        <v>0</v>
      </c>
      <c r="D30" s="29">
        <f>+'2001'!$J30</f>
        <v>0</v>
      </c>
      <c r="E30" s="29">
        <f>+'2002'!$J30</f>
        <v>0</v>
      </c>
      <c r="F30" s="29">
        <f>+'2003'!$J30</f>
        <v>0</v>
      </c>
      <c r="G30" s="29">
        <f>+'2004'!$J30</f>
        <v>0</v>
      </c>
      <c r="H30" s="29">
        <f>+'2005'!$J30</f>
        <v>0</v>
      </c>
      <c r="I30" s="29">
        <f>+'2006'!$J30</f>
        <v>0</v>
      </c>
      <c r="J30" s="29">
        <f>+'2007'!$J30</f>
        <v>0</v>
      </c>
      <c r="K30" s="29">
        <f>+'2008'!$J30</f>
        <v>0</v>
      </c>
      <c r="L30" s="29">
        <f>+'2009'!$J30</f>
        <v>0</v>
      </c>
      <c r="M30" s="29">
        <f>+'2010'!$J30</f>
        <v>0</v>
      </c>
      <c r="N30" s="29">
        <f>+'2011'!$J30</f>
        <v>0</v>
      </c>
      <c r="O30" s="29">
        <f>+'2012'!$J30</f>
        <v>0</v>
      </c>
      <c r="P30" s="29">
        <f>+'2013'!$J30</f>
        <v>0</v>
      </c>
      <c r="Q30" s="29">
        <f>+'2014'!$J30</f>
        <v>0</v>
      </c>
      <c r="R30" s="29">
        <f>+'2015'!$J30</f>
        <v>0</v>
      </c>
      <c r="S30" s="29">
        <f>+'2016'!$J30</f>
        <v>0</v>
      </c>
      <c r="T30" s="29">
        <f>+'2017'!$J30</f>
        <v>0</v>
      </c>
      <c r="U30" s="29">
        <f>+'2018'!$J30</f>
        <v>0</v>
      </c>
      <c r="V30" s="29">
        <f>+'2019'!$J30</f>
        <v>0</v>
      </c>
      <c r="W30" s="26"/>
      <c r="X30" s="30" t="e">
        <f t="shared" si="2"/>
        <v>#DIV/0!</v>
      </c>
    </row>
    <row r="31" spans="1:24">
      <c r="A31" s="23" t="s">
        <v>314</v>
      </c>
      <c r="B31" s="24" t="s">
        <v>315</v>
      </c>
      <c r="C31" s="29">
        <f>+'2000'!$J31</f>
        <v>0</v>
      </c>
      <c r="D31" s="29">
        <f>+'2001'!$J31</f>
        <v>0</v>
      </c>
      <c r="E31" s="29">
        <f>+'2002'!$J31</f>
        <v>0</v>
      </c>
      <c r="F31" s="29">
        <f>+'2003'!$J31</f>
        <v>0</v>
      </c>
      <c r="G31" s="29">
        <f>+'2004'!$J31</f>
        <v>0</v>
      </c>
      <c r="H31" s="29">
        <f>+'2005'!$J31</f>
        <v>0</v>
      </c>
      <c r="I31" s="29">
        <f>+'2006'!$J31</f>
        <v>0</v>
      </c>
      <c r="J31" s="29">
        <f>+'2007'!$J31</f>
        <v>0</v>
      </c>
      <c r="K31" s="29">
        <f>+'2008'!$J31</f>
        <v>0</v>
      </c>
      <c r="L31" s="29">
        <f>+'2009'!$J31</f>
        <v>0</v>
      </c>
      <c r="M31" s="29">
        <f>+'2010'!$J31</f>
        <v>0</v>
      </c>
      <c r="N31" s="29">
        <f>+'2011'!$J31</f>
        <v>0</v>
      </c>
      <c r="O31" s="29">
        <f>+'2012'!$J31</f>
        <v>0</v>
      </c>
      <c r="P31" s="29">
        <f>+'2013'!$J31</f>
        <v>0</v>
      </c>
      <c r="Q31" s="29">
        <f>+'2014'!$J31</f>
        <v>0</v>
      </c>
      <c r="R31" s="29">
        <f>+'2015'!$J31</f>
        <v>0</v>
      </c>
      <c r="S31" s="29">
        <f>+'2016'!$J31</f>
        <v>0</v>
      </c>
      <c r="T31" s="29">
        <f>+'2017'!$J31</f>
        <v>0</v>
      </c>
      <c r="U31" s="29">
        <f>+'2018'!$J31</f>
        <v>0</v>
      </c>
      <c r="V31" s="29">
        <f>+'2019'!$J31</f>
        <v>0</v>
      </c>
      <c r="W31" s="26"/>
      <c r="X31" s="30" t="e">
        <f t="shared" si="2"/>
        <v>#DIV/0!</v>
      </c>
    </row>
    <row r="32" spans="1:24">
      <c r="A32" s="23" t="s">
        <v>316</v>
      </c>
      <c r="B32" s="24" t="s">
        <v>317</v>
      </c>
      <c r="C32" s="25">
        <f t="shared" ref="C32:U32" si="17">+C33+C37</f>
        <v>0</v>
      </c>
      <c r="D32" s="25">
        <f t="shared" si="17"/>
        <v>0</v>
      </c>
      <c r="E32" s="25">
        <f t="shared" si="17"/>
        <v>0</v>
      </c>
      <c r="F32" s="25">
        <f t="shared" si="17"/>
        <v>0</v>
      </c>
      <c r="G32" s="25">
        <f t="shared" si="17"/>
        <v>0</v>
      </c>
      <c r="H32" s="25">
        <f t="shared" si="17"/>
        <v>0</v>
      </c>
      <c r="I32" s="25">
        <f t="shared" si="17"/>
        <v>0</v>
      </c>
      <c r="J32" s="25">
        <f t="shared" si="17"/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25">
        <f t="shared" si="17"/>
        <v>0</v>
      </c>
      <c r="O32" s="25">
        <f t="shared" si="17"/>
        <v>0</v>
      </c>
      <c r="P32" s="25">
        <f t="shared" si="17"/>
        <v>0</v>
      </c>
      <c r="Q32" s="25">
        <f t="shared" si="17"/>
        <v>0</v>
      </c>
      <c r="R32" s="25">
        <f t="shared" si="17"/>
        <v>0</v>
      </c>
      <c r="S32" s="25">
        <f t="shared" si="17"/>
        <v>0</v>
      </c>
      <c r="T32" s="25">
        <f t="shared" si="17"/>
        <v>0</v>
      </c>
      <c r="U32" s="25">
        <f t="shared" si="17"/>
        <v>0</v>
      </c>
      <c r="V32" s="25">
        <f t="shared" ref="V32" si="18">+V33+V37</f>
        <v>0</v>
      </c>
      <c r="W32" s="26"/>
      <c r="X32" s="27" t="e">
        <f t="shared" si="2"/>
        <v>#DIV/0!</v>
      </c>
    </row>
    <row r="33" spans="1:24">
      <c r="A33" s="23" t="s">
        <v>318</v>
      </c>
      <c r="B33" s="24" t="s">
        <v>319</v>
      </c>
      <c r="C33" s="25">
        <f t="shared" ref="C33:U33" si="19">+SUM(C34:C36)</f>
        <v>0</v>
      </c>
      <c r="D33" s="25">
        <f t="shared" si="19"/>
        <v>0</v>
      </c>
      <c r="E33" s="25">
        <f t="shared" si="19"/>
        <v>0</v>
      </c>
      <c r="F33" s="25">
        <f t="shared" si="19"/>
        <v>0</v>
      </c>
      <c r="G33" s="25">
        <f t="shared" si="19"/>
        <v>0</v>
      </c>
      <c r="H33" s="25">
        <f t="shared" si="19"/>
        <v>0</v>
      </c>
      <c r="I33" s="25">
        <f t="shared" si="19"/>
        <v>0</v>
      </c>
      <c r="J33" s="25">
        <f t="shared" si="19"/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25">
        <f t="shared" si="19"/>
        <v>0</v>
      </c>
      <c r="O33" s="25">
        <f t="shared" si="19"/>
        <v>0</v>
      </c>
      <c r="P33" s="25">
        <f t="shared" si="19"/>
        <v>0</v>
      </c>
      <c r="Q33" s="25">
        <f t="shared" si="19"/>
        <v>0</v>
      </c>
      <c r="R33" s="25">
        <f t="shared" si="19"/>
        <v>0</v>
      </c>
      <c r="S33" s="25">
        <f t="shared" si="19"/>
        <v>0</v>
      </c>
      <c r="T33" s="25">
        <f t="shared" si="19"/>
        <v>0</v>
      </c>
      <c r="U33" s="25">
        <f t="shared" si="19"/>
        <v>0</v>
      </c>
      <c r="V33" s="25">
        <f t="shared" ref="V33" si="20">+SUM(V34:V36)</f>
        <v>0</v>
      </c>
      <c r="W33" s="26"/>
      <c r="X33" s="27" t="e">
        <f t="shared" si="2"/>
        <v>#DIV/0!</v>
      </c>
    </row>
    <row r="34" spans="1:24">
      <c r="A34" s="23" t="s">
        <v>320</v>
      </c>
      <c r="B34" s="24" t="s">
        <v>321</v>
      </c>
      <c r="C34" s="29">
        <f>+'2000'!$J34</f>
        <v>0</v>
      </c>
      <c r="D34" s="29">
        <f>+'2001'!$J34</f>
        <v>0</v>
      </c>
      <c r="E34" s="29">
        <f>+'2002'!$J34</f>
        <v>0</v>
      </c>
      <c r="F34" s="29">
        <f>+'2003'!$J34</f>
        <v>0</v>
      </c>
      <c r="G34" s="29">
        <f>+'2004'!$J34</f>
        <v>0</v>
      </c>
      <c r="H34" s="29">
        <f>+'2005'!$J34</f>
        <v>0</v>
      </c>
      <c r="I34" s="29">
        <f>+'2006'!$J34</f>
        <v>0</v>
      </c>
      <c r="J34" s="29">
        <f>+'2007'!$J34</f>
        <v>0</v>
      </c>
      <c r="K34" s="29">
        <f>+'2008'!$J34</f>
        <v>0</v>
      </c>
      <c r="L34" s="29">
        <f>+'2009'!$J34</f>
        <v>0</v>
      </c>
      <c r="M34" s="29">
        <f>+'2010'!$J34</f>
        <v>0</v>
      </c>
      <c r="N34" s="29">
        <f>+'2011'!$J34</f>
        <v>0</v>
      </c>
      <c r="O34" s="29">
        <f>+'2012'!$J34</f>
        <v>0</v>
      </c>
      <c r="P34" s="29">
        <f>+'2013'!$J34</f>
        <v>0</v>
      </c>
      <c r="Q34" s="29">
        <f>+'2014'!$J34</f>
        <v>0</v>
      </c>
      <c r="R34" s="29">
        <f>+'2015'!$J34</f>
        <v>0</v>
      </c>
      <c r="S34" s="29">
        <f>+'2016'!$J34</f>
        <v>0</v>
      </c>
      <c r="T34" s="29">
        <f>+'2017'!$J34</f>
        <v>0</v>
      </c>
      <c r="U34" s="29">
        <f>+'2018'!$J34</f>
        <v>0</v>
      </c>
      <c r="V34" s="29">
        <f>+'2019'!$J34</f>
        <v>0</v>
      </c>
      <c r="W34" s="26"/>
      <c r="X34" s="30" t="e">
        <f t="shared" si="2"/>
        <v>#DIV/0!</v>
      </c>
    </row>
    <row r="35" spans="1:24">
      <c r="A35" s="23" t="s">
        <v>322</v>
      </c>
      <c r="B35" s="33" t="s">
        <v>323</v>
      </c>
      <c r="C35" s="29">
        <f>+'2000'!$J35</f>
        <v>0</v>
      </c>
      <c r="D35" s="29">
        <f>+'2001'!$J35</f>
        <v>0</v>
      </c>
      <c r="E35" s="29">
        <f>+'2002'!$J35</f>
        <v>0</v>
      </c>
      <c r="F35" s="29">
        <f>+'2003'!$J35</f>
        <v>0</v>
      </c>
      <c r="G35" s="29">
        <f>+'2004'!$J35</f>
        <v>0</v>
      </c>
      <c r="H35" s="29">
        <f>+'2005'!$J35</f>
        <v>0</v>
      </c>
      <c r="I35" s="29">
        <f>+'2006'!$J35</f>
        <v>0</v>
      </c>
      <c r="J35" s="29">
        <f>+'2007'!$J35</f>
        <v>0</v>
      </c>
      <c r="K35" s="29">
        <f>+'2008'!$J35</f>
        <v>0</v>
      </c>
      <c r="L35" s="29">
        <f>+'2009'!$J35</f>
        <v>0</v>
      </c>
      <c r="M35" s="29">
        <f>+'2010'!$J35</f>
        <v>0</v>
      </c>
      <c r="N35" s="29">
        <f>+'2011'!$J35</f>
        <v>0</v>
      </c>
      <c r="O35" s="29">
        <f>+'2012'!$J35</f>
        <v>0</v>
      </c>
      <c r="P35" s="29">
        <f>+'2013'!$J35</f>
        <v>0</v>
      </c>
      <c r="Q35" s="29">
        <f>+'2014'!$J35</f>
        <v>0</v>
      </c>
      <c r="R35" s="29">
        <f>+'2015'!$J35</f>
        <v>0</v>
      </c>
      <c r="S35" s="29">
        <f>+'2016'!$J35</f>
        <v>0</v>
      </c>
      <c r="T35" s="29">
        <f>+'2017'!$J35</f>
        <v>0</v>
      </c>
      <c r="U35" s="29">
        <f>+'2018'!$J35</f>
        <v>0</v>
      </c>
      <c r="V35" s="29">
        <f>+'2019'!$J35</f>
        <v>0</v>
      </c>
      <c r="W35" s="26"/>
      <c r="X35" s="30" t="e">
        <f t="shared" si="2"/>
        <v>#DIV/0!</v>
      </c>
    </row>
    <row r="36" spans="1:24">
      <c r="A36" s="23" t="s">
        <v>324</v>
      </c>
      <c r="B36" s="33" t="s">
        <v>290</v>
      </c>
      <c r="C36" s="29">
        <f>+'2000'!$J36</f>
        <v>0</v>
      </c>
      <c r="D36" s="29">
        <f>+'2001'!$J36</f>
        <v>0</v>
      </c>
      <c r="E36" s="29">
        <f>+'2002'!$J36</f>
        <v>0</v>
      </c>
      <c r="F36" s="29">
        <f>+'2003'!$J36</f>
        <v>0</v>
      </c>
      <c r="G36" s="29">
        <f>+'2004'!$J36</f>
        <v>0</v>
      </c>
      <c r="H36" s="29">
        <f>+'2005'!$J36</f>
        <v>0</v>
      </c>
      <c r="I36" s="29">
        <f>+'2006'!$J36</f>
        <v>0</v>
      </c>
      <c r="J36" s="29">
        <f>+'2007'!$J36</f>
        <v>0</v>
      </c>
      <c r="K36" s="29">
        <f>+'2008'!$J36</f>
        <v>0</v>
      </c>
      <c r="L36" s="29">
        <f>+'2009'!$J36</f>
        <v>0</v>
      </c>
      <c r="M36" s="29">
        <f>+'2010'!$J36</f>
        <v>0</v>
      </c>
      <c r="N36" s="29">
        <f>+'2011'!$J36</f>
        <v>0</v>
      </c>
      <c r="O36" s="29">
        <f>+'2012'!$J36</f>
        <v>0</v>
      </c>
      <c r="P36" s="29">
        <f>+'2013'!$J36</f>
        <v>0</v>
      </c>
      <c r="Q36" s="29">
        <f>+'2014'!$J36</f>
        <v>0</v>
      </c>
      <c r="R36" s="29">
        <f>+'2015'!$J36</f>
        <v>0</v>
      </c>
      <c r="S36" s="29">
        <f>+'2016'!$J36</f>
        <v>0</v>
      </c>
      <c r="T36" s="29">
        <f>+'2017'!$J36</f>
        <v>0</v>
      </c>
      <c r="U36" s="29">
        <f>+'2018'!$J36</f>
        <v>0</v>
      </c>
      <c r="V36" s="29">
        <f>+'2019'!$J36</f>
        <v>0</v>
      </c>
      <c r="W36" s="26"/>
      <c r="X36" s="30" t="e">
        <f t="shared" si="2"/>
        <v>#DIV/0!</v>
      </c>
    </row>
    <row r="37" spans="1:24">
      <c r="A37" s="23" t="s">
        <v>325</v>
      </c>
      <c r="B37" s="33" t="s">
        <v>326</v>
      </c>
      <c r="C37" s="25">
        <f t="shared" ref="C37:U37" si="21">+SUM(C38:C41)</f>
        <v>0</v>
      </c>
      <c r="D37" s="25">
        <f t="shared" si="21"/>
        <v>0</v>
      </c>
      <c r="E37" s="25">
        <f t="shared" si="21"/>
        <v>0</v>
      </c>
      <c r="F37" s="25">
        <f t="shared" si="21"/>
        <v>0</v>
      </c>
      <c r="G37" s="25">
        <f t="shared" si="21"/>
        <v>0</v>
      </c>
      <c r="H37" s="25">
        <f t="shared" si="21"/>
        <v>0</v>
      </c>
      <c r="I37" s="25">
        <f t="shared" si="21"/>
        <v>0</v>
      </c>
      <c r="J37" s="25">
        <f t="shared" si="21"/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25">
        <f t="shared" si="21"/>
        <v>0</v>
      </c>
      <c r="O37" s="25">
        <f t="shared" si="21"/>
        <v>0</v>
      </c>
      <c r="P37" s="25">
        <f t="shared" si="21"/>
        <v>0</v>
      </c>
      <c r="Q37" s="25">
        <f t="shared" si="21"/>
        <v>0</v>
      </c>
      <c r="R37" s="25">
        <f t="shared" si="21"/>
        <v>0</v>
      </c>
      <c r="S37" s="25">
        <f t="shared" si="21"/>
        <v>0</v>
      </c>
      <c r="T37" s="25">
        <f t="shared" si="21"/>
        <v>0</v>
      </c>
      <c r="U37" s="25">
        <f t="shared" si="21"/>
        <v>0</v>
      </c>
      <c r="V37" s="25">
        <f t="shared" ref="V37" si="22">+SUM(V38:V41)</f>
        <v>0</v>
      </c>
      <c r="W37" s="26"/>
      <c r="X37" s="27" t="e">
        <f t="shared" si="2"/>
        <v>#DIV/0!</v>
      </c>
    </row>
    <row r="38" spans="1:24">
      <c r="A38" s="23" t="s">
        <v>327</v>
      </c>
      <c r="B38" s="24" t="s">
        <v>328</v>
      </c>
      <c r="C38" s="29">
        <f>+'2000'!$J38</f>
        <v>0</v>
      </c>
      <c r="D38" s="29">
        <f>+'2001'!$J38</f>
        <v>0</v>
      </c>
      <c r="E38" s="29">
        <f>+'2002'!$J38</f>
        <v>0</v>
      </c>
      <c r="F38" s="29">
        <f>+'2003'!$J38</f>
        <v>0</v>
      </c>
      <c r="G38" s="29">
        <f>+'2004'!$J38</f>
        <v>0</v>
      </c>
      <c r="H38" s="29">
        <f>+'2005'!$J38</f>
        <v>0</v>
      </c>
      <c r="I38" s="29">
        <f>+'2006'!$J38</f>
        <v>0</v>
      </c>
      <c r="J38" s="29">
        <f>+'2007'!$J38</f>
        <v>0</v>
      </c>
      <c r="K38" s="29">
        <f>+'2008'!$J38</f>
        <v>0</v>
      </c>
      <c r="L38" s="29">
        <f>+'2009'!$J38</f>
        <v>0</v>
      </c>
      <c r="M38" s="29">
        <f>+'2010'!$J38</f>
        <v>0</v>
      </c>
      <c r="N38" s="29">
        <f>+'2011'!$J38</f>
        <v>0</v>
      </c>
      <c r="O38" s="29">
        <f>+'2012'!$J38</f>
        <v>0</v>
      </c>
      <c r="P38" s="29">
        <f>+'2013'!$J38</f>
        <v>0</v>
      </c>
      <c r="Q38" s="29">
        <f>+'2014'!$J38</f>
        <v>0</v>
      </c>
      <c r="R38" s="29">
        <f>+'2015'!$J38</f>
        <v>0</v>
      </c>
      <c r="S38" s="29">
        <f>+'2016'!$J38</f>
        <v>0</v>
      </c>
      <c r="T38" s="29">
        <f>+'2017'!$J38</f>
        <v>0</v>
      </c>
      <c r="U38" s="29">
        <f>+'2018'!$J38</f>
        <v>0</v>
      </c>
      <c r="V38" s="29">
        <f>+'2019'!$J38</f>
        <v>0</v>
      </c>
      <c r="W38" s="26"/>
      <c r="X38" s="30" t="e">
        <f t="shared" si="2"/>
        <v>#DIV/0!</v>
      </c>
    </row>
    <row r="39" spans="1:24">
      <c r="A39" s="23" t="s">
        <v>329</v>
      </c>
      <c r="B39" s="24" t="s">
        <v>330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26"/>
      <c r="X39" s="32" t="e">
        <f t="shared" si="2"/>
        <v>#DIV/0!</v>
      </c>
    </row>
    <row r="40" spans="1:24">
      <c r="A40" s="23" t="s">
        <v>331</v>
      </c>
      <c r="B40" s="24" t="s">
        <v>332</v>
      </c>
      <c r="C40" s="29">
        <f>+'2000'!$J40</f>
        <v>0</v>
      </c>
      <c r="D40" s="29">
        <f>+'2001'!$J40</f>
        <v>0</v>
      </c>
      <c r="E40" s="29">
        <f>+'2002'!$J40</f>
        <v>0</v>
      </c>
      <c r="F40" s="29">
        <f>+'2003'!$J40</f>
        <v>0</v>
      </c>
      <c r="G40" s="29">
        <f>+'2004'!$J40</f>
        <v>0</v>
      </c>
      <c r="H40" s="29">
        <f>+'2005'!$J40</f>
        <v>0</v>
      </c>
      <c r="I40" s="29">
        <f>+'2006'!$J40</f>
        <v>0</v>
      </c>
      <c r="J40" s="29">
        <f>+'2007'!$J40</f>
        <v>0</v>
      </c>
      <c r="K40" s="29">
        <f>+'2008'!$J40</f>
        <v>0</v>
      </c>
      <c r="L40" s="29">
        <f>+'2009'!$J40</f>
        <v>0</v>
      </c>
      <c r="M40" s="29">
        <f>+'2010'!$J40</f>
        <v>0</v>
      </c>
      <c r="N40" s="29">
        <f>+'2011'!$J40</f>
        <v>0</v>
      </c>
      <c r="O40" s="29">
        <f>+'2012'!$J40</f>
        <v>0</v>
      </c>
      <c r="P40" s="29">
        <f>+'2013'!$J40</f>
        <v>0</v>
      </c>
      <c r="Q40" s="29">
        <f>+'2014'!$J40</f>
        <v>0</v>
      </c>
      <c r="R40" s="29">
        <f>+'2015'!$J40</f>
        <v>0</v>
      </c>
      <c r="S40" s="29">
        <f>+'2016'!$J40</f>
        <v>0</v>
      </c>
      <c r="T40" s="29">
        <f>+'2017'!$J40</f>
        <v>0</v>
      </c>
      <c r="U40" s="29">
        <f>+'2018'!$J40</f>
        <v>0</v>
      </c>
      <c r="V40" s="29">
        <f>+'2019'!$J40</f>
        <v>0</v>
      </c>
      <c r="W40" s="26"/>
      <c r="X40" s="30" t="e">
        <f t="shared" si="2"/>
        <v>#DIV/0!</v>
      </c>
    </row>
    <row r="41" spans="1:24">
      <c r="A41" s="23" t="s">
        <v>333</v>
      </c>
      <c r="B41" s="24" t="s">
        <v>290</v>
      </c>
      <c r="C41" s="29">
        <f>+'2000'!$J41</f>
        <v>0</v>
      </c>
      <c r="D41" s="29">
        <f>+'2001'!$J41</f>
        <v>0</v>
      </c>
      <c r="E41" s="29">
        <f>+'2002'!$J41</f>
        <v>0</v>
      </c>
      <c r="F41" s="29">
        <f>+'2003'!$J41</f>
        <v>0</v>
      </c>
      <c r="G41" s="29">
        <f>+'2004'!$J41</f>
        <v>0</v>
      </c>
      <c r="H41" s="29">
        <f>+'2005'!$J41</f>
        <v>0</v>
      </c>
      <c r="I41" s="29">
        <f>+'2006'!$J41</f>
        <v>0</v>
      </c>
      <c r="J41" s="29">
        <f>+'2007'!$J41</f>
        <v>0</v>
      </c>
      <c r="K41" s="29">
        <f>+'2008'!$J41</f>
        <v>0</v>
      </c>
      <c r="L41" s="29">
        <f>+'2009'!$J41</f>
        <v>0</v>
      </c>
      <c r="M41" s="29">
        <f>+'2010'!$J41</f>
        <v>0</v>
      </c>
      <c r="N41" s="29">
        <f>+'2011'!$J41</f>
        <v>0</v>
      </c>
      <c r="O41" s="29">
        <f>+'2012'!$J41</f>
        <v>0</v>
      </c>
      <c r="P41" s="29">
        <f>+'2013'!$J41</f>
        <v>0</v>
      </c>
      <c r="Q41" s="29">
        <f>+'2014'!$J41</f>
        <v>0</v>
      </c>
      <c r="R41" s="29">
        <f>+'2015'!$J41</f>
        <v>0</v>
      </c>
      <c r="S41" s="29">
        <f>+'2016'!$J41</f>
        <v>0</v>
      </c>
      <c r="T41" s="29">
        <f>+'2017'!$J41</f>
        <v>0</v>
      </c>
      <c r="U41" s="29">
        <f>+'2018'!$J41</f>
        <v>0</v>
      </c>
      <c r="V41" s="29">
        <f>+'2019'!$J41</f>
        <v>0</v>
      </c>
      <c r="W41" s="26"/>
      <c r="X41" s="30" t="e">
        <f t="shared" si="2"/>
        <v>#DIV/0!</v>
      </c>
    </row>
    <row r="42" spans="1:24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26"/>
      <c r="X42" s="32" t="e">
        <f t="shared" si="2"/>
        <v>#DIV/0!</v>
      </c>
    </row>
    <row r="43" spans="1:24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26"/>
      <c r="X43" s="32" t="e">
        <f t="shared" si="2"/>
        <v>#DIV/0!</v>
      </c>
    </row>
    <row r="44" spans="1:24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6"/>
      <c r="X44" s="32" t="e">
        <f t="shared" si="2"/>
        <v>#DIV/0!</v>
      </c>
    </row>
    <row r="45" spans="1:24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26"/>
      <c r="X45" s="32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23">+C47+C53+C64+C72+C76+C82+C89+C94</f>
        <v>0</v>
      </c>
      <c r="D46" s="20">
        <f t="shared" si="23"/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20">
        <f t="shared" si="23"/>
        <v>0</v>
      </c>
      <c r="O46" s="20">
        <f t="shared" si="23"/>
        <v>0</v>
      </c>
      <c r="P46" s="20">
        <f t="shared" si="23"/>
        <v>0</v>
      </c>
      <c r="Q46" s="20">
        <f t="shared" si="23"/>
        <v>0</v>
      </c>
      <c r="R46" s="20">
        <f t="shared" si="23"/>
        <v>0</v>
      </c>
      <c r="S46" s="20">
        <f t="shared" si="23"/>
        <v>0</v>
      </c>
      <c r="T46" s="20">
        <f t="shared" si="23"/>
        <v>0</v>
      </c>
      <c r="U46" s="20">
        <f t="shared" si="23"/>
        <v>0</v>
      </c>
      <c r="V46" s="20">
        <f t="shared" ref="V46" si="24">+V47+V53+V64+V72+V76+V82+V89+V94</f>
        <v>0</v>
      </c>
      <c r="W46" s="21"/>
      <c r="X46" s="22" t="e">
        <f t="shared" si="2"/>
        <v>#DIV/0!</v>
      </c>
    </row>
    <row r="47" spans="1:24">
      <c r="A47" s="23" t="s">
        <v>344</v>
      </c>
      <c r="B47" s="24" t="s">
        <v>345</v>
      </c>
      <c r="C47" s="25">
        <f t="shared" ref="C47:U47" si="25">+SUM(C48:C52)</f>
        <v>0</v>
      </c>
      <c r="D47" s="25">
        <f t="shared" si="25"/>
        <v>0</v>
      </c>
      <c r="E47" s="25">
        <f t="shared" si="25"/>
        <v>0</v>
      </c>
      <c r="F47" s="25">
        <f t="shared" si="25"/>
        <v>0</v>
      </c>
      <c r="G47" s="25">
        <f t="shared" si="25"/>
        <v>0</v>
      </c>
      <c r="H47" s="25">
        <f t="shared" si="25"/>
        <v>0</v>
      </c>
      <c r="I47" s="25">
        <f t="shared" si="25"/>
        <v>0</v>
      </c>
      <c r="J47" s="25">
        <f t="shared" si="25"/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25">
        <f t="shared" si="25"/>
        <v>0</v>
      </c>
      <c r="O47" s="25">
        <f t="shared" si="25"/>
        <v>0</v>
      </c>
      <c r="P47" s="25">
        <f t="shared" si="25"/>
        <v>0</v>
      </c>
      <c r="Q47" s="25">
        <f t="shared" si="25"/>
        <v>0</v>
      </c>
      <c r="R47" s="25">
        <f t="shared" si="25"/>
        <v>0</v>
      </c>
      <c r="S47" s="25">
        <f t="shared" si="25"/>
        <v>0</v>
      </c>
      <c r="T47" s="25">
        <f t="shared" si="25"/>
        <v>0</v>
      </c>
      <c r="U47" s="25">
        <f t="shared" si="25"/>
        <v>0</v>
      </c>
      <c r="V47" s="25">
        <f t="shared" ref="V47" si="26">+SUM(V48:V52)</f>
        <v>0</v>
      </c>
      <c r="W47" s="26"/>
      <c r="X47" s="27" t="e">
        <f t="shared" si="2"/>
        <v>#DIV/0!</v>
      </c>
    </row>
    <row r="48" spans="1:24">
      <c r="A48" s="23" t="s">
        <v>346</v>
      </c>
      <c r="B48" s="24" t="s">
        <v>347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26"/>
      <c r="X48" s="32" t="e">
        <f t="shared" si="2"/>
        <v>#DIV/0!</v>
      </c>
    </row>
    <row r="49" spans="1:24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26"/>
      <c r="X49" s="32" t="e">
        <f t="shared" si="2"/>
        <v>#DIV/0!</v>
      </c>
    </row>
    <row r="50" spans="1:24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26"/>
      <c r="X50" s="32" t="e">
        <f t="shared" si="2"/>
        <v>#DIV/0!</v>
      </c>
    </row>
    <row r="51" spans="1:24">
      <c r="A51" s="23" t="s">
        <v>352</v>
      </c>
      <c r="B51" s="24" t="s">
        <v>353</v>
      </c>
      <c r="C51" s="29">
        <f>+'2000'!$J51</f>
        <v>0</v>
      </c>
      <c r="D51" s="29">
        <f>+'2001'!$J51</f>
        <v>0</v>
      </c>
      <c r="E51" s="29">
        <f>+'2002'!$J51</f>
        <v>0</v>
      </c>
      <c r="F51" s="29">
        <f>+'2003'!$J51</f>
        <v>0</v>
      </c>
      <c r="G51" s="29">
        <f>+'2004'!$J51</f>
        <v>0</v>
      </c>
      <c r="H51" s="29">
        <f>+'2005'!$J51</f>
        <v>0</v>
      </c>
      <c r="I51" s="29">
        <f>+'2006'!$J51</f>
        <v>0</v>
      </c>
      <c r="J51" s="29">
        <f>+'2007'!$J51</f>
        <v>0</v>
      </c>
      <c r="K51" s="29">
        <f>+'2008'!$J51</f>
        <v>0</v>
      </c>
      <c r="L51" s="29">
        <f>+'2009'!$J51</f>
        <v>0</v>
      </c>
      <c r="M51" s="29">
        <f>+'2010'!$J51</f>
        <v>0</v>
      </c>
      <c r="N51" s="29">
        <f>+'2011'!$J51</f>
        <v>0</v>
      </c>
      <c r="O51" s="29">
        <f>+'2012'!$J51</f>
        <v>0</v>
      </c>
      <c r="P51" s="29">
        <f>+'2013'!$J51</f>
        <v>0</v>
      </c>
      <c r="Q51" s="29">
        <f>+'2014'!$J51</f>
        <v>0</v>
      </c>
      <c r="R51" s="29">
        <f>+'2015'!$J51</f>
        <v>0</v>
      </c>
      <c r="S51" s="29">
        <f>+'2016'!$J51</f>
        <v>0</v>
      </c>
      <c r="T51" s="29">
        <f>+'2017'!$J51</f>
        <v>0</v>
      </c>
      <c r="U51" s="29">
        <f>+'2018'!$J51</f>
        <v>0</v>
      </c>
      <c r="V51" s="29">
        <f>+'2019'!$J51</f>
        <v>0</v>
      </c>
      <c r="W51" s="26"/>
      <c r="X51" s="30" t="e">
        <f t="shared" si="2"/>
        <v>#DIV/0!</v>
      </c>
    </row>
    <row r="52" spans="1:24">
      <c r="A52" s="23" t="s">
        <v>354</v>
      </c>
      <c r="B52" s="24" t="s">
        <v>290</v>
      </c>
      <c r="C52" s="29">
        <f>+'2000'!$J52</f>
        <v>0</v>
      </c>
      <c r="D52" s="29">
        <f>+'2001'!$J52</f>
        <v>0</v>
      </c>
      <c r="E52" s="29">
        <f>+'2002'!$J52</f>
        <v>0</v>
      </c>
      <c r="F52" s="29">
        <f>+'2003'!$J52</f>
        <v>0</v>
      </c>
      <c r="G52" s="29">
        <f>+'2004'!$J52</f>
        <v>0</v>
      </c>
      <c r="H52" s="29">
        <f>+'2005'!$J52</f>
        <v>0</v>
      </c>
      <c r="I52" s="29">
        <f>+'2006'!$J52</f>
        <v>0</v>
      </c>
      <c r="J52" s="29">
        <f>+'2007'!$J52</f>
        <v>0</v>
      </c>
      <c r="K52" s="29">
        <f>+'2008'!$J52</f>
        <v>0</v>
      </c>
      <c r="L52" s="29">
        <f>+'2009'!$J52</f>
        <v>0</v>
      </c>
      <c r="M52" s="29">
        <f>+'2010'!$J52</f>
        <v>0</v>
      </c>
      <c r="N52" s="29">
        <f>+'2011'!$J52</f>
        <v>0</v>
      </c>
      <c r="O52" s="29">
        <f>+'2012'!$J52</f>
        <v>0</v>
      </c>
      <c r="P52" s="29">
        <f>+'2013'!$J52</f>
        <v>0</v>
      </c>
      <c r="Q52" s="29">
        <f>+'2014'!$J52</f>
        <v>0</v>
      </c>
      <c r="R52" s="29">
        <f>+'2015'!$J52</f>
        <v>0</v>
      </c>
      <c r="S52" s="29">
        <f>+'2016'!$J52</f>
        <v>0</v>
      </c>
      <c r="T52" s="29">
        <f>+'2017'!$J52</f>
        <v>0</v>
      </c>
      <c r="U52" s="29">
        <f>+'2018'!$J52</f>
        <v>0</v>
      </c>
      <c r="V52" s="29">
        <f>+'2019'!$J52</f>
        <v>0</v>
      </c>
      <c r="W52" s="26"/>
      <c r="X52" s="30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27">+SUM(C54:C63)</f>
        <v>0</v>
      </c>
      <c r="D53" s="25">
        <f t="shared" si="27"/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25">
        <f t="shared" si="27"/>
        <v>0</v>
      </c>
      <c r="O53" s="25">
        <f t="shared" si="27"/>
        <v>0</v>
      </c>
      <c r="P53" s="25">
        <f t="shared" si="27"/>
        <v>0</v>
      </c>
      <c r="Q53" s="25">
        <f t="shared" si="27"/>
        <v>0</v>
      </c>
      <c r="R53" s="25">
        <f t="shared" si="27"/>
        <v>0</v>
      </c>
      <c r="S53" s="25">
        <f t="shared" si="27"/>
        <v>0</v>
      </c>
      <c r="T53" s="25">
        <f t="shared" si="27"/>
        <v>0</v>
      </c>
      <c r="U53" s="25">
        <f t="shared" si="27"/>
        <v>0</v>
      </c>
      <c r="V53" s="25">
        <f t="shared" ref="V53" si="28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29">
        <f>+'2000'!$J54</f>
        <v>0</v>
      </c>
      <c r="D54" s="29">
        <f>+'2001'!$J54</f>
        <v>0</v>
      </c>
      <c r="E54" s="29">
        <f>+'2002'!$J54</f>
        <v>0</v>
      </c>
      <c r="F54" s="29">
        <f>+'2003'!$J54</f>
        <v>0</v>
      </c>
      <c r="G54" s="29">
        <f>+'2004'!$J54</f>
        <v>0</v>
      </c>
      <c r="H54" s="29">
        <f>+'2005'!$J54</f>
        <v>0</v>
      </c>
      <c r="I54" s="29">
        <f>+'2006'!$J54</f>
        <v>0</v>
      </c>
      <c r="J54" s="29">
        <f>+'2007'!$J54</f>
        <v>0</v>
      </c>
      <c r="K54" s="29">
        <f>+'2008'!$J54</f>
        <v>0</v>
      </c>
      <c r="L54" s="29">
        <f>+'2009'!$J54</f>
        <v>0</v>
      </c>
      <c r="M54" s="29">
        <f>+'2010'!$J54</f>
        <v>0</v>
      </c>
      <c r="N54" s="29">
        <f>+'2011'!$J54</f>
        <v>0</v>
      </c>
      <c r="O54" s="29">
        <f>+'2012'!$J54</f>
        <v>0</v>
      </c>
      <c r="P54" s="29">
        <f>+'2013'!$J54</f>
        <v>0</v>
      </c>
      <c r="Q54" s="29">
        <f>+'2014'!$J54</f>
        <v>0</v>
      </c>
      <c r="R54" s="29">
        <f>+'2015'!$J54</f>
        <v>0</v>
      </c>
      <c r="S54" s="29">
        <f>+'2016'!$J54</f>
        <v>0</v>
      </c>
      <c r="T54" s="29">
        <f>+'2017'!$J54</f>
        <v>0</v>
      </c>
      <c r="U54" s="29">
        <f>+'2018'!$J54</f>
        <v>0</v>
      </c>
      <c r="V54" s="29">
        <f>+'2019'!$J54</f>
        <v>0</v>
      </c>
      <c r="W54" s="26"/>
      <c r="X54" s="30" t="e">
        <f t="shared" si="2"/>
        <v>#DIV/0!</v>
      </c>
    </row>
    <row r="55" spans="1:24">
      <c r="A55" s="23" t="s">
        <v>359</v>
      </c>
      <c r="B55" s="24" t="s">
        <v>360</v>
      </c>
      <c r="C55" s="29">
        <f>+'2000'!$J55</f>
        <v>0</v>
      </c>
      <c r="D55" s="29">
        <f>+'2001'!$J55</f>
        <v>0</v>
      </c>
      <c r="E55" s="29">
        <f>+'2002'!$J55</f>
        <v>0</v>
      </c>
      <c r="F55" s="29">
        <f>+'2003'!$J55</f>
        <v>0</v>
      </c>
      <c r="G55" s="29">
        <f>+'2004'!$J55</f>
        <v>0</v>
      </c>
      <c r="H55" s="29">
        <f>+'2005'!$J55</f>
        <v>0</v>
      </c>
      <c r="I55" s="29">
        <f>+'2006'!$J55</f>
        <v>0</v>
      </c>
      <c r="J55" s="29">
        <f>+'2007'!$J55</f>
        <v>0</v>
      </c>
      <c r="K55" s="29">
        <f>+'2008'!$J55</f>
        <v>0</v>
      </c>
      <c r="L55" s="29">
        <f>+'2009'!$J55</f>
        <v>0</v>
      </c>
      <c r="M55" s="29">
        <f>+'2010'!$J55</f>
        <v>0</v>
      </c>
      <c r="N55" s="29">
        <f>+'2011'!$J55</f>
        <v>0</v>
      </c>
      <c r="O55" s="29">
        <f>+'2012'!$J55</f>
        <v>0</v>
      </c>
      <c r="P55" s="29">
        <f>+'2013'!$J55</f>
        <v>0</v>
      </c>
      <c r="Q55" s="29">
        <f>+'2014'!$J55</f>
        <v>0</v>
      </c>
      <c r="R55" s="29">
        <f>+'2015'!$J55</f>
        <v>0</v>
      </c>
      <c r="S55" s="29">
        <f>+'2016'!$J55</f>
        <v>0</v>
      </c>
      <c r="T55" s="29">
        <f>+'2017'!$J55</f>
        <v>0</v>
      </c>
      <c r="U55" s="29">
        <f>+'2018'!$J55</f>
        <v>0</v>
      </c>
      <c r="V55" s="29">
        <f>+'2019'!$J55</f>
        <v>0</v>
      </c>
      <c r="W55" s="26"/>
      <c r="X55" s="30" t="e">
        <f t="shared" si="2"/>
        <v>#DIV/0!</v>
      </c>
    </row>
    <row r="56" spans="1:24">
      <c r="A56" s="23" t="s">
        <v>361</v>
      </c>
      <c r="B56" s="24" t="s">
        <v>362</v>
      </c>
      <c r="C56" s="29">
        <f>+'2000'!$J56</f>
        <v>0</v>
      </c>
      <c r="D56" s="29">
        <f>+'2001'!$J56</f>
        <v>0</v>
      </c>
      <c r="E56" s="29">
        <f>+'2002'!$J56</f>
        <v>0</v>
      </c>
      <c r="F56" s="29">
        <f>+'2003'!$J56</f>
        <v>0</v>
      </c>
      <c r="G56" s="29">
        <f>+'2004'!$J56</f>
        <v>0</v>
      </c>
      <c r="H56" s="29">
        <f>+'2005'!$J56</f>
        <v>0</v>
      </c>
      <c r="I56" s="29">
        <f>+'2006'!$J56</f>
        <v>0</v>
      </c>
      <c r="J56" s="29">
        <f>+'2007'!$J56</f>
        <v>0</v>
      </c>
      <c r="K56" s="29">
        <f>+'2008'!$J56</f>
        <v>0</v>
      </c>
      <c r="L56" s="29">
        <f>+'2009'!$J56</f>
        <v>0</v>
      </c>
      <c r="M56" s="29">
        <f>+'2010'!$J56</f>
        <v>0</v>
      </c>
      <c r="N56" s="29">
        <f>+'2011'!$J56</f>
        <v>0</v>
      </c>
      <c r="O56" s="29">
        <f>+'2012'!$J56</f>
        <v>0</v>
      </c>
      <c r="P56" s="29">
        <f>+'2013'!$J56</f>
        <v>0</v>
      </c>
      <c r="Q56" s="29">
        <f>+'2014'!$J56</f>
        <v>0</v>
      </c>
      <c r="R56" s="29">
        <f>+'2015'!$J56</f>
        <v>0</v>
      </c>
      <c r="S56" s="29">
        <f>+'2016'!$J56</f>
        <v>0</v>
      </c>
      <c r="T56" s="29">
        <f>+'2017'!$J56</f>
        <v>0</v>
      </c>
      <c r="U56" s="29">
        <f>+'2018'!$J56</f>
        <v>0</v>
      </c>
      <c r="V56" s="29">
        <f>+'2019'!$J56</f>
        <v>0</v>
      </c>
      <c r="W56" s="26"/>
      <c r="X56" s="30" t="e">
        <f t="shared" si="2"/>
        <v>#DIV/0!</v>
      </c>
    </row>
    <row r="57" spans="1:24">
      <c r="A57" s="23" t="s">
        <v>363</v>
      </c>
      <c r="B57" s="24" t="s">
        <v>364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26"/>
      <c r="X57" s="32" t="e">
        <f t="shared" si="2"/>
        <v>#DIV/0!</v>
      </c>
    </row>
    <row r="58" spans="1:24">
      <c r="A58" s="23" t="s">
        <v>365</v>
      </c>
      <c r="B58" s="24" t="s">
        <v>366</v>
      </c>
      <c r="C58" s="29">
        <f>+'2000'!$J58</f>
        <v>0</v>
      </c>
      <c r="D58" s="29">
        <f>+'2001'!$J58</f>
        <v>0</v>
      </c>
      <c r="E58" s="29">
        <f>+'2002'!$J58</f>
        <v>0</v>
      </c>
      <c r="F58" s="29">
        <f>+'2003'!$J58</f>
        <v>0</v>
      </c>
      <c r="G58" s="29">
        <f>+'2004'!$J58</f>
        <v>0</v>
      </c>
      <c r="H58" s="29">
        <f>+'2005'!$J58</f>
        <v>0</v>
      </c>
      <c r="I58" s="29">
        <f>+'2006'!$J58</f>
        <v>0</v>
      </c>
      <c r="J58" s="29">
        <f>+'2007'!$J58</f>
        <v>0</v>
      </c>
      <c r="K58" s="29">
        <f>+'2008'!$J58</f>
        <v>0</v>
      </c>
      <c r="L58" s="29">
        <f>+'2009'!$J58</f>
        <v>0</v>
      </c>
      <c r="M58" s="29">
        <f>+'2010'!$J58</f>
        <v>0</v>
      </c>
      <c r="N58" s="29">
        <f>+'2011'!$J58</f>
        <v>0</v>
      </c>
      <c r="O58" s="29">
        <f>+'2012'!$J58</f>
        <v>0</v>
      </c>
      <c r="P58" s="29">
        <f>+'2013'!$J58</f>
        <v>0</v>
      </c>
      <c r="Q58" s="29">
        <f>+'2014'!$J58</f>
        <v>0</v>
      </c>
      <c r="R58" s="29">
        <f>+'2015'!$J58</f>
        <v>0</v>
      </c>
      <c r="S58" s="29">
        <f>+'2016'!$J58</f>
        <v>0</v>
      </c>
      <c r="T58" s="29">
        <f>+'2017'!$J58</f>
        <v>0</v>
      </c>
      <c r="U58" s="29">
        <f>+'2018'!$J58</f>
        <v>0</v>
      </c>
      <c r="V58" s="29">
        <f>+'2019'!$J58</f>
        <v>0</v>
      </c>
      <c r="W58" s="26"/>
      <c r="X58" s="30" t="e">
        <f t="shared" si="2"/>
        <v>#DIV/0!</v>
      </c>
    </row>
    <row r="59" spans="1:24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26"/>
      <c r="X59" s="32" t="e">
        <f t="shared" si="2"/>
        <v>#DIV/0!</v>
      </c>
    </row>
    <row r="60" spans="1:24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26"/>
      <c r="X60" s="32" t="e">
        <f t="shared" si="2"/>
        <v>#DIV/0!</v>
      </c>
    </row>
    <row r="61" spans="1:24">
      <c r="A61" s="23" t="s">
        <v>371</v>
      </c>
      <c r="B61" s="24" t="s">
        <v>372</v>
      </c>
      <c r="C61" s="29">
        <f>+'2000'!$J61</f>
        <v>0</v>
      </c>
      <c r="D61" s="29">
        <f>+'2001'!$J61</f>
        <v>0</v>
      </c>
      <c r="E61" s="29">
        <f>+'2002'!$J61</f>
        <v>0</v>
      </c>
      <c r="F61" s="29">
        <f>+'2003'!$J61</f>
        <v>0</v>
      </c>
      <c r="G61" s="29">
        <f>+'2004'!$J61</f>
        <v>0</v>
      </c>
      <c r="H61" s="29">
        <f>+'2005'!$J61</f>
        <v>0</v>
      </c>
      <c r="I61" s="29">
        <f>+'2006'!$J61</f>
        <v>0</v>
      </c>
      <c r="J61" s="29">
        <f>+'2007'!$J61</f>
        <v>0</v>
      </c>
      <c r="K61" s="29">
        <f>+'2008'!$J61</f>
        <v>0</v>
      </c>
      <c r="L61" s="29">
        <f>+'2009'!$J61</f>
        <v>0</v>
      </c>
      <c r="M61" s="29">
        <f>+'2010'!$J61</f>
        <v>0</v>
      </c>
      <c r="N61" s="29">
        <f>+'2011'!$J61</f>
        <v>0</v>
      </c>
      <c r="O61" s="29">
        <f>+'2012'!$J61</f>
        <v>0</v>
      </c>
      <c r="P61" s="29">
        <f>+'2013'!$J61</f>
        <v>0</v>
      </c>
      <c r="Q61" s="29">
        <f>+'2014'!$J61</f>
        <v>0</v>
      </c>
      <c r="R61" s="29">
        <f>+'2015'!$J61</f>
        <v>0</v>
      </c>
      <c r="S61" s="29">
        <f>+'2016'!$J61</f>
        <v>0</v>
      </c>
      <c r="T61" s="29">
        <f>+'2017'!$J61</f>
        <v>0</v>
      </c>
      <c r="U61" s="29">
        <f>+'2018'!$J61</f>
        <v>0</v>
      </c>
      <c r="V61" s="29">
        <f>+'2019'!$J61</f>
        <v>0</v>
      </c>
      <c r="W61" s="26"/>
      <c r="X61" s="30" t="e">
        <f t="shared" si="2"/>
        <v>#DIV/0!</v>
      </c>
    </row>
    <row r="62" spans="1:24">
      <c r="A62" s="23" t="s">
        <v>373</v>
      </c>
      <c r="B62" s="24" t="s">
        <v>374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26"/>
      <c r="X62" s="32" t="e">
        <f t="shared" si="2"/>
        <v>#DIV/0!</v>
      </c>
    </row>
    <row r="63" spans="1:24">
      <c r="A63" s="23" t="s">
        <v>375</v>
      </c>
      <c r="B63" s="24" t="s">
        <v>290</v>
      </c>
      <c r="C63" s="29">
        <f>+'2000'!$J63</f>
        <v>0</v>
      </c>
      <c r="D63" s="29">
        <f>+'2001'!$J63</f>
        <v>0</v>
      </c>
      <c r="E63" s="29">
        <f>+'2002'!$J63</f>
        <v>0</v>
      </c>
      <c r="F63" s="29">
        <f>+'2003'!$J63</f>
        <v>0</v>
      </c>
      <c r="G63" s="29">
        <f>+'2004'!$J63</f>
        <v>0</v>
      </c>
      <c r="H63" s="29">
        <f>+'2005'!$J63</f>
        <v>0</v>
      </c>
      <c r="I63" s="29">
        <f>+'2006'!$J63</f>
        <v>0</v>
      </c>
      <c r="J63" s="29">
        <f>+'2007'!$J63</f>
        <v>0</v>
      </c>
      <c r="K63" s="29">
        <f>+'2008'!$J63</f>
        <v>0</v>
      </c>
      <c r="L63" s="29">
        <f>+'2009'!$J63</f>
        <v>0</v>
      </c>
      <c r="M63" s="29">
        <f>+'2010'!$J63</f>
        <v>0</v>
      </c>
      <c r="N63" s="29">
        <f>+'2011'!$J63</f>
        <v>0</v>
      </c>
      <c r="O63" s="29">
        <f>+'2012'!$J63</f>
        <v>0</v>
      </c>
      <c r="P63" s="29">
        <f>+'2013'!$J63</f>
        <v>0</v>
      </c>
      <c r="Q63" s="29">
        <f>+'2014'!$J63</f>
        <v>0</v>
      </c>
      <c r="R63" s="29">
        <f>+'2015'!$J63</f>
        <v>0</v>
      </c>
      <c r="S63" s="29">
        <f>+'2016'!$J63</f>
        <v>0</v>
      </c>
      <c r="T63" s="29">
        <f>+'2017'!$J63</f>
        <v>0</v>
      </c>
      <c r="U63" s="29">
        <f>+'2018'!$J63</f>
        <v>0</v>
      </c>
      <c r="V63" s="29">
        <f>+'2019'!$J63</f>
        <v>0</v>
      </c>
      <c r="W63" s="26"/>
      <c r="X63" s="30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29">+SUM(C65:C71)</f>
        <v>0</v>
      </c>
      <c r="D64" s="25">
        <f t="shared" si="29"/>
        <v>0</v>
      </c>
      <c r="E64" s="25">
        <f t="shared" si="29"/>
        <v>0</v>
      </c>
      <c r="F64" s="25">
        <f t="shared" si="29"/>
        <v>0</v>
      </c>
      <c r="G64" s="25">
        <f t="shared" si="29"/>
        <v>0</v>
      </c>
      <c r="H64" s="25">
        <f t="shared" si="29"/>
        <v>0</v>
      </c>
      <c r="I64" s="25">
        <f t="shared" si="29"/>
        <v>0</v>
      </c>
      <c r="J64" s="25">
        <f t="shared" si="29"/>
        <v>0</v>
      </c>
      <c r="K64" s="25">
        <f t="shared" si="29"/>
        <v>0</v>
      </c>
      <c r="L64" s="25">
        <f t="shared" si="29"/>
        <v>0</v>
      </c>
      <c r="M64" s="25">
        <f t="shared" si="29"/>
        <v>0</v>
      </c>
      <c r="N64" s="25">
        <f t="shared" si="29"/>
        <v>0</v>
      </c>
      <c r="O64" s="25">
        <f t="shared" si="29"/>
        <v>0</v>
      </c>
      <c r="P64" s="25">
        <f t="shared" si="29"/>
        <v>0</v>
      </c>
      <c r="Q64" s="25">
        <f t="shared" si="29"/>
        <v>0</v>
      </c>
      <c r="R64" s="25">
        <f t="shared" si="29"/>
        <v>0</v>
      </c>
      <c r="S64" s="25">
        <f t="shared" si="29"/>
        <v>0</v>
      </c>
      <c r="T64" s="25">
        <f t="shared" si="29"/>
        <v>0</v>
      </c>
      <c r="U64" s="25">
        <f t="shared" si="29"/>
        <v>0</v>
      </c>
      <c r="V64" s="25">
        <f t="shared" ref="V64" si="30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29">
        <f>+'2000'!$J65</f>
        <v>0</v>
      </c>
      <c r="D65" s="29">
        <f>+'2001'!$J65</f>
        <v>0</v>
      </c>
      <c r="E65" s="29">
        <f>+'2002'!$J65</f>
        <v>0</v>
      </c>
      <c r="F65" s="29">
        <f>+'2003'!$J65</f>
        <v>0</v>
      </c>
      <c r="G65" s="29">
        <f>+'2004'!$J65</f>
        <v>0</v>
      </c>
      <c r="H65" s="29">
        <f>+'2005'!$J65</f>
        <v>0</v>
      </c>
      <c r="I65" s="29">
        <f>+'2006'!$J65</f>
        <v>0</v>
      </c>
      <c r="J65" s="29">
        <f>+'2007'!$J65</f>
        <v>0</v>
      </c>
      <c r="K65" s="29">
        <f>+'2008'!$J65</f>
        <v>0</v>
      </c>
      <c r="L65" s="29">
        <f>+'2009'!$J65</f>
        <v>0</v>
      </c>
      <c r="M65" s="29">
        <f>+'2010'!$J65</f>
        <v>0</v>
      </c>
      <c r="N65" s="29">
        <f>+'2011'!$J65</f>
        <v>0</v>
      </c>
      <c r="O65" s="29">
        <f>+'2012'!$J65</f>
        <v>0</v>
      </c>
      <c r="P65" s="29">
        <f>+'2013'!$J65</f>
        <v>0</v>
      </c>
      <c r="Q65" s="29">
        <f>+'2014'!$J65</f>
        <v>0</v>
      </c>
      <c r="R65" s="29">
        <f>+'2015'!$J65</f>
        <v>0</v>
      </c>
      <c r="S65" s="29">
        <f>+'2016'!$J65</f>
        <v>0</v>
      </c>
      <c r="T65" s="29">
        <f>+'2017'!$J65</f>
        <v>0</v>
      </c>
      <c r="U65" s="29">
        <f>+'2018'!$J65</f>
        <v>0</v>
      </c>
      <c r="V65" s="29">
        <f>+'2019'!$J65</f>
        <v>0</v>
      </c>
      <c r="W65" s="26"/>
      <c r="X65" s="30" t="e">
        <f t="shared" si="2"/>
        <v>#DIV/0!</v>
      </c>
    </row>
    <row r="66" spans="1:24">
      <c r="A66" s="23" t="s">
        <v>380</v>
      </c>
      <c r="B66" s="24" t="s">
        <v>381</v>
      </c>
      <c r="C66" s="29">
        <f>+'2000'!$J66</f>
        <v>0</v>
      </c>
      <c r="D66" s="29">
        <f>+'2001'!$J66</f>
        <v>0</v>
      </c>
      <c r="E66" s="29">
        <f>+'2002'!$J66</f>
        <v>0</v>
      </c>
      <c r="F66" s="29">
        <f>+'2003'!$J66</f>
        <v>0</v>
      </c>
      <c r="G66" s="29">
        <f>+'2004'!$J66</f>
        <v>0</v>
      </c>
      <c r="H66" s="29">
        <f>+'2005'!$J66</f>
        <v>0</v>
      </c>
      <c r="I66" s="29">
        <f>+'2006'!$J66</f>
        <v>0</v>
      </c>
      <c r="J66" s="29">
        <f>+'2007'!$J66</f>
        <v>0</v>
      </c>
      <c r="K66" s="29">
        <f>+'2008'!$J66</f>
        <v>0</v>
      </c>
      <c r="L66" s="29">
        <f>+'2009'!$J66</f>
        <v>0</v>
      </c>
      <c r="M66" s="29">
        <f>+'2010'!$J66</f>
        <v>0</v>
      </c>
      <c r="N66" s="29">
        <f>+'2011'!$J66</f>
        <v>0</v>
      </c>
      <c r="O66" s="29">
        <f>+'2012'!$J66</f>
        <v>0</v>
      </c>
      <c r="P66" s="29">
        <f>+'2013'!$J66</f>
        <v>0</v>
      </c>
      <c r="Q66" s="29">
        <f>+'2014'!$J66</f>
        <v>0</v>
      </c>
      <c r="R66" s="29">
        <f>+'2015'!$J66</f>
        <v>0</v>
      </c>
      <c r="S66" s="29">
        <f>+'2016'!$J66</f>
        <v>0</v>
      </c>
      <c r="T66" s="29">
        <f>+'2017'!$J66</f>
        <v>0</v>
      </c>
      <c r="U66" s="29">
        <f>+'2018'!$J66</f>
        <v>0</v>
      </c>
      <c r="V66" s="29">
        <f>+'2019'!$J66</f>
        <v>0</v>
      </c>
      <c r="W66" s="26"/>
      <c r="X66" s="30" t="e">
        <f t="shared" si="2"/>
        <v>#DIV/0!</v>
      </c>
    </row>
    <row r="67" spans="1:24">
      <c r="A67" s="23" t="s">
        <v>382</v>
      </c>
      <c r="B67" s="24" t="s">
        <v>383</v>
      </c>
      <c r="C67" s="29">
        <f>+'2000'!$J67</f>
        <v>0</v>
      </c>
      <c r="D67" s="29">
        <f>+'2001'!$J67</f>
        <v>0</v>
      </c>
      <c r="E67" s="29">
        <f>+'2002'!$J67</f>
        <v>0</v>
      </c>
      <c r="F67" s="29">
        <f>+'2003'!$J67</f>
        <v>0</v>
      </c>
      <c r="G67" s="29">
        <f>+'2004'!$J67</f>
        <v>0</v>
      </c>
      <c r="H67" s="29">
        <f>+'2005'!$J67</f>
        <v>0</v>
      </c>
      <c r="I67" s="29">
        <f>+'2006'!$J67</f>
        <v>0</v>
      </c>
      <c r="J67" s="29">
        <f>+'2007'!$J67</f>
        <v>0</v>
      </c>
      <c r="K67" s="29">
        <f>+'2008'!$J67</f>
        <v>0</v>
      </c>
      <c r="L67" s="29">
        <f>+'2009'!$J67</f>
        <v>0</v>
      </c>
      <c r="M67" s="29">
        <f>+'2010'!$J67</f>
        <v>0</v>
      </c>
      <c r="N67" s="29">
        <f>+'2011'!$J67</f>
        <v>0</v>
      </c>
      <c r="O67" s="29">
        <f>+'2012'!$J67</f>
        <v>0</v>
      </c>
      <c r="P67" s="29">
        <f>+'2013'!$J67</f>
        <v>0</v>
      </c>
      <c r="Q67" s="29">
        <f>+'2014'!$J67</f>
        <v>0</v>
      </c>
      <c r="R67" s="29">
        <f>+'2015'!$J67</f>
        <v>0</v>
      </c>
      <c r="S67" s="29">
        <f>+'2016'!$J67</f>
        <v>0</v>
      </c>
      <c r="T67" s="29">
        <f>+'2017'!$J67</f>
        <v>0</v>
      </c>
      <c r="U67" s="29">
        <f>+'2018'!$J67</f>
        <v>0</v>
      </c>
      <c r="V67" s="29">
        <f>+'2019'!$J67</f>
        <v>0</v>
      </c>
      <c r="W67" s="26"/>
      <c r="X67" s="30" t="e">
        <f t="shared" si="2"/>
        <v>#DIV/0!</v>
      </c>
    </row>
    <row r="68" spans="1:24">
      <c r="A68" s="23" t="s">
        <v>384</v>
      </c>
      <c r="B68" s="24" t="s">
        <v>385</v>
      </c>
      <c r="C68" s="29">
        <f>+'2000'!$J68</f>
        <v>0</v>
      </c>
      <c r="D68" s="29">
        <f>+'2001'!$J68</f>
        <v>0</v>
      </c>
      <c r="E68" s="29">
        <f>+'2002'!$J68</f>
        <v>0</v>
      </c>
      <c r="F68" s="29">
        <f>+'2003'!$J68</f>
        <v>0</v>
      </c>
      <c r="G68" s="29">
        <f>+'2004'!$J68</f>
        <v>0</v>
      </c>
      <c r="H68" s="29">
        <f>+'2005'!$J68</f>
        <v>0</v>
      </c>
      <c r="I68" s="29">
        <f>+'2006'!$J68</f>
        <v>0</v>
      </c>
      <c r="J68" s="29">
        <f>+'2007'!$J68</f>
        <v>0</v>
      </c>
      <c r="K68" s="29">
        <f>+'2008'!$J68</f>
        <v>0</v>
      </c>
      <c r="L68" s="29">
        <f>+'2009'!$J68</f>
        <v>0</v>
      </c>
      <c r="M68" s="29">
        <f>+'2010'!$J68</f>
        <v>0</v>
      </c>
      <c r="N68" s="29">
        <f>+'2011'!$J68</f>
        <v>0</v>
      </c>
      <c r="O68" s="29">
        <f>+'2012'!$J68</f>
        <v>0</v>
      </c>
      <c r="P68" s="29">
        <f>+'2013'!$J68</f>
        <v>0</v>
      </c>
      <c r="Q68" s="29">
        <f>+'2014'!$J68</f>
        <v>0</v>
      </c>
      <c r="R68" s="29">
        <f>+'2015'!$J68</f>
        <v>0</v>
      </c>
      <c r="S68" s="29">
        <f>+'2016'!$J68</f>
        <v>0</v>
      </c>
      <c r="T68" s="29">
        <f>+'2017'!$J68</f>
        <v>0</v>
      </c>
      <c r="U68" s="29">
        <f>+'2018'!$J68</f>
        <v>0</v>
      </c>
      <c r="V68" s="29">
        <f>+'2019'!$J68</f>
        <v>0</v>
      </c>
      <c r="W68" s="26"/>
      <c r="X68" s="30" t="e">
        <f t="shared" ref="X68:X131" si="31">+(V68/C68)-1</f>
        <v>#DIV/0!</v>
      </c>
    </row>
    <row r="69" spans="1:24">
      <c r="A69" s="23" t="s">
        <v>386</v>
      </c>
      <c r="B69" s="24" t="s">
        <v>387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6"/>
      <c r="X69" s="32" t="e">
        <f t="shared" si="31"/>
        <v>#DIV/0!</v>
      </c>
    </row>
    <row r="70" spans="1:24">
      <c r="A70" s="23" t="s">
        <v>388</v>
      </c>
      <c r="B70" s="24" t="s">
        <v>389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26"/>
      <c r="X70" s="32" t="e">
        <f t="shared" si="31"/>
        <v>#DIV/0!</v>
      </c>
    </row>
    <row r="71" spans="1:24">
      <c r="A71" s="23" t="s">
        <v>390</v>
      </c>
      <c r="B71" s="24" t="s">
        <v>290</v>
      </c>
      <c r="C71" s="29">
        <f>+'2000'!$J71</f>
        <v>0</v>
      </c>
      <c r="D71" s="29">
        <f>+'2001'!$J71</f>
        <v>0</v>
      </c>
      <c r="E71" s="29">
        <f>+'2002'!$J71</f>
        <v>0</v>
      </c>
      <c r="F71" s="29">
        <f>+'2003'!$J71</f>
        <v>0</v>
      </c>
      <c r="G71" s="29">
        <f>+'2004'!$J71</f>
        <v>0</v>
      </c>
      <c r="H71" s="29">
        <f>+'2005'!$J71</f>
        <v>0</v>
      </c>
      <c r="I71" s="29">
        <f>+'2006'!$J71</f>
        <v>0</v>
      </c>
      <c r="J71" s="29">
        <f>+'2007'!$J71</f>
        <v>0</v>
      </c>
      <c r="K71" s="29">
        <f>+'2008'!$J71</f>
        <v>0</v>
      </c>
      <c r="L71" s="29">
        <f>+'2009'!$J71</f>
        <v>0</v>
      </c>
      <c r="M71" s="29">
        <f>+'2010'!$J71</f>
        <v>0</v>
      </c>
      <c r="N71" s="29">
        <f>+'2011'!$J71</f>
        <v>0</v>
      </c>
      <c r="O71" s="29">
        <f>+'2012'!$J71</f>
        <v>0</v>
      </c>
      <c r="P71" s="29">
        <f>+'2013'!$J71</f>
        <v>0</v>
      </c>
      <c r="Q71" s="29">
        <f>+'2014'!$J71</f>
        <v>0</v>
      </c>
      <c r="R71" s="29">
        <f>+'2015'!$J71</f>
        <v>0</v>
      </c>
      <c r="S71" s="29">
        <f>+'2016'!$J71</f>
        <v>0</v>
      </c>
      <c r="T71" s="29">
        <f>+'2017'!$J71</f>
        <v>0</v>
      </c>
      <c r="U71" s="29">
        <f>+'2018'!$J71</f>
        <v>0</v>
      </c>
      <c r="V71" s="29">
        <f>+'2019'!$J71</f>
        <v>0</v>
      </c>
      <c r="W71" s="26"/>
      <c r="X71" s="30" t="e">
        <f t="shared" si="31"/>
        <v>#DIV/0!</v>
      </c>
    </row>
    <row r="72" spans="1:24">
      <c r="A72" s="23" t="s">
        <v>391</v>
      </c>
      <c r="B72" s="24" t="s">
        <v>392</v>
      </c>
      <c r="C72" s="25">
        <f t="shared" ref="C72:U72" si="32">+SUM(C73:C75)</f>
        <v>0</v>
      </c>
      <c r="D72" s="25">
        <f t="shared" si="32"/>
        <v>0</v>
      </c>
      <c r="E72" s="25">
        <f t="shared" si="32"/>
        <v>0</v>
      </c>
      <c r="F72" s="25">
        <f t="shared" si="32"/>
        <v>0</v>
      </c>
      <c r="G72" s="25">
        <f t="shared" si="32"/>
        <v>0</v>
      </c>
      <c r="H72" s="25">
        <f t="shared" si="32"/>
        <v>0</v>
      </c>
      <c r="I72" s="25">
        <f t="shared" si="32"/>
        <v>0</v>
      </c>
      <c r="J72" s="25">
        <f t="shared" si="32"/>
        <v>0</v>
      </c>
      <c r="K72" s="25">
        <f t="shared" si="32"/>
        <v>0</v>
      </c>
      <c r="L72" s="25">
        <f t="shared" si="32"/>
        <v>0</v>
      </c>
      <c r="M72" s="25">
        <f t="shared" si="32"/>
        <v>0</v>
      </c>
      <c r="N72" s="25">
        <f t="shared" si="32"/>
        <v>0</v>
      </c>
      <c r="O72" s="25">
        <f t="shared" si="32"/>
        <v>0</v>
      </c>
      <c r="P72" s="25">
        <f t="shared" si="32"/>
        <v>0</v>
      </c>
      <c r="Q72" s="25">
        <f t="shared" si="32"/>
        <v>0</v>
      </c>
      <c r="R72" s="25">
        <f t="shared" si="32"/>
        <v>0</v>
      </c>
      <c r="S72" s="25">
        <f t="shared" si="32"/>
        <v>0</v>
      </c>
      <c r="T72" s="25">
        <f t="shared" si="32"/>
        <v>0</v>
      </c>
      <c r="U72" s="25">
        <f t="shared" si="32"/>
        <v>0</v>
      </c>
      <c r="V72" s="25">
        <f t="shared" ref="V72" si="33">+SUM(V73:V75)</f>
        <v>0</v>
      </c>
      <c r="W72" s="26"/>
      <c r="X72" s="27" t="e">
        <f t="shared" si="31"/>
        <v>#DIV/0!</v>
      </c>
    </row>
    <row r="73" spans="1:24">
      <c r="A73" s="23" t="s">
        <v>393</v>
      </c>
      <c r="B73" s="24" t="s">
        <v>394</v>
      </c>
      <c r="C73" s="29">
        <f>+'2000'!$J73</f>
        <v>0</v>
      </c>
      <c r="D73" s="29">
        <f>+'2001'!$J73</f>
        <v>0</v>
      </c>
      <c r="E73" s="29">
        <f>+'2002'!$J73</f>
        <v>0</v>
      </c>
      <c r="F73" s="29">
        <f>+'2003'!$J73</f>
        <v>0</v>
      </c>
      <c r="G73" s="29">
        <f>+'2004'!$J73</f>
        <v>0</v>
      </c>
      <c r="H73" s="29">
        <f>+'2005'!$J73</f>
        <v>0</v>
      </c>
      <c r="I73" s="29">
        <f>+'2006'!$J73</f>
        <v>0</v>
      </c>
      <c r="J73" s="29">
        <f>+'2007'!$J73</f>
        <v>0</v>
      </c>
      <c r="K73" s="29">
        <f>+'2008'!$J73</f>
        <v>0</v>
      </c>
      <c r="L73" s="29">
        <f>+'2009'!$J73</f>
        <v>0</v>
      </c>
      <c r="M73" s="29">
        <f>+'2010'!$J73</f>
        <v>0</v>
      </c>
      <c r="N73" s="29">
        <f>+'2011'!$J73</f>
        <v>0</v>
      </c>
      <c r="O73" s="29">
        <f>+'2012'!$J73</f>
        <v>0</v>
      </c>
      <c r="P73" s="29">
        <f>+'2013'!$J73</f>
        <v>0</v>
      </c>
      <c r="Q73" s="29">
        <f>+'2014'!$J73</f>
        <v>0</v>
      </c>
      <c r="R73" s="29">
        <f>+'2015'!$J73</f>
        <v>0</v>
      </c>
      <c r="S73" s="29">
        <f>+'2016'!$J73</f>
        <v>0</v>
      </c>
      <c r="T73" s="29">
        <f>+'2017'!$J73</f>
        <v>0</v>
      </c>
      <c r="U73" s="29">
        <f>+'2018'!$J73</f>
        <v>0</v>
      </c>
      <c r="V73" s="29">
        <f>+'2019'!$J73</f>
        <v>0</v>
      </c>
      <c r="W73" s="26"/>
      <c r="X73" s="30" t="e">
        <f t="shared" si="31"/>
        <v>#DIV/0!</v>
      </c>
    </row>
    <row r="74" spans="1:24">
      <c r="A74" s="23" t="s">
        <v>395</v>
      </c>
      <c r="B74" s="24" t="s">
        <v>396</v>
      </c>
      <c r="C74" s="29">
        <f>+'2000'!$J74</f>
        <v>0</v>
      </c>
      <c r="D74" s="29">
        <f>+'2001'!$J74</f>
        <v>0</v>
      </c>
      <c r="E74" s="29">
        <f>+'2002'!$J74</f>
        <v>0</v>
      </c>
      <c r="F74" s="29">
        <f>+'2003'!$J74</f>
        <v>0</v>
      </c>
      <c r="G74" s="29">
        <f>+'2004'!$J74</f>
        <v>0</v>
      </c>
      <c r="H74" s="29">
        <f>+'2005'!$J74</f>
        <v>0</v>
      </c>
      <c r="I74" s="29">
        <f>+'2006'!$J74</f>
        <v>0</v>
      </c>
      <c r="J74" s="29">
        <f>+'2007'!$J74</f>
        <v>0</v>
      </c>
      <c r="K74" s="29">
        <f>+'2008'!$J74</f>
        <v>0</v>
      </c>
      <c r="L74" s="29">
        <f>+'2009'!$J74</f>
        <v>0</v>
      </c>
      <c r="M74" s="29">
        <f>+'2010'!$J74</f>
        <v>0</v>
      </c>
      <c r="N74" s="29">
        <f>+'2011'!$J74</f>
        <v>0</v>
      </c>
      <c r="O74" s="29">
        <f>+'2012'!$J74</f>
        <v>0</v>
      </c>
      <c r="P74" s="29">
        <f>+'2013'!$J74</f>
        <v>0</v>
      </c>
      <c r="Q74" s="29">
        <f>+'2014'!$J74</f>
        <v>0</v>
      </c>
      <c r="R74" s="29">
        <f>+'2015'!$J74</f>
        <v>0</v>
      </c>
      <c r="S74" s="29">
        <f>+'2016'!$J74</f>
        <v>0</v>
      </c>
      <c r="T74" s="29">
        <f>+'2017'!$J74</f>
        <v>0</v>
      </c>
      <c r="U74" s="29">
        <f>+'2018'!$J74</f>
        <v>0</v>
      </c>
      <c r="V74" s="29">
        <f>+'2019'!$J74</f>
        <v>0</v>
      </c>
      <c r="W74" s="26"/>
      <c r="X74" s="30" t="e">
        <f t="shared" si="31"/>
        <v>#DIV/0!</v>
      </c>
    </row>
    <row r="75" spans="1:24">
      <c r="A75" s="23" t="s">
        <v>397</v>
      </c>
      <c r="B75" s="24" t="s">
        <v>290</v>
      </c>
      <c r="C75" s="29">
        <f>+'2000'!$J75</f>
        <v>0</v>
      </c>
      <c r="D75" s="29">
        <f>+'2001'!$J75</f>
        <v>0</v>
      </c>
      <c r="E75" s="29">
        <f>+'2002'!$J75</f>
        <v>0</v>
      </c>
      <c r="F75" s="29">
        <f>+'2003'!$J75</f>
        <v>0</v>
      </c>
      <c r="G75" s="29">
        <f>+'2004'!$J75</f>
        <v>0</v>
      </c>
      <c r="H75" s="29">
        <f>+'2005'!$J75</f>
        <v>0</v>
      </c>
      <c r="I75" s="29">
        <f>+'2006'!$J75</f>
        <v>0</v>
      </c>
      <c r="J75" s="29">
        <f>+'2007'!$J75</f>
        <v>0</v>
      </c>
      <c r="K75" s="29">
        <f>+'2008'!$J75</f>
        <v>0</v>
      </c>
      <c r="L75" s="29">
        <f>+'2009'!$J75</f>
        <v>0</v>
      </c>
      <c r="M75" s="29">
        <f>+'2010'!$J75</f>
        <v>0</v>
      </c>
      <c r="N75" s="29">
        <f>+'2011'!$J75</f>
        <v>0</v>
      </c>
      <c r="O75" s="29">
        <f>+'2012'!$J75</f>
        <v>0</v>
      </c>
      <c r="P75" s="29">
        <f>+'2013'!$J75</f>
        <v>0</v>
      </c>
      <c r="Q75" s="29">
        <f>+'2014'!$J75</f>
        <v>0</v>
      </c>
      <c r="R75" s="29">
        <f>+'2015'!$J75</f>
        <v>0</v>
      </c>
      <c r="S75" s="29">
        <f>+'2016'!$J75</f>
        <v>0</v>
      </c>
      <c r="T75" s="29">
        <f>+'2017'!$J75</f>
        <v>0</v>
      </c>
      <c r="U75" s="29">
        <f>+'2018'!$J75</f>
        <v>0</v>
      </c>
      <c r="V75" s="29">
        <f>+'2019'!$J75</f>
        <v>0</v>
      </c>
      <c r="W75" s="26"/>
      <c r="X75" s="30" t="e">
        <f t="shared" si="31"/>
        <v>#DIV/0!</v>
      </c>
    </row>
    <row r="76" spans="1:24">
      <c r="A76" s="23" t="s">
        <v>398</v>
      </c>
      <c r="B76" s="24" t="s">
        <v>399</v>
      </c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26"/>
      <c r="X76" s="32" t="e">
        <f t="shared" si="31"/>
        <v>#DIV/0!</v>
      </c>
    </row>
    <row r="77" spans="1:24">
      <c r="A77" s="23" t="s">
        <v>400</v>
      </c>
      <c r="B77" s="24" t="s">
        <v>401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26"/>
      <c r="X77" s="32" t="e">
        <f t="shared" si="31"/>
        <v>#DIV/0!</v>
      </c>
    </row>
    <row r="78" spans="1:24">
      <c r="A78" s="23" t="s">
        <v>402</v>
      </c>
      <c r="B78" s="24" t="s">
        <v>403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26"/>
      <c r="X78" s="32" t="e">
        <f t="shared" si="31"/>
        <v>#DIV/0!</v>
      </c>
    </row>
    <row r="79" spans="1:24">
      <c r="A79" s="23" t="s">
        <v>404</v>
      </c>
      <c r="B79" s="24" t="s">
        <v>405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26"/>
      <c r="X79" s="32" t="e">
        <f t="shared" si="31"/>
        <v>#DIV/0!</v>
      </c>
    </row>
    <row r="80" spans="1:24">
      <c r="A80" s="23" t="s">
        <v>406</v>
      </c>
      <c r="B80" s="24" t="s">
        <v>407</v>
      </c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26"/>
      <c r="X80" s="32" t="e">
        <f t="shared" si="31"/>
        <v>#DIV/0!</v>
      </c>
    </row>
    <row r="81" spans="1:24">
      <c r="A81" s="23" t="s">
        <v>408</v>
      </c>
      <c r="B81" s="24" t="s">
        <v>290</v>
      </c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26"/>
      <c r="X81" s="32" t="e">
        <f t="shared" si="31"/>
        <v>#DIV/0!</v>
      </c>
    </row>
    <row r="82" spans="1:24">
      <c r="A82" s="23" t="s">
        <v>409</v>
      </c>
      <c r="B82" s="24" t="s">
        <v>410</v>
      </c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26"/>
      <c r="X82" s="32" t="e">
        <f t="shared" si="31"/>
        <v>#DIV/0!</v>
      </c>
    </row>
    <row r="83" spans="1:24">
      <c r="A83" s="23" t="s">
        <v>411</v>
      </c>
      <c r="B83" s="24" t="s">
        <v>412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26"/>
      <c r="X83" s="32" t="e">
        <f t="shared" si="31"/>
        <v>#DIV/0!</v>
      </c>
    </row>
    <row r="84" spans="1:24">
      <c r="A84" s="23" t="s">
        <v>413</v>
      </c>
      <c r="B84" s="24" t="s">
        <v>414</v>
      </c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26"/>
      <c r="X84" s="32" t="e">
        <f t="shared" si="31"/>
        <v>#DIV/0!</v>
      </c>
    </row>
    <row r="85" spans="1:24">
      <c r="A85" s="23" t="s">
        <v>415</v>
      </c>
      <c r="B85" s="24" t="s">
        <v>416</v>
      </c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26"/>
      <c r="X85" s="32" t="e">
        <f t="shared" si="31"/>
        <v>#DIV/0!</v>
      </c>
    </row>
    <row r="86" spans="1:24">
      <c r="A86" s="23" t="s">
        <v>417</v>
      </c>
      <c r="B86" s="24" t="s">
        <v>418</v>
      </c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26"/>
      <c r="X86" s="32" t="e">
        <f t="shared" si="31"/>
        <v>#DIV/0!</v>
      </c>
    </row>
    <row r="87" spans="1:24">
      <c r="A87" s="23" t="s">
        <v>419</v>
      </c>
      <c r="B87" s="24" t="s">
        <v>420</v>
      </c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26"/>
      <c r="X87" s="32" t="e">
        <f t="shared" si="31"/>
        <v>#DIV/0!</v>
      </c>
    </row>
    <row r="88" spans="1:24">
      <c r="A88" s="23" t="s">
        <v>421</v>
      </c>
      <c r="B88" s="24" t="s">
        <v>422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26"/>
      <c r="X88" s="32" t="e">
        <f t="shared" si="31"/>
        <v>#DIV/0!</v>
      </c>
    </row>
    <row r="89" spans="1:24">
      <c r="A89" s="23" t="s">
        <v>423</v>
      </c>
      <c r="B89" s="24" t="s">
        <v>424</v>
      </c>
      <c r="C89" s="25">
        <f t="shared" ref="C89:U89" si="34">+SUM(C90:C93)</f>
        <v>0</v>
      </c>
      <c r="D89" s="25">
        <f t="shared" si="34"/>
        <v>0</v>
      </c>
      <c r="E89" s="25">
        <f t="shared" si="34"/>
        <v>0</v>
      </c>
      <c r="F89" s="25">
        <f t="shared" si="34"/>
        <v>0</v>
      </c>
      <c r="G89" s="25">
        <f t="shared" si="34"/>
        <v>0</v>
      </c>
      <c r="H89" s="25">
        <f t="shared" si="34"/>
        <v>0</v>
      </c>
      <c r="I89" s="25">
        <f t="shared" si="34"/>
        <v>0</v>
      </c>
      <c r="J89" s="25">
        <f t="shared" si="34"/>
        <v>0</v>
      </c>
      <c r="K89" s="25">
        <f t="shared" si="34"/>
        <v>0</v>
      </c>
      <c r="L89" s="25">
        <f t="shared" si="34"/>
        <v>0</v>
      </c>
      <c r="M89" s="25">
        <f t="shared" si="34"/>
        <v>0</v>
      </c>
      <c r="N89" s="25">
        <f t="shared" si="34"/>
        <v>0</v>
      </c>
      <c r="O89" s="25">
        <f t="shared" si="34"/>
        <v>0</v>
      </c>
      <c r="P89" s="25">
        <f t="shared" si="34"/>
        <v>0</v>
      </c>
      <c r="Q89" s="25">
        <f t="shared" si="34"/>
        <v>0</v>
      </c>
      <c r="R89" s="25">
        <f t="shared" si="34"/>
        <v>0</v>
      </c>
      <c r="S89" s="25">
        <f t="shared" si="34"/>
        <v>0</v>
      </c>
      <c r="T89" s="25">
        <f t="shared" si="34"/>
        <v>0</v>
      </c>
      <c r="U89" s="25">
        <f t="shared" si="34"/>
        <v>0</v>
      </c>
      <c r="V89" s="25">
        <f t="shared" ref="V89" si="35">+SUM(V90:V93)</f>
        <v>0</v>
      </c>
      <c r="W89" s="26"/>
      <c r="X89" s="27" t="e">
        <f t="shared" si="31"/>
        <v>#DIV/0!</v>
      </c>
    </row>
    <row r="90" spans="1:24">
      <c r="A90" s="23" t="s">
        <v>425</v>
      </c>
      <c r="B90" s="24" t="s">
        <v>426</v>
      </c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26"/>
      <c r="X90" s="32" t="e">
        <f t="shared" si="31"/>
        <v>#DIV/0!</v>
      </c>
    </row>
    <row r="91" spans="1:24" ht="12.95">
      <c r="A91" s="23" t="s">
        <v>427</v>
      </c>
      <c r="B91" s="24" t="s">
        <v>428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26"/>
      <c r="X91" s="32" t="e">
        <f t="shared" si="31"/>
        <v>#DIV/0!</v>
      </c>
    </row>
    <row r="92" spans="1:24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26"/>
      <c r="X92" s="32" t="e">
        <f t="shared" si="31"/>
        <v>#DIV/0!</v>
      </c>
    </row>
    <row r="93" spans="1:24">
      <c r="A93" s="23" t="s">
        <v>431</v>
      </c>
      <c r="B93" s="24" t="s">
        <v>341</v>
      </c>
      <c r="C93" s="29">
        <f>+'2000'!$J93</f>
        <v>0</v>
      </c>
      <c r="D93" s="29">
        <f>+'2001'!$J93</f>
        <v>0</v>
      </c>
      <c r="E93" s="29">
        <f>+'2002'!$J93</f>
        <v>0</v>
      </c>
      <c r="F93" s="29">
        <f>+'2003'!$J93</f>
        <v>0</v>
      </c>
      <c r="G93" s="29">
        <f>+'2004'!$J93</f>
        <v>0</v>
      </c>
      <c r="H93" s="29">
        <f>+'2005'!$J93</f>
        <v>0</v>
      </c>
      <c r="I93" s="29">
        <f>+'2006'!$J93</f>
        <v>0</v>
      </c>
      <c r="J93" s="29">
        <f>+'2007'!$J93</f>
        <v>0</v>
      </c>
      <c r="K93" s="29">
        <f>+'2008'!$J93</f>
        <v>0</v>
      </c>
      <c r="L93" s="29">
        <f>+'2009'!$J93</f>
        <v>0</v>
      </c>
      <c r="M93" s="29">
        <f>+'2010'!$J93</f>
        <v>0</v>
      </c>
      <c r="N93" s="29">
        <f>+'2011'!$J93</f>
        <v>0</v>
      </c>
      <c r="O93" s="29">
        <f>+'2012'!$J93</f>
        <v>0</v>
      </c>
      <c r="P93" s="29">
        <f>+'2013'!$J93</f>
        <v>0</v>
      </c>
      <c r="Q93" s="29">
        <f>+'2014'!$J93</f>
        <v>0</v>
      </c>
      <c r="R93" s="29">
        <f>+'2015'!$J93</f>
        <v>0</v>
      </c>
      <c r="S93" s="29">
        <f>+'2016'!$J93</f>
        <v>0</v>
      </c>
      <c r="T93" s="29">
        <f>+'2017'!$J93</f>
        <v>0</v>
      </c>
      <c r="U93" s="29">
        <f>+'2018'!$J93</f>
        <v>0</v>
      </c>
      <c r="V93" s="29">
        <f>+'2019'!$J93</f>
        <v>0</v>
      </c>
      <c r="W93" s="26"/>
      <c r="X93" s="30" t="e">
        <f t="shared" si="31"/>
        <v>#DIV/0!</v>
      </c>
    </row>
    <row r="94" spans="1:24">
      <c r="A94" s="23" t="s">
        <v>432</v>
      </c>
      <c r="B94" s="24" t="s">
        <v>290</v>
      </c>
      <c r="C94" s="29">
        <f>+'2000'!$J94</f>
        <v>0</v>
      </c>
      <c r="D94" s="29">
        <f>+'2001'!$J94</f>
        <v>0</v>
      </c>
      <c r="E94" s="29">
        <f>+'2002'!$J94</f>
        <v>0</v>
      </c>
      <c r="F94" s="29">
        <f>+'2003'!$J94</f>
        <v>0</v>
      </c>
      <c r="G94" s="29">
        <f>+'2004'!$J94</f>
        <v>0</v>
      </c>
      <c r="H94" s="29">
        <f>+'2005'!$J94</f>
        <v>0</v>
      </c>
      <c r="I94" s="29">
        <f>+'2006'!$J94</f>
        <v>0</v>
      </c>
      <c r="J94" s="29">
        <f>+'2007'!$J94</f>
        <v>0</v>
      </c>
      <c r="K94" s="29">
        <f>+'2008'!$J94</f>
        <v>0</v>
      </c>
      <c r="L94" s="29">
        <f>+'2009'!$J94</f>
        <v>0</v>
      </c>
      <c r="M94" s="29">
        <f>+'2010'!$J94</f>
        <v>0</v>
      </c>
      <c r="N94" s="29">
        <f>+'2011'!$J94</f>
        <v>0</v>
      </c>
      <c r="O94" s="29">
        <f>+'2012'!$J94</f>
        <v>0</v>
      </c>
      <c r="P94" s="29">
        <f>+'2013'!$J94</f>
        <v>0</v>
      </c>
      <c r="Q94" s="29">
        <f>+'2014'!$J94</f>
        <v>0</v>
      </c>
      <c r="R94" s="29">
        <f>+'2015'!$J94</f>
        <v>0</v>
      </c>
      <c r="S94" s="29">
        <f>+'2016'!$J94</f>
        <v>0</v>
      </c>
      <c r="T94" s="29">
        <f>+'2017'!$J94</f>
        <v>0</v>
      </c>
      <c r="U94" s="29">
        <f>+'2018'!$J94</f>
        <v>0</v>
      </c>
      <c r="V94" s="29">
        <f>+'2019'!$J94</f>
        <v>0</v>
      </c>
      <c r="W94" s="26"/>
      <c r="X94" s="30" t="e">
        <f t="shared" si="31"/>
        <v>#DIV/0!</v>
      </c>
    </row>
    <row r="95" spans="1:24" s="12" customFormat="1">
      <c r="A95" s="18" t="s">
        <v>433</v>
      </c>
      <c r="B95" s="19" t="s">
        <v>434</v>
      </c>
      <c r="C95" s="20">
        <f t="shared" ref="C95:U95" si="36">+C96+C111+C127+C132+C144+C145+C151+C154+C155+C156</f>
        <v>0.50321675019033607</v>
      </c>
      <c r="D95" s="20">
        <f t="shared" si="36"/>
        <v>0.37290264898687997</v>
      </c>
      <c r="E95" s="20">
        <f t="shared" si="36"/>
        <v>0.480980074758592</v>
      </c>
      <c r="F95" s="20">
        <f t="shared" si="36"/>
        <v>0.43102924999999992</v>
      </c>
      <c r="G95" s="20">
        <f t="shared" si="36"/>
        <v>0.50485940000000007</v>
      </c>
      <c r="H95" s="20">
        <f t="shared" si="36"/>
        <v>0.51393337500000003</v>
      </c>
      <c r="I95" s="20">
        <f t="shared" si="36"/>
        <v>0.51455362500000013</v>
      </c>
      <c r="J95" s="20">
        <f t="shared" si="36"/>
        <v>0.52808425000000003</v>
      </c>
      <c r="K95" s="20">
        <f t="shared" si="36"/>
        <v>0.53340824999999992</v>
      </c>
      <c r="L95" s="20">
        <f t="shared" si="36"/>
        <v>0.50020331000000007</v>
      </c>
      <c r="M95" s="20">
        <f t="shared" si="36"/>
        <v>0.51209519500000011</v>
      </c>
      <c r="N95" s="20">
        <f t="shared" si="36"/>
        <v>0.4804166250000001</v>
      </c>
      <c r="O95" s="20">
        <f t="shared" si="36"/>
        <v>0.50452575000000011</v>
      </c>
      <c r="P95" s="20">
        <f t="shared" si="36"/>
        <v>0.55218081499999994</v>
      </c>
      <c r="Q95" s="20">
        <f t="shared" si="36"/>
        <v>0.59118324999999994</v>
      </c>
      <c r="R95" s="20">
        <f t="shared" si="36"/>
        <v>0.62739345499999999</v>
      </c>
      <c r="S95" s="20">
        <f t="shared" si="36"/>
        <v>0.42812368750000002</v>
      </c>
      <c r="T95" s="20">
        <f t="shared" si="36"/>
        <v>0.37391537500000005</v>
      </c>
      <c r="U95" s="20">
        <f t="shared" si="36"/>
        <v>0.45849190500000003</v>
      </c>
      <c r="V95" s="20">
        <f t="shared" ref="V95" si="37">+V96+V111+V127+V132+V144+V145+V151+V154+V155+V156</f>
        <v>0.38586095250000002</v>
      </c>
      <c r="W95" s="21"/>
      <c r="X95" s="22">
        <f t="shared" si="31"/>
        <v>-0.23321123083829687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31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31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31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31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31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31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31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31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31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31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31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31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31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31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31"/>
        <v>#DIV/0!</v>
      </c>
    </row>
    <row r="111" spans="1:24">
      <c r="A111" s="23" t="s">
        <v>465</v>
      </c>
      <c r="B111" s="24" t="s">
        <v>466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26"/>
      <c r="X111" s="32" t="e">
        <f t="shared" si="31"/>
        <v>#DIV/0!</v>
      </c>
    </row>
    <row r="112" spans="1:24">
      <c r="A112" s="23" t="s">
        <v>467</v>
      </c>
      <c r="B112" s="24" t="s">
        <v>438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26"/>
      <c r="X112" s="32" t="e">
        <f t="shared" si="31"/>
        <v>#DIV/0!</v>
      </c>
    </row>
    <row r="113" spans="1:24">
      <c r="A113" s="23" t="s">
        <v>468</v>
      </c>
      <c r="B113" s="24" t="s">
        <v>440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26"/>
      <c r="X113" s="32" t="e">
        <f t="shared" si="31"/>
        <v>#DIV/0!</v>
      </c>
    </row>
    <row r="114" spans="1:24">
      <c r="A114" s="23" t="s">
        <v>469</v>
      </c>
      <c r="B114" s="24" t="s">
        <v>442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26"/>
      <c r="X114" s="32" t="e">
        <f t="shared" si="31"/>
        <v>#DIV/0!</v>
      </c>
    </row>
    <row r="115" spans="1:24">
      <c r="A115" s="23" t="s">
        <v>470</v>
      </c>
      <c r="B115" s="24" t="s">
        <v>444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26"/>
      <c r="X115" s="32" t="e">
        <f t="shared" si="31"/>
        <v>#DIV/0!</v>
      </c>
    </row>
    <row r="116" spans="1:24">
      <c r="A116" s="23" t="s">
        <v>471</v>
      </c>
      <c r="B116" s="24" t="s">
        <v>446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26"/>
      <c r="X116" s="32" t="e">
        <f t="shared" si="31"/>
        <v>#DIV/0!</v>
      </c>
    </row>
    <row r="117" spans="1:24">
      <c r="A117" s="23" t="s">
        <v>472</v>
      </c>
      <c r="B117" s="24" t="s">
        <v>448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26"/>
      <c r="X117" s="32" t="e">
        <f t="shared" si="31"/>
        <v>#DIV/0!</v>
      </c>
    </row>
    <row r="118" spans="1:24">
      <c r="A118" s="23" t="s">
        <v>473</v>
      </c>
      <c r="B118" s="24" t="s">
        <v>450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26"/>
      <c r="X118" s="32" t="e">
        <f t="shared" si="31"/>
        <v>#DIV/0!</v>
      </c>
    </row>
    <row r="119" spans="1:24">
      <c r="A119" s="23" t="s">
        <v>474</v>
      </c>
      <c r="B119" s="24" t="s">
        <v>452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26"/>
      <c r="X119" s="32" t="e">
        <f t="shared" si="31"/>
        <v>#DIV/0!</v>
      </c>
    </row>
    <row r="120" spans="1:24">
      <c r="A120" s="23" t="s">
        <v>475</v>
      </c>
      <c r="B120" s="24" t="s">
        <v>454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26"/>
      <c r="X120" s="32" t="e">
        <f t="shared" si="31"/>
        <v>#DIV/0!</v>
      </c>
    </row>
    <row r="121" spans="1:24">
      <c r="A121" s="23" t="s">
        <v>476</v>
      </c>
      <c r="B121" s="24" t="s">
        <v>456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26"/>
      <c r="X121" s="32" t="e">
        <f t="shared" si="31"/>
        <v>#DIV/0!</v>
      </c>
    </row>
    <row r="122" spans="1:24">
      <c r="A122" s="23" t="s">
        <v>477</v>
      </c>
      <c r="B122" s="24" t="s">
        <v>458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26"/>
      <c r="X122" s="32" t="e">
        <f t="shared" si="31"/>
        <v>#DIV/0!</v>
      </c>
    </row>
    <row r="123" spans="1:24">
      <c r="A123" s="23" t="s">
        <v>478</v>
      </c>
      <c r="B123" s="24" t="s">
        <v>460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26"/>
      <c r="X123" s="32" t="e">
        <f t="shared" si="31"/>
        <v>#DIV/0!</v>
      </c>
    </row>
    <row r="124" spans="1:24">
      <c r="A124" s="23" t="s">
        <v>479</v>
      </c>
      <c r="B124" s="24" t="s">
        <v>462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26"/>
      <c r="X124" s="32" t="e">
        <f t="shared" si="31"/>
        <v>#DIV/0!</v>
      </c>
    </row>
    <row r="125" spans="1:24">
      <c r="A125" s="23" t="s">
        <v>480</v>
      </c>
      <c r="B125" s="24" t="s">
        <v>464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26"/>
      <c r="X125" s="32" t="e">
        <f t="shared" si="31"/>
        <v>#DIV/0!</v>
      </c>
    </row>
    <row r="126" spans="1:24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26"/>
      <c r="X126" s="32" t="e">
        <f t="shared" si="31"/>
        <v>#DIV/0!</v>
      </c>
    </row>
    <row r="127" spans="1:24">
      <c r="A127" s="23" t="s">
        <v>483</v>
      </c>
      <c r="B127" s="24" t="s">
        <v>484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26"/>
      <c r="X127" s="32" t="e">
        <f t="shared" si="31"/>
        <v>#DIV/0!</v>
      </c>
    </row>
    <row r="128" spans="1:24">
      <c r="A128" s="23" t="s">
        <v>485</v>
      </c>
      <c r="B128" s="24" t="s">
        <v>486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26"/>
      <c r="X128" s="32" t="e">
        <f t="shared" si="31"/>
        <v>#DIV/0!</v>
      </c>
    </row>
    <row r="129" spans="1:24">
      <c r="A129" s="23" t="s">
        <v>487</v>
      </c>
      <c r="B129" s="24" t="s">
        <v>488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26"/>
      <c r="X129" s="32" t="e">
        <f t="shared" si="31"/>
        <v>#DIV/0!</v>
      </c>
    </row>
    <row r="130" spans="1:24">
      <c r="A130" s="23" t="s">
        <v>489</v>
      </c>
      <c r="B130" s="24" t="s">
        <v>490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26"/>
      <c r="X130" s="32" t="e">
        <f t="shared" si="31"/>
        <v>#DIV/0!</v>
      </c>
    </row>
    <row r="131" spans="1:24">
      <c r="A131" s="23" t="s">
        <v>491</v>
      </c>
      <c r="B131" s="24" t="s">
        <v>290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26"/>
      <c r="X131" s="32" t="e">
        <f t="shared" si="31"/>
        <v>#DIV/0!</v>
      </c>
    </row>
    <row r="132" spans="1:24">
      <c r="A132" s="23" t="s">
        <v>492</v>
      </c>
      <c r="B132" s="24" t="s">
        <v>493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26"/>
      <c r="X132" s="32" t="e">
        <f t="shared" ref="X132:X195" si="38">+(V132/C132)-1</f>
        <v>#DIV/0!</v>
      </c>
    </row>
    <row r="133" spans="1:24">
      <c r="A133" s="23" t="s">
        <v>494</v>
      </c>
      <c r="B133" s="24" t="s">
        <v>495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26"/>
      <c r="X133" s="32" t="e">
        <f t="shared" si="38"/>
        <v>#DIV/0!</v>
      </c>
    </row>
    <row r="134" spans="1:24">
      <c r="A134" s="23" t="s">
        <v>496</v>
      </c>
      <c r="B134" s="24" t="s">
        <v>497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26"/>
      <c r="X134" s="32" t="e">
        <f t="shared" si="38"/>
        <v>#DIV/0!</v>
      </c>
    </row>
    <row r="135" spans="1:24">
      <c r="A135" s="23" t="s">
        <v>498</v>
      </c>
      <c r="B135" s="24" t="s">
        <v>499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26"/>
      <c r="X135" s="32" t="e">
        <f t="shared" si="38"/>
        <v>#DIV/0!</v>
      </c>
    </row>
    <row r="136" spans="1:24">
      <c r="A136" s="23" t="s">
        <v>500</v>
      </c>
      <c r="B136" s="24" t="s">
        <v>501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26"/>
      <c r="X136" s="32" t="e">
        <f t="shared" si="38"/>
        <v>#DIV/0!</v>
      </c>
    </row>
    <row r="137" spans="1:24">
      <c r="A137" s="23" t="s">
        <v>502</v>
      </c>
      <c r="B137" s="24" t="s">
        <v>503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26"/>
      <c r="X137" s="32" t="e">
        <f t="shared" si="38"/>
        <v>#DIV/0!</v>
      </c>
    </row>
    <row r="138" spans="1:24">
      <c r="A138" s="23" t="s">
        <v>504</v>
      </c>
      <c r="B138" s="24" t="s">
        <v>505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26"/>
      <c r="X138" s="32" t="e">
        <f t="shared" si="38"/>
        <v>#DIV/0!</v>
      </c>
    </row>
    <row r="139" spans="1:24">
      <c r="A139" s="23" t="s">
        <v>506</v>
      </c>
      <c r="B139" s="24" t="s">
        <v>507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26"/>
      <c r="X139" s="32" t="e">
        <f t="shared" si="38"/>
        <v>#DIV/0!</v>
      </c>
    </row>
    <row r="140" spans="1:24">
      <c r="A140" s="23" t="s">
        <v>508</v>
      </c>
      <c r="B140" s="24" t="s">
        <v>290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26"/>
      <c r="X140" s="32" t="e">
        <f t="shared" si="38"/>
        <v>#DIV/0!</v>
      </c>
    </row>
    <row r="141" spans="1:24">
      <c r="A141" s="23" t="s">
        <v>509</v>
      </c>
      <c r="B141" s="24" t="s">
        <v>510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26"/>
      <c r="X141" s="32" t="e">
        <f t="shared" si="38"/>
        <v>#DIV/0!</v>
      </c>
    </row>
    <row r="142" spans="1:24">
      <c r="A142" s="23" t="s">
        <v>511</v>
      </c>
      <c r="B142" s="24" t="s">
        <v>512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26"/>
      <c r="X142" s="32" t="e">
        <f t="shared" si="38"/>
        <v>#DIV/0!</v>
      </c>
    </row>
    <row r="143" spans="1:24">
      <c r="A143" s="23" t="s">
        <v>513</v>
      </c>
      <c r="B143" s="24" t="s">
        <v>514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26"/>
      <c r="X143" s="32" t="e">
        <f t="shared" si="38"/>
        <v>#DIV/0!</v>
      </c>
    </row>
    <row r="144" spans="1:24">
      <c r="A144" s="23" t="s">
        <v>515</v>
      </c>
      <c r="B144" s="24" t="s">
        <v>516</v>
      </c>
      <c r="C144" s="29">
        <f>+'2000'!$J144</f>
        <v>0</v>
      </c>
      <c r="D144" s="29">
        <f>+'2001'!$J144</f>
        <v>0</v>
      </c>
      <c r="E144" s="29">
        <f>+'2002'!$J144</f>
        <v>0</v>
      </c>
      <c r="F144" s="29">
        <f>+'2003'!$J144</f>
        <v>0</v>
      </c>
      <c r="G144" s="29">
        <f>+'2004'!$J144</f>
        <v>0</v>
      </c>
      <c r="H144" s="29">
        <f>+'2005'!$J144</f>
        <v>0</v>
      </c>
      <c r="I144" s="29">
        <f>+'2006'!$J144</f>
        <v>0</v>
      </c>
      <c r="J144" s="29">
        <f>+'2007'!$J144</f>
        <v>0</v>
      </c>
      <c r="K144" s="29">
        <f>+'2008'!$J144</f>
        <v>0</v>
      </c>
      <c r="L144" s="29">
        <f>+'2009'!$J144</f>
        <v>0</v>
      </c>
      <c r="M144" s="29">
        <f>+'2010'!$J144</f>
        <v>0</v>
      </c>
      <c r="N144" s="29">
        <f>+'2011'!$J144</f>
        <v>0</v>
      </c>
      <c r="O144" s="29">
        <f>+'2012'!$J144</f>
        <v>0</v>
      </c>
      <c r="P144" s="29">
        <f>+'2013'!$J144</f>
        <v>0</v>
      </c>
      <c r="Q144" s="29">
        <f>+'2014'!$J144</f>
        <v>0</v>
      </c>
      <c r="R144" s="29">
        <f>+'2015'!$J144</f>
        <v>0</v>
      </c>
      <c r="S144" s="29">
        <f>+'2016'!$J144</f>
        <v>0</v>
      </c>
      <c r="T144" s="29">
        <f>+'2017'!$J144</f>
        <v>0</v>
      </c>
      <c r="U144" s="29">
        <f>+'2018'!$J144</f>
        <v>0</v>
      </c>
      <c r="V144" s="29">
        <f>+'2019'!$J144</f>
        <v>0</v>
      </c>
      <c r="W144" s="26"/>
      <c r="X144" s="30" t="e">
        <f t="shared" si="38"/>
        <v>#DIV/0!</v>
      </c>
    </row>
    <row r="145" spans="1:24">
      <c r="A145" s="23" t="s">
        <v>517</v>
      </c>
      <c r="B145" s="24" t="s">
        <v>518</v>
      </c>
      <c r="C145" s="25">
        <f t="shared" ref="C145:U145" si="39">+SUM(C146:C150)</f>
        <v>0.50321675019033607</v>
      </c>
      <c r="D145" s="25">
        <f t="shared" si="39"/>
        <v>0.37290264898687997</v>
      </c>
      <c r="E145" s="25">
        <f t="shared" si="39"/>
        <v>0.480980074758592</v>
      </c>
      <c r="F145" s="25">
        <f t="shared" si="39"/>
        <v>0.43102924999999992</v>
      </c>
      <c r="G145" s="25">
        <f t="shared" si="39"/>
        <v>0.50485940000000007</v>
      </c>
      <c r="H145" s="25">
        <f t="shared" si="39"/>
        <v>0.51393337500000003</v>
      </c>
      <c r="I145" s="25">
        <f t="shared" si="39"/>
        <v>0.51455362500000013</v>
      </c>
      <c r="J145" s="25">
        <f t="shared" si="39"/>
        <v>0.52808425000000003</v>
      </c>
      <c r="K145" s="25">
        <f t="shared" si="39"/>
        <v>0.53340824999999992</v>
      </c>
      <c r="L145" s="25">
        <f t="shared" si="39"/>
        <v>0.50020331000000007</v>
      </c>
      <c r="M145" s="25">
        <f t="shared" si="39"/>
        <v>0.51209519500000011</v>
      </c>
      <c r="N145" s="25">
        <f t="shared" si="39"/>
        <v>0.4804166250000001</v>
      </c>
      <c r="O145" s="25">
        <f t="shared" si="39"/>
        <v>0.50452575000000011</v>
      </c>
      <c r="P145" s="25">
        <f t="shared" si="39"/>
        <v>0.55218081499999994</v>
      </c>
      <c r="Q145" s="25">
        <f t="shared" si="39"/>
        <v>0.59118324999999994</v>
      </c>
      <c r="R145" s="25">
        <f t="shared" si="39"/>
        <v>0.62739345499999999</v>
      </c>
      <c r="S145" s="25">
        <f t="shared" si="39"/>
        <v>0.42812368750000002</v>
      </c>
      <c r="T145" s="25">
        <f t="shared" si="39"/>
        <v>0.37391537500000005</v>
      </c>
      <c r="U145" s="25">
        <f t="shared" si="39"/>
        <v>0.45849190500000003</v>
      </c>
      <c r="V145" s="25">
        <f t="shared" ref="V145" si="40">+SUM(V146:V150)</f>
        <v>0.38586095250000002</v>
      </c>
      <c r="W145" s="26"/>
      <c r="X145" s="27">
        <f t="shared" si="38"/>
        <v>-0.23321123083829687</v>
      </c>
    </row>
    <row r="146" spans="1:24">
      <c r="A146" s="23" t="s">
        <v>519</v>
      </c>
      <c r="B146" s="24" t="s">
        <v>520</v>
      </c>
      <c r="C146" s="29">
        <f>+'2000'!$J146</f>
        <v>8.6275009516799991E-4</v>
      </c>
      <c r="D146" s="29">
        <f>+'2001'!$J146</f>
        <v>8.4544949343999943E-4</v>
      </c>
      <c r="E146" s="29">
        <f>+'2002'!$J146</f>
        <v>1.2908498792960001E-3</v>
      </c>
      <c r="F146" s="29">
        <f>+'2003'!$J146</f>
        <v>2.5600000000000002E-3</v>
      </c>
      <c r="G146" s="29">
        <f>+'2004'!$J146</f>
        <v>5.8719999999999996E-4</v>
      </c>
      <c r="H146" s="29">
        <f>+'2005'!$J146</f>
        <v>1.6800000000000001E-3</v>
      </c>
      <c r="I146" s="29">
        <f>+'2006'!$J146</f>
        <v>8.6399999999999997E-4</v>
      </c>
      <c r="J146" s="29">
        <f>+'2007'!$J146</f>
        <v>2.2400000000000002E-3</v>
      </c>
      <c r="K146" s="29">
        <f>+'2008'!$J146</f>
        <v>6.0720000000000001E-3</v>
      </c>
      <c r="L146" s="29">
        <f>+'2009'!$J146</f>
        <v>1.2572799999999999E-3</v>
      </c>
      <c r="M146" s="29">
        <f>+'2010'!$J146</f>
        <v>8.8159999999999996E-5</v>
      </c>
      <c r="N146" s="29">
        <f>+'2011'!$J146</f>
        <v>0</v>
      </c>
      <c r="O146" s="29">
        <f>+'2012'!$J146</f>
        <v>3.3600000000000001E-3</v>
      </c>
      <c r="P146" s="29">
        <f>+'2013'!$J146</f>
        <v>1.4987200000000005E-3</v>
      </c>
      <c r="Q146" s="29">
        <f>+'2014'!$J146</f>
        <v>1.088E-3</v>
      </c>
      <c r="R146" s="29">
        <f>+'2015'!$J146</f>
        <v>1.0791040000000002E-2</v>
      </c>
      <c r="S146" s="29">
        <f>+'2016'!$J146</f>
        <v>2.2337600000000003E-2</v>
      </c>
      <c r="T146" s="29">
        <f>+'2017'!$J146</f>
        <v>6.2102000000000008E-3</v>
      </c>
      <c r="U146" s="29">
        <f>+'2018'!$J146</f>
        <v>1.2654400000000003E-3</v>
      </c>
      <c r="V146" s="29">
        <f>+'2019'!$J146</f>
        <v>1.9084320000000002E-2</v>
      </c>
      <c r="W146" s="26"/>
      <c r="X146" s="30">
        <f t="shared" si="38"/>
        <v>21.120333694409837</v>
      </c>
    </row>
    <row r="147" spans="1:24">
      <c r="A147" s="23" t="s">
        <v>521</v>
      </c>
      <c r="B147" s="24" t="s">
        <v>522</v>
      </c>
      <c r="C147" s="29">
        <f>+'2000'!$J147</f>
        <v>0</v>
      </c>
      <c r="D147" s="29">
        <f>+'2001'!$J147</f>
        <v>0</v>
      </c>
      <c r="E147" s="29">
        <f>+'2002'!$J147</f>
        <v>0</v>
      </c>
      <c r="F147" s="29">
        <f>+'2003'!$J147</f>
        <v>0</v>
      </c>
      <c r="G147" s="29">
        <f>+'2004'!$J147</f>
        <v>0</v>
      </c>
      <c r="H147" s="29">
        <f>+'2005'!$J147</f>
        <v>0</v>
      </c>
      <c r="I147" s="29">
        <f>+'2006'!$J147</f>
        <v>0</v>
      </c>
      <c r="J147" s="29">
        <f>+'2007'!$J147</f>
        <v>0</v>
      </c>
      <c r="K147" s="29">
        <f>+'2008'!$J147</f>
        <v>0</v>
      </c>
      <c r="L147" s="29">
        <f>+'2009'!$J147</f>
        <v>0</v>
      </c>
      <c r="M147" s="29">
        <f>+'2010'!$J147</f>
        <v>0</v>
      </c>
      <c r="N147" s="29">
        <f>+'2011'!$J147</f>
        <v>0</v>
      </c>
      <c r="O147" s="29">
        <f>+'2012'!$J147</f>
        <v>0</v>
      </c>
      <c r="P147" s="29">
        <f>+'2013'!$J147</f>
        <v>0</v>
      </c>
      <c r="Q147" s="29">
        <f>+'2014'!$J147</f>
        <v>0</v>
      </c>
      <c r="R147" s="29">
        <f>+'2015'!$J147</f>
        <v>0</v>
      </c>
      <c r="S147" s="29">
        <f>+'2016'!$J147</f>
        <v>0</v>
      </c>
      <c r="T147" s="29">
        <f>+'2017'!$J147</f>
        <v>0</v>
      </c>
      <c r="U147" s="29">
        <f>+'2018'!$J147</f>
        <v>0</v>
      </c>
      <c r="V147" s="29">
        <f>+'2019'!$J147</f>
        <v>0</v>
      </c>
      <c r="W147" s="26"/>
      <c r="X147" s="30" t="e">
        <f t="shared" si="38"/>
        <v>#DIV/0!</v>
      </c>
    </row>
    <row r="148" spans="1:24">
      <c r="A148" s="23" t="s">
        <v>523</v>
      </c>
      <c r="B148" s="24" t="s">
        <v>524</v>
      </c>
      <c r="C148" s="29">
        <f>+'2000'!$J148</f>
        <v>0</v>
      </c>
      <c r="D148" s="29">
        <f>+'2001'!$J148</f>
        <v>0</v>
      </c>
      <c r="E148" s="29">
        <f>+'2002'!$J148</f>
        <v>0</v>
      </c>
      <c r="F148" s="29">
        <f>+'2003'!$J148</f>
        <v>0</v>
      </c>
      <c r="G148" s="29">
        <f>+'2004'!$J148</f>
        <v>0</v>
      </c>
      <c r="H148" s="29">
        <f>+'2005'!$J148</f>
        <v>0</v>
      </c>
      <c r="I148" s="29">
        <f>+'2006'!$J148</f>
        <v>0</v>
      </c>
      <c r="J148" s="29">
        <f>+'2007'!$J148</f>
        <v>0</v>
      </c>
      <c r="K148" s="29">
        <f>+'2008'!$J148</f>
        <v>0</v>
      </c>
      <c r="L148" s="29">
        <f>+'2009'!$J148</f>
        <v>0</v>
      </c>
      <c r="M148" s="29">
        <f>+'2010'!$J148</f>
        <v>0</v>
      </c>
      <c r="N148" s="29">
        <f>+'2011'!$J148</f>
        <v>0</v>
      </c>
      <c r="O148" s="29">
        <f>+'2012'!$J148</f>
        <v>0</v>
      </c>
      <c r="P148" s="29">
        <f>+'2013'!$J148</f>
        <v>0</v>
      </c>
      <c r="Q148" s="29">
        <f>+'2014'!$J148</f>
        <v>0</v>
      </c>
      <c r="R148" s="29">
        <f>+'2015'!$J148</f>
        <v>0</v>
      </c>
      <c r="S148" s="29">
        <f>+'2016'!$J148</f>
        <v>0</v>
      </c>
      <c r="T148" s="29">
        <f>+'2017'!$J148</f>
        <v>0</v>
      </c>
      <c r="U148" s="29">
        <f>+'2018'!$J148</f>
        <v>0</v>
      </c>
      <c r="V148" s="29">
        <f>+'2019'!$J148</f>
        <v>0</v>
      </c>
      <c r="W148" s="26"/>
      <c r="X148" s="30" t="e">
        <f t="shared" si="38"/>
        <v>#DIV/0!</v>
      </c>
    </row>
    <row r="149" spans="1:24">
      <c r="A149" s="23" t="s">
        <v>525</v>
      </c>
      <c r="B149" s="24" t="s">
        <v>526</v>
      </c>
      <c r="C149" s="29">
        <f>+'2000'!$J149</f>
        <v>0.50235400009516806</v>
      </c>
      <c r="D149" s="29">
        <f>+'2001'!$J149</f>
        <v>0.37205719949343996</v>
      </c>
      <c r="E149" s="29">
        <f>+'2002'!$J149</f>
        <v>0.47968922487929599</v>
      </c>
      <c r="F149" s="29">
        <f>+'2003'!$J149</f>
        <v>0.42846924999999991</v>
      </c>
      <c r="G149" s="29">
        <f>+'2004'!$J149</f>
        <v>0.50427220000000006</v>
      </c>
      <c r="H149" s="29">
        <f>+'2005'!$J149</f>
        <v>0.51225337500000001</v>
      </c>
      <c r="I149" s="29">
        <f>+'2006'!$J149</f>
        <v>0.51368962500000015</v>
      </c>
      <c r="J149" s="29">
        <f>+'2007'!$J149</f>
        <v>0.52584425000000001</v>
      </c>
      <c r="K149" s="29">
        <f>+'2008'!$J149</f>
        <v>0.52733624999999995</v>
      </c>
      <c r="L149" s="29">
        <f>+'2009'!$J149</f>
        <v>0.49894603000000004</v>
      </c>
      <c r="M149" s="29">
        <f>+'2010'!$J149</f>
        <v>0.51200703500000011</v>
      </c>
      <c r="N149" s="29">
        <f>+'2011'!$J149</f>
        <v>0.4804166250000001</v>
      </c>
      <c r="O149" s="29">
        <f>+'2012'!$J149</f>
        <v>0.50116575000000008</v>
      </c>
      <c r="P149" s="29">
        <f>+'2013'!$J149</f>
        <v>0.55068209499999998</v>
      </c>
      <c r="Q149" s="29">
        <f>+'2014'!$J149</f>
        <v>0.59009524999999996</v>
      </c>
      <c r="R149" s="29">
        <f>+'2015'!$J149</f>
        <v>0.61660241500000001</v>
      </c>
      <c r="S149" s="29">
        <f>+'2016'!$J149</f>
        <v>0.4057860875</v>
      </c>
      <c r="T149" s="29">
        <f>+'2017'!$J149</f>
        <v>0.36770517500000005</v>
      </c>
      <c r="U149" s="29">
        <f>+'2018'!$J149</f>
        <v>0.45722646500000003</v>
      </c>
      <c r="V149" s="29">
        <f>+'2019'!$J149</f>
        <v>0.36677663250000003</v>
      </c>
      <c r="W149" s="26"/>
      <c r="X149" s="30">
        <f t="shared" si="38"/>
        <v>-0.26988412069871781</v>
      </c>
    </row>
    <row r="150" spans="1:24">
      <c r="A150" s="23" t="s">
        <v>527</v>
      </c>
      <c r="B150" s="24" t="s">
        <v>290</v>
      </c>
      <c r="C150" s="29">
        <f>+'2000'!$J150</f>
        <v>0</v>
      </c>
      <c r="D150" s="29">
        <f>+'2001'!$J150</f>
        <v>0</v>
      </c>
      <c r="E150" s="29">
        <f>+'2002'!$J150</f>
        <v>0</v>
      </c>
      <c r="F150" s="29">
        <f>+'2003'!$J150</f>
        <v>0</v>
      </c>
      <c r="G150" s="29">
        <f>+'2004'!$J150</f>
        <v>0</v>
      </c>
      <c r="H150" s="29">
        <f>+'2005'!$J150</f>
        <v>0</v>
      </c>
      <c r="I150" s="29">
        <f>+'2006'!$J150</f>
        <v>0</v>
      </c>
      <c r="J150" s="29">
        <f>+'2007'!$J150</f>
        <v>0</v>
      </c>
      <c r="K150" s="29">
        <f>+'2008'!$J150</f>
        <v>0</v>
      </c>
      <c r="L150" s="29">
        <f>+'2009'!$J150</f>
        <v>0</v>
      </c>
      <c r="M150" s="29">
        <f>+'2010'!$J150</f>
        <v>0</v>
      </c>
      <c r="N150" s="29">
        <f>+'2011'!$J150</f>
        <v>0</v>
      </c>
      <c r="O150" s="29">
        <f>+'2012'!$J150</f>
        <v>0</v>
      </c>
      <c r="P150" s="29">
        <f>+'2013'!$J150</f>
        <v>0</v>
      </c>
      <c r="Q150" s="29">
        <f>+'2014'!$J150</f>
        <v>0</v>
      </c>
      <c r="R150" s="29">
        <f>+'2015'!$J150</f>
        <v>0</v>
      </c>
      <c r="S150" s="29">
        <f>+'2016'!$J150</f>
        <v>0</v>
      </c>
      <c r="T150" s="29">
        <f>+'2017'!$J150</f>
        <v>0</v>
      </c>
      <c r="U150" s="29">
        <f>+'2018'!$J150</f>
        <v>0</v>
      </c>
      <c r="V150" s="29">
        <f>+'2019'!$J150</f>
        <v>0</v>
      </c>
      <c r="W150" s="26"/>
      <c r="X150" s="30" t="e">
        <f t="shared" si="38"/>
        <v>#DIV/0!</v>
      </c>
    </row>
    <row r="151" spans="1:24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26"/>
      <c r="X151" s="32" t="e">
        <f t="shared" si="38"/>
        <v>#DIV/0!</v>
      </c>
    </row>
    <row r="152" spans="1:24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26"/>
      <c r="X152" s="32" t="e">
        <f t="shared" si="38"/>
        <v>#DIV/0!</v>
      </c>
    </row>
    <row r="153" spans="1:24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26"/>
      <c r="X153" s="32" t="e">
        <f t="shared" si="38"/>
        <v>#DIV/0!</v>
      </c>
    </row>
    <row r="154" spans="1:24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26"/>
      <c r="X154" s="32" t="e">
        <f t="shared" si="38"/>
        <v>#DIV/0!</v>
      </c>
    </row>
    <row r="155" spans="1:24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26"/>
      <c r="X155" s="32" t="e">
        <f t="shared" si="38"/>
        <v>#DIV/0!</v>
      </c>
    </row>
    <row r="156" spans="1:24">
      <c r="A156" s="23" t="s">
        <v>538</v>
      </c>
      <c r="B156" s="24" t="s">
        <v>290</v>
      </c>
      <c r="C156" s="29">
        <f>+'2000'!$J156</f>
        <v>0</v>
      </c>
      <c r="D156" s="29">
        <f>+'2001'!$J156</f>
        <v>0</v>
      </c>
      <c r="E156" s="29">
        <f>+'2002'!$J156</f>
        <v>0</v>
      </c>
      <c r="F156" s="29">
        <f>+'2003'!$J156</f>
        <v>0</v>
      </c>
      <c r="G156" s="29">
        <f>+'2004'!$J156</f>
        <v>0</v>
      </c>
      <c r="H156" s="29">
        <f>+'2005'!$J156</f>
        <v>0</v>
      </c>
      <c r="I156" s="29">
        <f>+'2006'!$J156</f>
        <v>0</v>
      </c>
      <c r="J156" s="29">
        <f>+'2007'!$J156</f>
        <v>0</v>
      </c>
      <c r="K156" s="29">
        <f>+'2008'!$J156</f>
        <v>0</v>
      </c>
      <c r="L156" s="29">
        <f>+'2009'!$J156</f>
        <v>0</v>
      </c>
      <c r="M156" s="29">
        <f>+'2010'!$J156</f>
        <v>0</v>
      </c>
      <c r="N156" s="29">
        <f>+'2011'!$J156</f>
        <v>0</v>
      </c>
      <c r="O156" s="29">
        <f>+'2012'!$J156</f>
        <v>0</v>
      </c>
      <c r="P156" s="29">
        <f>+'2013'!$J156</f>
        <v>0</v>
      </c>
      <c r="Q156" s="29">
        <f>+'2014'!$J156</f>
        <v>0</v>
      </c>
      <c r="R156" s="29">
        <f>+'2015'!$J156</f>
        <v>0</v>
      </c>
      <c r="S156" s="29">
        <f>+'2016'!$J156</f>
        <v>0</v>
      </c>
      <c r="T156" s="29">
        <f>+'2017'!$J156</f>
        <v>0</v>
      </c>
      <c r="U156" s="29">
        <f>+'2018'!$J156</f>
        <v>0</v>
      </c>
      <c r="V156" s="29">
        <f>+'2019'!$J156</f>
        <v>0</v>
      </c>
      <c r="W156" s="26"/>
      <c r="X156" s="30" t="e">
        <f t="shared" si="38"/>
        <v>#DIV/0!</v>
      </c>
    </row>
    <row r="157" spans="1:24" s="12" customFormat="1">
      <c r="A157" s="18" t="s">
        <v>539</v>
      </c>
      <c r="B157" s="19" t="s">
        <v>540</v>
      </c>
      <c r="C157" s="20">
        <f t="shared" ref="C157:U157" si="41">+C158+C166+C174+C182+C190+C198+C206+C207</f>
        <v>1.9181879126718617</v>
      </c>
      <c r="D157" s="20">
        <f t="shared" si="41"/>
        <v>2.5807749304196301</v>
      </c>
      <c r="E157" s="20">
        <f t="shared" si="41"/>
        <v>3.3955300826986448</v>
      </c>
      <c r="F157" s="20">
        <f t="shared" si="41"/>
        <v>4.0032291117374381</v>
      </c>
      <c r="G157" s="20">
        <f t="shared" si="41"/>
        <v>2.4850844323223908</v>
      </c>
      <c r="H157" s="20">
        <f t="shared" si="41"/>
        <v>4.7097560564049434</v>
      </c>
      <c r="I157" s="20">
        <f t="shared" si="41"/>
        <v>3.0009562182699563</v>
      </c>
      <c r="J157" s="20">
        <f t="shared" si="41"/>
        <v>3.404215347100831</v>
      </c>
      <c r="K157" s="20">
        <f t="shared" si="41"/>
        <v>3.4760292139787223</v>
      </c>
      <c r="L157" s="20">
        <f t="shared" si="41"/>
        <v>2.7964672990285067</v>
      </c>
      <c r="M157" s="20">
        <f t="shared" si="41"/>
        <v>2.3844373020688363</v>
      </c>
      <c r="N157" s="20">
        <f t="shared" si="41"/>
        <v>3.0758474938553277</v>
      </c>
      <c r="O157" s="20">
        <f t="shared" si="41"/>
        <v>2.5977842182211139</v>
      </c>
      <c r="P157" s="20">
        <f t="shared" si="41"/>
        <v>2.0415942326225691</v>
      </c>
      <c r="Q157" s="20">
        <f t="shared" si="41"/>
        <v>2.5756596654682133</v>
      </c>
      <c r="R157" s="20">
        <f t="shared" si="41"/>
        <v>4.7695779178996958</v>
      </c>
      <c r="S157" s="20">
        <f t="shared" si="41"/>
        <v>7.5266451624300732</v>
      </c>
      <c r="T157" s="20">
        <f t="shared" si="41"/>
        <v>2.8273442841838565</v>
      </c>
      <c r="U157" s="20">
        <f t="shared" si="41"/>
        <v>2.8378916725462924</v>
      </c>
      <c r="V157" s="20">
        <f t="shared" ref="V157" si="42">+V158+V166+V174+V182+V190+V198+V206+V207</f>
        <v>6.501696942575717</v>
      </c>
      <c r="W157" s="21"/>
      <c r="X157" s="22">
        <f t="shared" si="38"/>
        <v>2.3894994852300173</v>
      </c>
    </row>
    <row r="158" spans="1:24">
      <c r="A158" s="23" t="s">
        <v>541</v>
      </c>
      <c r="B158" s="24" t="s">
        <v>542</v>
      </c>
      <c r="C158" s="25">
        <f t="shared" ref="C158:U158" si="43">+SUM(C159:C160)</f>
        <v>5.4059871454961224E-2</v>
      </c>
      <c r="D158" s="25">
        <f t="shared" si="43"/>
        <v>0.14684680424973065</v>
      </c>
      <c r="E158" s="25">
        <f t="shared" si="43"/>
        <v>0.17900014838482489</v>
      </c>
      <c r="F158" s="25">
        <f t="shared" si="43"/>
        <v>0.89048444708087637</v>
      </c>
      <c r="G158" s="25">
        <f t="shared" si="43"/>
        <v>0.15380960948</v>
      </c>
      <c r="H158" s="25">
        <f t="shared" si="43"/>
        <v>0.26261308840000003</v>
      </c>
      <c r="I158" s="25">
        <f t="shared" si="43"/>
        <v>0.26926112203199998</v>
      </c>
      <c r="J158" s="25">
        <f t="shared" si="43"/>
        <v>0.17896249523600002</v>
      </c>
      <c r="K158" s="25">
        <f t="shared" si="43"/>
        <v>5.7905838564000008E-2</v>
      </c>
      <c r="L158" s="25">
        <f t="shared" si="43"/>
        <v>0.12254642096000004</v>
      </c>
      <c r="M158" s="25">
        <f t="shared" si="43"/>
        <v>5.1225770947999995E-2</v>
      </c>
      <c r="N158" s="25">
        <f t="shared" si="43"/>
        <v>2.1970329540000003E-2</v>
      </c>
      <c r="O158" s="25">
        <f t="shared" si="43"/>
        <v>7.3573762980000013E-2</v>
      </c>
      <c r="P158" s="25">
        <f t="shared" si="43"/>
        <v>0.281741058328</v>
      </c>
      <c r="Q158" s="25">
        <f t="shared" si="43"/>
        <v>6.4367826564000016E-2</v>
      </c>
      <c r="R158" s="25">
        <f t="shared" si="43"/>
        <v>0.79794736278800016</v>
      </c>
      <c r="S158" s="25">
        <f t="shared" si="43"/>
        <v>2.1792263017680003</v>
      </c>
      <c r="T158" s="25">
        <f t="shared" si="43"/>
        <v>0.1230769178</v>
      </c>
      <c r="U158" s="25">
        <f t="shared" si="43"/>
        <v>0.11374572956800003</v>
      </c>
      <c r="V158" s="25">
        <f t="shared" ref="V158" si="44">+SUM(V159:V160)</f>
        <v>1.5784982753759997</v>
      </c>
      <c r="W158" s="26"/>
      <c r="X158" s="27">
        <f t="shared" si="38"/>
        <v>28.199075633967986</v>
      </c>
    </row>
    <row r="159" spans="1:24">
      <c r="A159" s="23" t="s">
        <v>543</v>
      </c>
      <c r="B159" s="24" t="s">
        <v>544</v>
      </c>
      <c r="C159" s="29">
        <f>+'2000'!$J159</f>
        <v>5.4059871454961224E-2</v>
      </c>
      <c r="D159" s="29">
        <f>+'2001'!$J159</f>
        <v>0.14684680424973065</v>
      </c>
      <c r="E159" s="29">
        <f>+'2002'!$J159</f>
        <v>0.17900014838482489</v>
      </c>
      <c r="F159" s="29">
        <f>+'2003'!$J159</f>
        <v>0.89048444708087637</v>
      </c>
      <c r="G159" s="29">
        <f>+'2004'!$J159</f>
        <v>0.15380960948</v>
      </c>
      <c r="H159" s="29">
        <f>+'2005'!$J159</f>
        <v>0.26261308840000003</v>
      </c>
      <c r="I159" s="29">
        <f>+'2006'!$J159</f>
        <v>0.26926112203199998</v>
      </c>
      <c r="J159" s="29">
        <f>+'2007'!$J159</f>
        <v>0.17896249523600002</v>
      </c>
      <c r="K159" s="29">
        <f>+'2008'!$J159</f>
        <v>5.7905838564000008E-2</v>
      </c>
      <c r="L159" s="29">
        <f>+'2009'!$J159</f>
        <v>0.12254642096000004</v>
      </c>
      <c r="M159" s="29">
        <f>+'2010'!$J159</f>
        <v>5.1225770947999995E-2</v>
      </c>
      <c r="N159" s="29">
        <f>+'2011'!$J159</f>
        <v>2.1970329540000003E-2</v>
      </c>
      <c r="O159" s="29">
        <f>+'2012'!$J159</f>
        <v>7.3573762980000013E-2</v>
      </c>
      <c r="P159" s="29">
        <f>+'2013'!$J159</f>
        <v>0.281741058328</v>
      </c>
      <c r="Q159" s="29">
        <f>+'2014'!$J159</f>
        <v>6.4367826564000016E-2</v>
      </c>
      <c r="R159" s="29">
        <f>+'2015'!$J159</f>
        <v>0.79794736278800016</v>
      </c>
      <c r="S159" s="29">
        <f>+'2016'!$J159</f>
        <v>2.1792263017680003</v>
      </c>
      <c r="T159" s="29">
        <f>+'2017'!$J159</f>
        <v>0.1230769178</v>
      </c>
      <c r="U159" s="29">
        <f>+'2018'!$J159</f>
        <v>0.11374572956800003</v>
      </c>
      <c r="V159" s="29">
        <f>+'2019'!$J159</f>
        <v>1.5784982753759997</v>
      </c>
      <c r="W159" s="26"/>
      <c r="X159" s="30">
        <f t="shared" si="38"/>
        <v>28.199075633967986</v>
      </c>
    </row>
    <row r="160" spans="1:24">
      <c r="A160" s="23" t="s">
        <v>545</v>
      </c>
      <c r="B160" s="24" t="s">
        <v>546</v>
      </c>
      <c r="C160" s="25">
        <f t="shared" ref="C160:U160" si="45">+SUM(C161:C165)</f>
        <v>0</v>
      </c>
      <c r="D160" s="25">
        <f t="shared" si="45"/>
        <v>0</v>
      </c>
      <c r="E160" s="25">
        <f t="shared" si="45"/>
        <v>0</v>
      </c>
      <c r="F160" s="25">
        <f t="shared" si="45"/>
        <v>0</v>
      </c>
      <c r="G160" s="25">
        <f t="shared" si="45"/>
        <v>0</v>
      </c>
      <c r="H160" s="25">
        <f t="shared" si="45"/>
        <v>0</v>
      </c>
      <c r="I160" s="25">
        <f t="shared" si="45"/>
        <v>0</v>
      </c>
      <c r="J160" s="25">
        <f t="shared" si="45"/>
        <v>0</v>
      </c>
      <c r="K160" s="25">
        <f t="shared" si="45"/>
        <v>0</v>
      </c>
      <c r="L160" s="25">
        <f t="shared" si="45"/>
        <v>0</v>
      </c>
      <c r="M160" s="25">
        <f t="shared" si="45"/>
        <v>0</v>
      </c>
      <c r="N160" s="25">
        <f t="shared" si="45"/>
        <v>0</v>
      </c>
      <c r="O160" s="25">
        <f t="shared" si="45"/>
        <v>0</v>
      </c>
      <c r="P160" s="25">
        <f t="shared" si="45"/>
        <v>0</v>
      </c>
      <c r="Q160" s="25">
        <f t="shared" si="45"/>
        <v>0</v>
      </c>
      <c r="R160" s="25">
        <f t="shared" si="45"/>
        <v>0</v>
      </c>
      <c r="S160" s="25">
        <f t="shared" si="45"/>
        <v>0</v>
      </c>
      <c r="T160" s="25">
        <f t="shared" si="45"/>
        <v>0</v>
      </c>
      <c r="U160" s="25">
        <f t="shared" si="45"/>
        <v>0</v>
      </c>
      <c r="V160" s="25">
        <f t="shared" ref="V160" si="46">+SUM(V161:V165)</f>
        <v>0</v>
      </c>
      <c r="W160" s="26"/>
      <c r="X160" s="27" t="e">
        <f t="shared" si="38"/>
        <v>#DIV/0!</v>
      </c>
    </row>
    <row r="161" spans="1:24">
      <c r="A161" s="23" t="s">
        <v>547</v>
      </c>
      <c r="B161" s="24" t="s">
        <v>548</v>
      </c>
      <c r="C161" s="29">
        <f>+'2000'!$J161</f>
        <v>0</v>
      </c>
      <c r="D161" s="29">
        <f>+'2001'!$J161</f>
        <v>0</v>
      </c>
      <c r="E161" s="29">
        <f>+'2002'!$J161</f>
        <v>0</v>
      </c>
      <c r="F161" s="29">
        <f>+'2003'!$J161</f>
        <v>0</v>
      </c>
      <c r="G161" s="29">
        <f>+'2004'!$J161</f>
        <v>0</v>
      </c>
      <c r="H161" s="29">
        <f>+'2005'!$J161</f>
        <v>0</v>
      </c>
      <c r="I161" s="29">
        <f>+'2006'!$J161</f>
        <v>0</v>
      </c>
      <c r="J161" s="29">
        <f>+'2007'!$J161</f>
        <v>0</v>
      </c>
      <c r="K161" s="29">
        <f>+'2008'!$J161</f>
        <v>0</v>
      </c>
      <c r="L161" s="29">
        <f>+'2009'!$J161</f>
        <v>0</v>
      </c>
      <c r="M161" s="29">
        <f>+'2010'!$J161</f>
        <v>0</v>
      </c>
      <c r="N161" s="29">
        <f>+'2011'!$J161</f>
        <v>0</v>
      </c>
      <c r="O161" s="29">
        <f>+'2012'!$J161</f>
        <v>0</v>
      </c>
      <c r="P161" s="29">
        <f>+'2013'!$J161</f>
        <v>0</v>
      </c>
      <c r="Q161" s="29">
        <f>+'2014'!$J161</f>
        <v>0</v>
      </c>
      <c r="R161" s="29">
        <f>+'2015'!$J161</f>
        <v>0</v>
      </c>
      <c r="S161" s="29">
        <f>+'2016'!$J161</f>
        <v>0</v>
      </c>
      <c r="T161" s="29">
        <f>+'2017'!$J161</f>
        <v>0</v>
      </c>
      <c r="U161" s="29">
        <f>+'2018'!$J161</f>
        <v>0</v>
      </c>
      <c r="V161" s="29">
        <f>+'2019'!$J161</f>
        <v>0</v>
      </c>
      <c r="W161" s="26"/>
      <c r="X161" s="30" t="e">
        <f t="shared" si="38"/>
        <v>#DIV/0!</v>
      </c>
    </row>
    <row r="162" spans="1:24">
      <c r="A162" s="23" t="s">
        <v>549</v>
      </c>
      <c r="B162" s="24" t="s">
        <v>550</v>
      </c>
      <c r="C162" s="29">
        <f>+'2000'!$J162</f>
        <v>0</v>
      </c>
      <c r="D162" s="29">
        <f>+'2001'!$J162</f>
        <v>0</v>
      </c>
      <c r="E162" s="29">
        <f>+'2002'!$J162</f>
        <v>0</v>
      </c>
      <c r="F162" s="29">
        <f>+'2003'!$J162</f>
        <v>0</v>
      </c>
      <c r="G162" s="29">
        <f>+'2004'!$J162</f>
        <v>0</v>
      </c>
      <c r="H162" s="29">
        <f>+'2005'!$J162</f>
        <v>0</v>
      </c>
      <c r="I162" s="29">
        <f>+'2006'!$J162</f>
        <v>0</v>
      </c>
      <c r="J162" s="29">
        <f>+'2007'!$J162</f>
        <v>0</v>
      </c>
      <c r="K162" s="29">
        <f>+'2008'!$J162</f>
        <v>0</v>
      </c>
      <c r="L162" s="29">
        <f>+'2009'!$J162</f>
        <v>0</v>
      </c>
      <c r="M162" s="29">
        <f>+'2010'!$J162</f>
        <v>0</v>
      </c>
      <c r="N162" s="29">
        <f>+'2011'!$J162</f>
        <v>0</v>
      </c>
      <c r="O162" s="29">
        <f>+'2012'!$J162</f>
        <v>0</v>
      </c>
      <c r="P162" s="29">
        <f>+'2013'!$J162</f>
        <v>0</v>
      </c>
      <c r="Q162" s="29">
        <f>+'2014'!$J162</f>
        <v>0</v>
      </c>
      <c r="R162" s="29">
        <f>+'2015'!$J162</f>
        <v>0</v>
      </c>
      <c r="S162" s="29">
        <f>+'2016'!$J162</f>
        <v>0</v>
      </c>
      <c r="T162" s="29">
        <f>+'2017'!$J162</f>
        <v>0</v>
      </c>
      <c r="U162" s="29">
        <f>+'2018'!$J162</f>
        <v>0</v>
      </c>
      <c r="V162" s="29">
        <f>+'2019'!$J162</f>
        <v>0</v>
      </c>
      <c r="W162" s="26"/>
      <c r="X162" s="30" t="e">
        <f t="shared" si="38"/>
        <v>#DIV/0!</v>
      </c>
    </row>
    <row r="163" spans="1:24">
      <c r="A163" s="23" t="s">
        <v>551</v>
      </c>
      <c r="B163" s="24" t="s">
        <v>552</v>
      </c>
      <c r="C163" s="29">
        <f>+'2000'!$J163</f>
        <v>0</v>
      </c>
      <c r="D163" s="29">
        <f>+'2001'!$J163</f>
        <v>0</v>
      </c>
      <c r="E163" s="29">
        <f>+'2002'!$J163</f>
        <v>0</v>
      </c>
      <c r="F163" s="29">
        <f>+'2003'!$J163</f>
        <v>0</v>
      </c>
      <c r="G163" s="29">
        <f>+'2004'!$J163</f>
        <v>0</v>
      </c>
      <c r="H163" s="29">
        <f>+'2005'!$J163</f>
        <v>0</v>
      </c>
      <c r="I163" s="29">
        <f>+'2006'!$J163</f>
        <v>0</v>
      </c>
      <c r="J163" s="29">
        <f>+'2007'!$J163</f>
        <v>0</v>
      </c>
      <c r="K163" s="29">
        <f>+'2008'!$J163</f>
        <v>0</v>
      </c>
      <c r="L163" s="29">
        <f>+'2009'!$J163</f>
        <v>0</v>
      </c>
      <c r="M163" s="29">
        <f>+'2010'!$J163</f>
        <v>0</v>
      </c>
      <c r="N163" s="29">
        <f>+'2011'!$J163</f>
        <v>0</v>
      </c>
      <c r="O163" s="29">
        <f>+'2012'!$J163</f>
        <v>0</v>
      </c>
      <c r="P163" s="29">
        <f>+'2013'!$J163</f>
        <v>0</v>
      </c>
      <c r="Q163" s="29">
        <f>+'2014'!$J163</f>
        <v>0</v>
      </c>
      <c r="R163" s="29">
        <f>+'2015'!$J163</f>
        <v>0</v>
      </c>
      <c r="S163" s="29">
        <f>+'2016'!$J163</f>
        <v>0</v>
      </c>
      <c r="T163" s="29">
        <f>+'2017'!$J163</f>
        <v>0</v>
      </c>
      <c r="U163" s="29">
        <f>+'2018'!$J163</f>
        <v>0</v>
      </c>
      <c r="V163" s="29">
        <f>+'2019'!$J163</f>
        <v>0</v>
      </c>
      <c r="W163" s="26"/>
      <c r="X163" s="30" t="e">
        <f t="shared" si="38"/>
        <v>#DIV/0!</v>
      </c>
    </row>
    <row r="164" spans="1:24">
      <c r="A164" s="23" t="s">
        <v>553</v>
      </c>
      <c r="B164" s="24" t="s">
        <v>554</v>
      </c>
      <c r="C164" s="29">
        <f>+'2000'!$J164</f>
        <v>0</v>
      </c>
      <c r="D164" s="29">
        <f>+'2001'!$J164</f>
        <v>0</v>
      </c>
      <c r="E164" s="29">
        <f>+'2002'!$J164</f>
        <v>0</v>
      </c>
      <c r="F164" s="29">
        <f>+'2003'!$J164</f>
        <v>0</v>
      </c>
      <c r="G164" s="29">
        <f>+'2004'!$J164</f>
        <v>0</v>
      </c>
      <c r="H164" s="29">
        <f>+'2005'!$J164</f>
        <v>0</v>
      </c>
      <c r="I164" s="29">
        <f>+'2006'!$J164</f>
        <v>0</v>
      </c>
      <c r="J164" s="29">
        <f>+'2007'!$J164</f>
        <v>0</v>
      </c>
      <c r="K164" s="29">
        <f>+'2008'!$J164</f>
        <v>0</v>
      </c>
      <c r="L164" s="29">
        <f>+'2009'!$J164</f>
        <v>0</v>
      </c>
      <c r="M164" s="29">
        <f>+'2010'!$J164</f>
        <v>0</v>
      </c>
      <c r="N164" s="29">
        <f>+'2011'!$J164</f>
        <v>0</v>
      </c>
      <c r="O164" s="29">
        <f>+'2012'!$J164</f>
        <v>0</v>
      </c>
      <c r="P164" s="29">
        <f>+'2013'!$J164</f>
        <v>0</v>
      </c>
      <c r="Q164" s="29">
        <f>+'2014'!$J164</f>
        <v>0</v>
      </c>
      <c r="R164" s="29">
        <f>+'2015'!$J164</f>
        <v>0</v>
      </c>
      <c r="S164" s="29">
        <f>+'2016'!$J164</f>
        <v>0</v>
      </c>
      <c r="T164" s="29">
        <f>+'2017'!$J164</f>
        <v>0</v>
      </c>
      <c r="U164" s="29">
        <f>+'2018'!$J164</f>
        <v>0</v>
      </c>
      <c r="V164" s="29">
        <f>+'2019'!$J164</f>
        <v>0</v>
      </c>
      <c r="W164" s="26"/>
      <c r="X164" s="30" t="e">
        <f t="shared" si="38"/>
        <v>#DIV/0!</v>
      </c>
    </row>
    <row r="165" spans="1:24">
      <c r="A165" s="23" t="s">
        <v>555</v>
      </c>
      <c r="B165" s="24" t="s">
        <v>556</v>
      </c>
      <c r="C165" s="29">
        <f>+'2000'!$J165</f>
        <v>0</v>
      </c>
      <c r="D165" s="29">
        <f>+'2001'!$J165</f>
        <v>0</v>
      </c>
      <c r="E165" s="29">
        <f>+'2002'!$J165</f>
        <v>0</v>
      </c>
      <c r="F165" s="29">
        <f>+'2003'!$J165</f>
        <v>0</v>
      </c>
      <c r="G165" s="29">
        <f>+'2004'!$J165</f>
        <v>0</v>
      </c>
      <c r="H165" s="29">
        <f>+'2005'!$J165</f>
        <v>0</v>
      </c>
      <c r="I165" s="29">
        <f>+'2006'!$J165</f>
        <v>0</v>
      </c>
      <c r="J165" s="29">
        <f>+'2007'!$J165</f>
        <v>0</v>
      </c>
      <c r="K165" s="29">
        <f>+'2008'!$J165</f>
        <v>0</v>
      </c>
      <c r="L165" s="29">
        <f>+'2009'!$J165</f>
        <v>0</v>
      </c>
      <c r="M165" s="29">
        <f>+'2010'!$J165</f>
        <v>0</v>
      </c>
      <c r="N165" s="29">
        <f>+'2011'!$J165</f>
        <v>0</v>
      </c>
      <c r="O165" s="29">
        <f>+'2012'!$J165</f>
        <v>0</v>
      </c>
      <c r="P165" s="29">
        <f>+'2013'!$J165</f>
        <v>0</v>
      </c>
      <c r="Q165" s="29">
        <f>+'2014'!$J165</f>
        <v>0</v>
      </c>
      <c r="R165" s="29">
        <f>+'2015'!$J165</f>
        <v>0</v>
      </c>
      <c r="S165" s="29">
        <f>+'2016'!$J165</f>
        <v>0</v>
      </c>
      <c r="T165" s="29">
        <f>+'2017'!$J165</f>
        <v>0</v>
      </c>
      <c r="U165" s="29">
        <f>+'2018'!$J165</f>
        <v>0</v>
      </c>
      <c r="V165" s="29">
        <f>+'2019'!$J165</f>
        <v>0</v>
      </c>
      <c r="W165" s="26"/>
      <c r="X165" s="30" t="e">
        <f t="shared" si="38"/>
        <v>#DIV/0!</v>
      </c>
    </row>
    <row r="166" spans="1:24">
      <c r="A166" s="23" t="s">
        <v>557</v>
      </c>
      <c r="B166" s="24" t="s">
        <v>558</v>
      </c>
      <c r="C166" s="25">
        <f t="shared" ref="C166:U166" si="47">+SUM(C167:C168)</f>
        <v>0.82469240992184911</v>
      </c>
      <c r="D166" s="25">
        <f t="shared" si="47"/>
        <v>0.77044329850196946</v>
      </c>
      <c r="E166" s="25">
        <f t="shared" si="47"/>
        <v>1.0971153421405455</v>
      </c>
      <c r="F166" s="25">
        <f t="shared" si="47"/>
        <v>1.0134749210662932</v>
      </c>
      <c r="G166" s="25">
        <f t="shared" si="47"/>
        <v>0.54629206597213087</v>
      </c>
      <c r="H166" s="25">
        <f t="shared" si="47"/>
        <v>1.5293585171748265</v>
      </c>
      <c r="I166" s="25">
        <f t="shared" si="47"/>
        <v>0.94269156511599705</v>
      </c>
      <c r="J166" s="25">
        <f t="shared" si="47"/>
        <v>0.78549023257061512</v>
      </c>
      <c r="K166" s="25">
        <f t="shared" si="47"/>
        <v>1.152300191542754</v>
      </c>
      <c r="L166" s="25">
        <f t="shared" si="47"/>
        <v>1.2095212255316905</v>
      </c>
      <c r="M166" s="25">
        <f t="shared" si="47"/>
        <v>1.0966073762137103</v>
      </c>
      <c r="N166" s="25">
        <f t="shared" si="47"/>
        <v>1.6732337964589001</v>
      </c>
      <c r="O166" s="25">
        <f t="shared" si="47"/>
        <v>1.4204853921888572</v>
      </c>
      <c r="P166" s="25">
        <f t="shared" si="47"/>
        <v>0.58799672718294871</v>
      </c>
      <c r="Q166" s="25">
        <f t="shared" si="47"/>
        <v>0.94907187495531264</v>
      </c>
      <c r="R166" s="25">
        <f t="shared" si="47"/>
        <v>1.1685463887959324</v>
      </c>
      <c r="S166" s="25">
        <f t="shared" si="47"/>
        <v>1.1822593179123337</v>
      </c>
      <c r="T166" s="25">
        <f t="shared" si="47"/>
        <v>0.96818044821154481</v>
      </c>
      <c r="U166" s="25">
        <f t="shared" si="47"/>
        <v>1.0418177685263292</v>
      </c>
      <c r="V166" s="25">
        <f t="shared" ref="V166" si="48">+SUM(V167:V168)</f>
        <v>0.44322547597021561</v>
      </c>
      <c r="W166" s="26"/>
      <c r="X166" s="27">
        <f t="shared" si="38"/>
        <v>-0.46255662033773626</v>
      </c>
    </row>
    <row r="167" spans="1:24">
      <c r="A167" s="23" t="s">
        <v>559</v>
      </c>
      <c r="B167" s="24" t="s">
        <v>560</v>
      </c>
      <c r="C167" s="29">
        <f>+'2000'!$J167</f>
        <v>0</v>
      </c>
      <c r="D167" s="29">
        <f>+'2001'!$J167</f>
        <v>0</v>
      </c>
      <c r="E167" s="29">
        <f>+'2002'!$J167</f>
        <v>0</v>
      </c>
      <c r="F167" s="29">
        <f>+'2003'!$J167</f>
        <v>0</v>
      </c>
      <c r="G167" s="29">
        <f>+'2004'!$J167</f>
        <v>0</v>
      </c>
      <c r="H167" s="29">
        <f>+'2005'!$J167</f>
        <v>0</v>
      </c>
      <c r="I167" s="29">
        <f>+'2006'!$J167</f>
        <v>0</v>
      </c>
      <c r="J167" s="29">
        <f>+'2007'!$J167</f>
        <v>0</v>
      </c>
      <c r="K167" s="29">
        <f>+'2008'!$J167</f>
        <v>0</v>
      </c>
      <c r="L167" s="29">
        <f>+'2009'!$J167</f>
        <v>0</v>
      </c>
      <c r="M167" s="29">
        <f>+'2010'!$J167</f>
        <v>0</v>
      </c>
      <c r="N167" s="29">
        <f>+'2011'!$J167</f>
        <v>0</v>
      </c>
      <c r="O167" s="29">
        <f>+'2012'!$J167</f>
        <v>0</v>
      </c>
      <c r="P167" s="29">
        <f>+'2013'!$J167</f>
        <v>0</v>
      </c>
      <c r="Q167" s="29">
        <f>+'2014'!$J167</f>
        <v>0</v>
      </c>
      <c r="R167" s="29">
        <f>+'2015'!$J167</f>
        <v>0</v>
      </c>
      <c r="S167" s="29">
        <f>+'2016'!$J167</f>
        <v>0</v>
      </c>
      <c r="T167" s="29">
        <f>+'2017'!$J167</f>
        <v>0</v>
      </c>
      <c r="U167" s="29">
        <f>+'2018'!$J167</f>
        <v>0</v>
      </c>
      <c r="V167" s="29">
        <f>+'2019'!$J167</f>
        <v>0</v>
      </c>
      <c r="W167" s="26"/>
      <c r="X167" s="30" t="e">
        <f t="shared" si="38"/>
        <v>#DIV/0!</v>
      </c>
    </row>
    <row r="168" spans="1:24">
      <c r="A168" s="23" t="s">
        <v>561</v>
      </c>
      <c r="B168" s="24" t="s">
        <v>562</v>
      </c>
      <c r="C168" s="25">
        <f t="shared" ref="C168" si="49">+SUM(C169:C173)</f>
        <v>0.82469240992184911</v>
      </c>
      <c r="D168" s="25">
        <f t="shared" ref="D168" si="50">+SUM(D169:D173)</f>
        <v>0.77044329850196946</v>
      </c>
      <c r="E168" s="25">
        <f t="shared" ref="E168" si="51">+SUM(E169:E173)</f>
        <v>1.0971153421405455</v>
      </c>
      <c r="F168" s="25">
        <f t="shared" ref="F168" si="52">+SUM(F169:F173)</f>
        <v>1.0134749210662932</v>
      </c>
      <c r="G168" s="25">
        <f t="shared" ref="G168" si="53">+SUM(G169:G173)</f>
        <v>0.54629206597213087</v>
      </c>
      <c r="H168" s="25">
        <f t="shared" ref="H168" si="54">+SUM(H169:H173)</f>
        <v>1.5293585171748265</v>
      </c>
      <c r="I168" s="25">
        <f t="shared" ref="I168" si="55">+SUM(I169:I173)</f>
        <v>0.94269156511599705</v>
      </c>
      <c r="J168" s="25">
        <f t="shared" ref="J168" si="56">+SUM(J169:J173)</f>
        <v>0.78549023257061512</v>
      </c>
      <c r="K168" s="25">
        <f t="shared" ref="K168" si="57">+SUM(K169:K173)</f>
        <v>1.152300191542754</v>
      </c>
      <c r="L168" s="25">
        <f t="shared" ref="L168" si="58">+SUM(L169:L173)</f>
        <v>1.2095212255316905</v>
      </c>
      <c r="M168" s="25">
        <f t="shared" ref="M168" si="59">+SUM(M169:M173)</f>
        <v>1.0966073762137103</v>
      </c>
      <c r="N168" s="25">
        <f t="shared" ref="N168" si="60">+SUM(N169:N173)</f>
        <v>1.6732337964589001</v>
      </c>
      <c r="O168" s="25">
        <f t="shared" ref="O168" si="61">+SUM(O169:O173)</f>
        <v>1.4204853921888572</v>
      </c>
      <c r="P168" s="25">
        <f t="shared" ref="P168" si="62">+SUM(P169:P173)</f>
        <v>0.58799672718294871</v>
      </c>
      <c r="Q168" s="25">
        <f t="shared" ref="Q168" si="63">+SUM(Q169:Q173)</f>
        <v>0.94907187495531264</v>
      </c>
      <c r="R168" s="25">
        <f t="shared" ref="R168" si="64">+SUM(R169:R173)</f>
        <v>1.1685463887959324</v>
      </c>
      <c r="S168" s="25">
        <f t="shared" ref="S168" si="65">+SUM(S169:S173)</f>
        <v>1.1822593179123337</v>
      </c>
      <c r="T168" s="25">
        <f t="shared" ref="T168" si="66">+SUM(T169:T173)</f>
        <v>0.96818044821154481</v>
      </c>
      <c r="U168" s="25">
        <f t="shared" ref="U168:V168" si="67">+SUM(U169:U173)</f>
        <v>1.0418177685263292</v>
      </c>
      <c r="V168" s="25">
        <f t="shared" si="67"/>
        <v>0.44322547597021561</v>
      </c>
      <c r="W168" s="26"/>
      <c r="X168" s="27">
        <f t="shared" si="38"/>
        <v>-0.46255662033773626</v>
      </c>
    </row>
    <row r="169" spans="1:24">
      <c r="A169" s="23" t="s">
        <v>563</v>
      </c>
      <c r="B169" s="24" t="s">
        <v>564</v>
      </c>
      <c r="C169" s="29">
        <f>+'2000'!$J169</f>
        <v>0.79885004493253009</v>
      </c>
      <c r="D169" s="29">
        <f>+'2001'!$J169</f>
        <v>0.65607045599535285</v>
      </c>
      <c r="E169" s="29">
        <f>+'2002'!$J169</f>
        <v>0.97801558597979055</v>
      </c>
      <c r="F169" s="29">
        <f>+'2003'!$J169</f>
        <v>0.88866875482550411</v>
      </c>
      <c r="G169" s="29">
        <f>+'2004'!$J169</f>
        <v>0.24334241249409128</v>
      </c>
      <c r="H169" s="29">
        <f>+'2005'!$J169</f>
        <v>1.1013000466728706</v>
      </c>
      <c r="I169" s="29">
        <f>+'2006'!$J169</f>
        <v>0.51475459608062979</v>
      </c>
      <c r="J169" s="29">
        <f>+'2007'!$J169</f>
        <v>0.64877431104704764</v>
      </c>
      <c r="K169" s="29">
        <f>+'2008'!$J169</f>
        <v>0.87751219969392458</v>
      </c>
      <c r="L169" s="29">
        <f>+'2009'!$J169</f>
        <v>0.77449398902685496</v>
      </c>
      <c r="M169" s="29">
        <f>+'2010'!$J169</f>
        <v>0.68300099741635789</v>
      </c>
      <c r="N169" s="29">
        <f>+'2011'!$J169</f>
        <v>1.0502359803042347</v>
      </c>
      <c r="O169" s="29">
        <f>+'2012'!$J169</f>
        <v>0.91167092041913567</v>
      </c>
      <c r="P169" s="29">
        <f>+'2013'!$J169</f>
        <v>0.33680531118719315</v>
      </c>
      <c r="Q169" s="29">
        <f>+'2014'!$J169</f>
        <v>0.5939016593585813</v>
      </c>
      <c r="R169" s="29">
        <f>+'2015'!$J169</f>
        <v>0.67806211653473447</v>
      </c>
      <c r="S169" s="29">
        <f>+'2016'!$J169</f>
        <v>0.78647101233700389</v>
      </c>
      <c r="T169" s="29">
        <f>+'2017'!$J169</f>
        <v>0.56490546278081855</v>
      </c>
      <c r="U169" s="29">
        <f>+'2018'!$J169</f>
        <v>0.81888947511216459</v>
      </c>
      <c r="V169" s="29">
        <f>+'2019'!$J169</f>
        <v>0.32856575825963991</v>
      </c>
      <c r="W169" s="26"/>
      <c r="X169" s="30">
        <f t="shared" si="38"/>
        <v>-0.58870158380301496</v>
      </c>
    </row>
    <row r="170" spans="1:24">
      <c r="A170" s="23" t="s">
        <v>565</v>
      </c>
      <c r="B170" s="24" t="s">
        <v>566</v>
      </c>
      <c r="C170" s="29">
        <f>+'2000'!$J170</f>
        <v>2.5842364989319019E-2</v>
      </c>
      <c r="D170" s="29">
        <f>+'2001'!$J170</f>
        <v>0.11437284250661665</v>
      </c>
      <c r="E170" s="29">
        <f>+'2002'!$J170</f>
        <v>0.1190997561607549</v>
      </c>
      <c r="F170" s="29">
        <f>+'2003'!$J170</f>
        <v>0.12480616624078912</v>
      </c>
      <c r="G170" s="29">
        <f>+'2004'!$J170</f>
        <v>0.30294965347803959</v>
      </c>
      <c r="H170" s="29">
        <f>+'2005'!$J170</f>
        <v>0.42805847050195589</v>
      </c>
      <c r="I170" s="29">
        <f>+'2006'!$J170</f>
        <v>0.42793696903536732</v>
      </c>
      <c r="J170" s="29">
        <f>+'2007'!$J170</f>
        <v>0.13671592152356749</v>
      </c>
      <c r="K170" s="29">
        <f>+'2008'!$J170</f>
        <v>0.27478799184882946</v>
      </c>
      <c r="L170" s="29">
        <f>+'2009'!$J170</f>
        <v>0.43502723650483555</v>
      </c>
      <c r="M170" s="29">
        <f>+'2010'!$J170</f>
        <v>0.41360637879735235</v>
      </c>
      <c r="N170" s="29">
        <f>+'2011'!$J170</f>
        <v>0.62299781615466543</v>
      </c>
      <c r="O170" s="29">
        <f>+'2012'!$J170</f>
        <v>0.5088144717697215</v>
      </c>
      <c r="P170" s="29">
        <f>+'2013'!$J170</f>
        <v>0.25119141599575562</v>
      </c>
      <c r="Q170" s="29">
        <f>+'2014'!$J170</f>
        <v>0.35517021559673129</v>
      </c>
      <c r="R170" s="29">
        <f>+'2015'!$J170</f>
        <v>0.49048427226119806</v>
      </c>
      <c r="S170" s="29">
        <f>+'2016'!$J170</f>
        <v>0.39578830557532985</v>
      </c>
      <c r="T170" s="29">
        <f>+'2017'!$J170</f>
        <v>0.40327498543072626</v>
      </c>
      <c r="U170" s="29">
        <f>+'2018'!$J170</f>
        <v>0.22292829341416459</v>
      </c>
      <c r="V170" s="29">
        <f>+'2019'!$J170</f>
        <v>0.1146597177105757</v>
      </c>
      <c r="W170" s="26"/>
      <c r="X170" s="30">
        <f t="shared" si="38"/>
        <v>3.4368894935879917</v>
      </c>
    </row>
    <row r="171" spans="1:24">
      <c r="A171" s="23" t="s">
        <v>567</v>
      </c>
      <c r="B171" s="24" t="s">
        <v>568</v>
      </c>
      <c r="C171" s="29">
        <f>+'2000'!$J171</f>
        <v>0</v>
      </c>
      <c r="D171" s="29">
        <f>+'2001'!$J171</f>
        <v>0</v>
      </c>
      <c r="E171" s="29">
        <f>+'2002'!$J171</f>
        <v>0</v>
      </c>
      <c r="F171" s="29">
        <f>+'2003'!$J171</f>
        <v>0</v>
      </c>
      <c r="G171" s="29">
        <f>+'2004'!$J171</f>
        <v>0</v>
      </c>
      <c r="H171" s="29">
        <f>+'2005'!$J171</f>
        <v>0</v>
      </c>
      <c r="I171" s="29">
        <f>+'2006'!$J171</f>
        <v>0</v>
      </c>
      <c r="J171" s="29">
        <f>+'2007'!$J171</f>
        <v>0</v>
      </c>
      <c r="K171" s="29">
        <f>+'2008'!$J171</f>
        <v>0</v>
      </c>
      <c r="L171" s="29">
        <f>+'2009'!$J171</f>
        <v>0</v>
      </c>
      <c r="M171" s="29">
        <f>+'2010'!$J171</f>
        <v>0</v>
      </c>
      <c r="N171" s="29">
        <f>+'2011'!$J171</f>
        <v>0</v>
      </c>
      <c r="O171" s="29">
        <f>+'2012'!$J171</f>
        <v>0</v>
      </c>
      <c r="P171" s="29">
        <f>+'2013'!$J171</f>
        <v>0</v>
      </c>
      <c r="Q171" s="29">
        <f>+'2014'!$J171</f>
        <v>0</v>
      </c>
      <c r="R171" s="29">
        <f>+'2015'!$J171</f>
        <v>0</v>
      </c>
      <c r="S171" s="29">
        <f>+'2016'!$J171</f>
        <v>0</v>
      </c>
      <c r="T171" s="29">
        <f>+'2017'!$J171</f>
        <v>0</v>
      </c>
      <c r="U171" s="29">
        <f>+'2018'!$J171</f>
        <v>0</v>
      </c>
      <c r="V171" s="29">
        <f>+'2019'!$J171</f>
        <v>0</v>
      </c>
      <c r="W171" s="26"/>
      <c r="X171" s="30" t="e">
        <f t="shared" si="38"/>
        <v>#DIV/0!</v>
      </c>
    </row>
    <row r="172" spans="1:24">
      <c r="A172" s="23" t="s">
        <v>569</v>
      </c>
      <c r="B172" s="24" t="s">
        <v>570</v>
      </c>
      <c r="C172" s="29">
        <f>+'2000'!$J172</f>
        <v>0</v>
      </c>
      <c r="D172" s="29">
        <f>+'2001'!$J172</f>
        <v>0</v>
      </c>
      <c r="E172" s="29">
        <f>+'2002'!$J172</f>
        <v>0</v>
      </c>
      <c r="F172" s="29">
        <f>+'2003'!$J172</f>
        <v>0</v>
      </c>
      <c r="G172" s="29">
        <f>+'2004'!$J172</f>
        <v>0</v>
      </c>
      <c r="H172" s="29">
        <f>+'2005'!$J172</f>
        <v>0</v>
      </c>
      <c r="I172" s="29">
        <f>+'2006'!$J172</f>
        <v>0</v>
      </c>
      <c r="J172" s="29">
        <f>+'2007'!$J172</f>
        <v>0</v>
      </c>
      <c r="K172" s="29">
        <f>+'2008'!$J172</f>
        <v>0</v>
      </c>
      <c r="L172" s="29">
        <f>+'2009'!$J172</f>
        <v>0</v>
      </c>
      <c r="M172" s="29">
        <f>+'2010'!$J172</f>
        <v>0</v>
      </c>
      <c r="N172" s="29">
        <f>+'2011'!$J172</f>
        <v>0</v>
      </c>
      <c r="O172" s="29">
        <f>+'2012'!$J172</f>
        <v>0</v>
      </c>
      <c r="P172" s="29">
        <f>+'2013'!$J172</f>
        <v>0</v>
      </c>
      <c r="Q172" s="29">
        <f>+'2014'!$J172</f>
        <v>0</v>
      </c>
      <c r="R172" s="29">
        <f>+'2015'!$J172</f>
        <v>0</v>
      </c>
      <c r="S172" s="29">
        <f>+'2016'!$J172</f>
        <v>0</v>
      </c>
      <c r="T172" s="29">
        <f>+'2017'!$J172</f>
        <v>0</v>
      </c>
      <c r="U172" s="29">
        <f>+'2018'!$J172</f>
        <v>0</v>
      </c>
      <c r="V172" s="29">
        <f>+'2019'!$J172</f>
        <v>0</v>
      </c>
      <c r="W172" s="26"/>
      <c r="X172" s="30" t="e">
        <f t="shared" si="38"/>
        <v>#DIV/0!</v>
      </c>
    </row>
    <row r="173" spans="1:24">
      <c r="A173" s="23" t="s">
        <v>571</v>
      </c>
      <c r="B173" s="24" t="s">
        <v>572</v>
      </c>
      <c r="C173" s="29">
        <f>+'2000'!$J173</f>
        <v>0</v>
      </c>
      <c r="D173" s="29">
        <f>+'2001'!$J173</f>
        <v>0</v>
      </c>
      <c r="E173" s="29">
        <f>+'2002'!$J173</f>
        <v>0</v>
      </c>
      <c r="F173" s="29">
        <f>+'2003'!$J173</f>
        <v>0</v>
      </c>
      <c r="G173" s="29">
        <f>+'2004'!$J173</f>
        <v>0</v>
      </c>
      <c r="H173" s="29">
        <f>+'2005'!$J173</f>
        <v>0</v>
      </c>
      <c r="I173" s="29">
        <f>+'2006'!$J173</f>
        <v>0</v>
      </c>
      <c r="J173" s="29">
        <f>+'2007'!$J173</f>
        <v>0</v>
      </c>
      <c r="K173" s="29">
        <f>+'2008'!$J173</f>
        <v>0</v>
      </c>
      <c r="L173" s="29">
        <f>+'2009'!$J173</f>
        <v>0</v>
      </c>
      <c r="M173" s="29">
        <f>+'2010'!$J173</f>
        <v>0</v>
      </c>
      <c r="N173" s="29">
        <f>+'2011'!$J173</f>
        <v>0</v>
      </c>
      <c r="O173" s="29">
        <f>+'2012'!$J173</f>
        <v>0</v>
      </c>
      <c r="P173" s="29">
        <f>+'2013'!$J173</f>
        <v>0</v>
      </c>
      <c r="Q173" s="29">
        <f>+'2014'!$J173</f>
        <v>0</v>
      </c>
      <c r="R173" s="29">
        <f>+'2015'!$J173</f>
        <v>0</v>
      </c>
      <c r="S173" s="29">
        <f>+'2016'!$J173</f>
        <v>0</v>
      </c>
      <c r="T173" s="29">
        <f>+'2017'!$J173</f>
        <v>0</v>
      </c>
      <c r="U173" s="29">
        <f>+'2018'!$J173</f>
        <v>0</v>
      </c>
      <c r="V173" s="29">
        <f>+'2019'!$J173</f>
        <v>0</v>
      </c>
      <c r="W173" s="26"/>
      <c r="X173" s="30" t="e">
        <f t="shared" si="38"/>
        <v>#DIV/0!</v>
      </c>
    </row>
    <row r="174" spans="1:24">
      <c r="A174" s="23" t="s">
        <v>573</v>
      </c>
      <c r="B174" s="24" t="s">
        <v>574</v>
      </c>
      <c r="C174" s="25">
        <f t="shared" ref="C174:U174" si="68">+SUM(C175:C176)</f>
        <v>1.0394356312950512</v>
      </c>
      <c r="D174" s="25">
        <f t="shared" si="68"/>
        <v>1.6634848276679299</v>
      </c>
      <c r="E174" s="25">
        <f t="shared" si="68"/>
        <v>2.1194145921732743</v>
      </c>
      <c r="F174" s="25">
        <f t="shared" si="68"/>
        <v>2.0992697435902681</v>
      </c>
      <c r="G174" s="25">
        <f t="shared" si="68"/>
        <v>1.7849827568702601</v>
      </c>
      <c r="H174" s="25">
        <f t="shared" si="68"/>
        <v>2.9177844508301165</v>
      </c>
      <c r="I174" s="25">
        <f t="shared" si="68"/>
        <v>1.789003531121959</v>
      </c>
      <c r="J174" s="25">
        <f t="shared" si="68"/>
        <v>2.4397626192942159</v>
      </c>
      <c r="K174" s="25">
        <f t="shared" si="68"/>
        <v>2.265823183871968</v>
      </c>
      <c r="L174" s="25">
        <f t="shared" si="68"/>
        <v>1.4643996525368164</v>
      </c>
      <c r="M174" s="25">
        <f t="shared" si="68"/>
        <v>1.2366041549071261</v>
      </c>
      <c r="N174" s="25">
        <f t="shared" si="68"/>
        <v>1.3806433678564276</v>
      </c>
      <c r="O174" s="25">
        <f t="shared" si="68"/>
        <v>1.1037250630522568</v>
      </c>
      <c r="P174" s="25">
        <f t="shared" si="68"/>
        <v>1.1718564471116204</v>
      </c>
      <c r="Q174" s="25">
        <f t="shared" si="68"/>
        <v>1.5622199639489007</v>
      </c>
      <c r="R174" s="25">
        <f t="shared" si="68"/>
        <v>2.8030841663157626</v>
      </c>
      <c r="S174" s="25">
        <f t="shared" si="68"/>
        <v>4.1651595427497394</v>
      </c>
      <c r="T174" s="25">
        <f t="shared" si="68"/>
        <v>1.7360869181723118</v>
      </c>
      <c r="U174" s="25">
        <f t="shared" si="68"/>
        <v>1.6823281744519634</v>
      </c>
      <c r="V174" s="25">
        <f t="shared" ref="V174" si="69">+SUM(V175:V176)</f>
        <v>4.4799731912295018</v>
      </c>
      <c r="W174" s="26"/>
      <c r="X174" s="27">
        <f t="shared" si="38"/>
        <v>3.3100054071148435</v>
      </c>
    </row>
    <row r="175" spans="1:24">
      <c r="A175" s="23" t="s">
        <v>575</v>
      </c>
      <c r="B175" s="24" t="s">
        <v>576</v>
      </c>
      <c r="C175" s="29">
        <f>+'2000'!$J175</f>
        <v>0.14628674268000003</v>
      </c>
      <c r="D175" s="29">
        <f>+'2001'!$J175</f>
        <v>0.18112157621999997</v>
      </c>
      <c r="E175" s="29">
        <f>+'2002'!$J175</f>
        <v>0.15748678155599999</v>
      </c>
      <c r="F175" s="29">
        <f>+'2003'!$J175</f>
        <v>0.40492677186000003</v>
      </c>
      <c r="G175" s="29">
        <f>+'2004'!$J175</f>
        <v>0.53200652356800004</v>
      </c>
      <c r="H175" s="29">
        <f>+'2005'!$J175</f>
        <v>0.24650970083999998</v>
      </c>
      <c r="I175" s="29">
        <f>+'2006'!$J175</f>
        <v>0.38783716732799994</v>
      </c>
      <c r="J175" s="29">
        <f>+'2007'!$J175</f>
        <v>0.52537629783599982</v>
      </c>
      <c r="K175" s="29">
        <f>+'2008'!$J175</f>
        <v>0.21080155168800002</v>
      </c>
      <c r="L175" s="29">
        <f>+'2009'!$J175</f>
        <v>0.24184379746800003</v>
      </c>
      <c r="M175" s="29">
        <f>+'2010'!$J175</f>
        <v>0.133556063004</v>
      </c>
      <c r="N175" s="29">
        <f>+'2011'!$J175</f>
        <v>0.13615475094000004</v>
      </c>
      <c r="O175" s="29">
        <f>+'2012'!$J175</f>
        <v>0.103035935808</v>
      </c>
      <c r="P175" s="29">
        <f>+'2013'!$J175</f>
        <v>0.137050175808</v>
      </c>
      <c r="Q175" s="29">
        <f>+'2014'!$J175</f>
        <v>0.24791533930800003</v>
      </c>
      <c r="R175" s="29">
        <f>+'2015'!$J175</f>
        <v>1.4540424322320002</v>
      </c>
      <c r="S175" s="29">
        <f>+'2016'!$J175</f>
        <v>3.1379241862799998</v>
      </c>
      <c r="T175" s="29">
        <f>+'2017'!$J175</f>
        <v>0.59468541397200003</v>
      </c>
      <c r="U175" s="29">
        <f>+'2018'!$J175</f>
        <v>0.49782561379200002</v>
      </c>
      <c r="V175" s="29">
        <f>+'2019'!$J175</f>
        <v>3.8538848219039998</v>
      </c>
      <c r="W175" s="26"/>
      <c r="X175" s="30">
        <f t="shared" si="38"/>
        <v>25.344730570249368</v>
      </c>
    </row>
    <row r="176" spans="1:24">
      <c r="A176" s="23" t="s">
        <v>577</v>
      </c>
      <c r="B176" s="24" t="s">
        <v>578</v>
      </c>
      <c r="C176" s="25">
        <f t="shared" ref="C176" si="70">+SUM(C177:C181)</f>
        <v>0.89314888861505115</v>
      </c>
      <c r="D176" s="25">
        <f t="shared" ref="D176" si="71">+SUM(D177:D181)</f>
        <v>1.4823632514479299</v>
      </c>
      <c r="E176" s="25">
        <f t="shared" ref="E176" si="72">+SUM(E177:E181)</f>
        <v>1.9619278106172744</v>
      </c>
      <c r="F176" s="25">
        <f t="shared" ref="F176" si="73">+SUM(F177:F181)</f>
        <v>1.6943429717302678</v>
      </c>
      <c r="G176" s="25">
        <f t="shared" ref="G176" si="74">+SUM(G177:G181)</f>
        <v>1.25297623330226</v>
      </c>
      <c r="H176" s="25">
        <f t="shared" ref="H176" si="75">+SUM(H177:H181)</f>
        <v>2.6712747499901166</v>
      </c>
      <c r="I176" s="25">
        <f t="shared" ref="I176" si="76">+SUM(I177:I181)</f>
        <v>1.4011663637939591</v>
      </c>
      <c r="J176" s="25">
        <f t="shared" ref="J176" si="77">+SUM(J177:J181)</f>
        <v>1.914386321458216</v>
      </c>
      <c r="K176" s="25">
        <f t="shared" ref="K176" si="78">+SUM(K177:K181)</f>
        <v>2.0550216321839678</v>
      </c>
      <c r="L176" s="25">
        <f t="shared" ref="L176" si="79">+SUM(L177:L181)</f>
        <v>1.2225558550688163</v>
      </c>
      <c r="M176" s="25">
        <f t="shared" ref="M176" si="80">+SUM(M177:M181)</f>
        <v>1.103048091903126</v>
      </c>
      <c r="N176" s="25">
        <f t="shared" ref="N176" si="81">+SUM(N177:N181)</f>
        <v>1.2444886169164275</v>
      </c>
      <c r="O176" s="25">
        <f t="shared" ref="O176" si="82">+SUM(O177:O181)</f>
        <v>1.0006891272442568</v>
      </c>
      <c r="P176" s="25">
        <f t="shared" ref="P176" si="83">+SUM(P177:P181)</f>
        <v>1.0348062713036204</v>
      </c>
      <c r="Q176" s="25">
        <f t="shared" ref="Q176" si="84">+SUM(Q177:Q181)</f>
        <v>1.3143046246409007</v>
      </c>
      <c r="R176" s="25">
        <f t="shared" ref="R176" si="85">+SUM(R177:R181)</f>
        <v>1.3490417340837624</v>
      </c>
      <c r="S176" s="25">
        <f t="shared" ref="S176" si="86">+SUM(S177:S181)</f>
        <v>1.0272353564697394</v>
      </c>
      <c r="T176" s="25">
        <f t="shared" ref="T176" si="87">+SUM(T177:T181)</f>
        <v>1.1414015042003116</v>
      </c>
      <c r="U176" s="25">
        <f t="shared" ref="U176:V176" si="88">+SUM(U177:U181)</f>
        <v>1.1845025606599633</v>
      </c>
      <c r="V176" s="25">
        <f t="shared" si="88"/>
        <v>0.62608836932550216</v>
      </c>
      <c r="W176" s="26"/>
      <c r="X176" s="27">
        <f t="shared" si="38"/>
        <v>-0.29901007849168648</v>
      </c>
    </row>
    <row r="177" spans="1:24">
      <c r="A177" s="23" t="s">
        <v>579</v>
      </c>
      <c r="B177" s="24" t="s">
        <v>580</v>
      </c>
      <c r="C177" s="29">
        <f>+'2000'!$J177</f>
        <v>0.89314888861505115</v>
      </c>
      <c r="D177" s="29">
        <f>+'2001'!$J177</f>
        <v>1.4823632514479299</v>
      </c>
      <c r="E177" s="29">
        <f>+'2002'!$J177</f>
        <v>1.9619278106172744</v>
      </c>
      <c r="F177" s="29">
        <f>+'2003'!$J177</f>
        <v>1.6943429717302678</v>
      </c>
      <c r="G177" s="29">
        <f>+'2004'!$J177</f>
        <v>1.25297623330226</v>
      </c>
      <c r="H177" s="29">
        <f>+'2005'!$J177</f>
        <v>2.6712747499901166</v>
      </c>
      <c r="I177" s="29">
        <f>+'2006'!$J177</f>
        <v>1.4011663637939591</v>
      </c>
      <c r="J177" s="29">
        <f>+'2007'!$J177</f>
        <v>1.914386321458216</v>
      </c>
      <c r="K177" s="29">
        <f>+'2008'!$J177</f>
        <v>2.0550216321839678</v>
      </c>
      <c r="L177" s="29">
        <f>+'2009'!$J177</f>
        <v>1.2225558550688163</v>
      </c>
      <c r="M177" s="29">
        <f>+'2010'!$J177</f>
        <v>1.103048091903126</v>
      </c>
      <c r="N177" s="29">
        <f>+'2011'!$J177</f>
        <v>1.2444886169164275</v>
      </c>
      <c r="O177" s="29">
        <f>+'2012'!$J177</f>
        <v>1.0006891272442568</v>
      </c>
      <c r="P177" s="29">
        <f>+'2013'!$J177</f>
        <v>1.0348062713036204</v>
      </c>
      <c r="Q177" s="29">
        <f>+'2014'!$J177</f>
        <v>1.3143046246409007</v>
      </c>
      <c r="R177" s="29">
        <f>+'2015'!$J177</f>
        <v>1.3490417340837624</v>
      </c>
      <c r="S177" s="29">
        <f>+'2016'!$J177</f>
        <v>1.0272353564697394</v>
      </c>
      <c r="T177" s="29">
        <f>+'2017'!$J177</f>
        <v>1.1414015042003116</v>
      </c>
      <c r="U177" s="29">
        <f>+'2018'!$J177</f>
        <v>1.1845025606599633</v>
      </c>
      <c r="V177" s="29">
        <f>+'2019'!$J177</f>
        <v>0.62608836932550216</v>
      </c>
      <c r="W177" s="26"/>
      <c r="X177" s="30">
        <f t="shared" si="38"/>
        <v>-0.29901007849168648</v>
      </c>
    </row>
    <row r="178" spans="1:24">
      <c r="A178" s="23" t="s">
        <v>581</v>
      </c>
      <c r="B178" s="24" t="s">
        <v>582</v>
      </c>
      <c r="C178" s="29">
        <f>+'2000'!$J178</f>
        <v>0</v>
      </c>
      <c r="D178" s="29">
        <f>+'2001'!$J178</f>
        <v>0</v>
      </c>
      <c r="E178" s="29">
        <f>+'2002'!$J178</f>
        <v>0</v>
      </c>
      <c r="F178" s="29">
        <f>+'2003'!$J178</f>
        <v>0</v>
      </c>
      <c r="G178" s="29">
        <f>+'2004'!$J178</f>
        <v>0</v>
      </c>
      <c r="H178" s="29">
        <f>+'2005'!$J178</f>
        <v>0</v>
      </c>
      <c r="I178" s="29">
        <f>+'2006'!$J178</f>
        <v>0</v>
      </c>
      <c r="J178" s="29">
        <f>+'2007'!$J178</f>
        <v>0</v>
      </c>
      <c r="K178" s="29">
        <f>+'2008'!$J178</f>
        <v>0</v>
      </c>
      <c r="L178" s="29">
        <f>+'2009'!$J178</f>
        <v>0</v>
      </c>
      <c r="M178" s="29">
        <f>+'2010'!$J178</f>
        <v>0</v>
      </c>
      <c r="N178" s="29">
        <f>+'2011'!$J178</f>
        <v>0</v>
      </c>
      <c r="O178" s="29">
        <f>+'2012'!$J178</f>
        <v>0</v>
      </c>
      <c r="P178" s="29">
        <f>+'2013'!$J178</f>
        <v>0</v>
      </c>
      <c r="Q178" s="29">
        <f>+'2014'!$J178</f>
        <v>0</v>
      </c>
      <c r="R178" s="29">
        <f>+'2015'!$J178</f>
        <v>0</v>
      </c>
      <c r="S178" s="29">
        <f>+'2016'!$J178</f>
        <v>0</v>
      </c>
      <c r="T178" s="29">
        <f>+'2017'!$J178</f>
        <v>0</v>
      </c>
      <c r="U178" s="29">
        <f>+'2018'!$J178</f>
        <v>0</v>
      </c>
      <c r="V178" s="29">
        <f>+'2019'!$J178</f>
        <v>0</v>
      </c>
      <c r="W178" s="26"/>
      <c r="X178" s="30" t="e">
        <f t="shared" si="38"/>
        <v>#DIV/0!</v>
      </c>
    </row>
    <row r="179" spans="1:24">
      <c r="A179" s="23" t="s">
        <v>583</v>
      </c>
      <c r="B179" s="24" t="s">
        <v>584</v>
      </c>
      <c r="C179" s="29">
        <f>+'2000'!$J179</f>
        <v>0</v>
      </c>
      <c r="D179" s="29">
        <f>+'2001'!$J179</f>
        <v>0</v>
      </c>
      <c r="E179" s="29">
        <f>+'2002'!$J179</f>
        <v>0</v>
      </c>
      <c r="F179" s="29">
        <f>+'2003'!$J179</f>
        <v>0</v>
      </c>
      <c r="G179" s="29">
        <f>+'2004'!$J179</f>
        <v>0</v>
      </c>
      <c r="H179" s="29">
        <f>+'2005'!$J179</f>
        <v>0</v>
      </c>
      <c r="I179" s="29">
        <f>+'2006'!$J179</f>
        <v>0</v>
      </c>
      <c r="J179" s="29">
        <f>+'2007'!$J179</f>
        <v>0</v>
      </c>
      <c r="K179" s="29">
        <f>+'2008'!$J179</f>
        <v>0</v>
      </c>
      <c r="L179" s="29">
        <f>+'2009'!$J179</f>
        <v>0</v>
      </c>
      <c r="M179" s="29">
        <f>+'2010'!$J179</f>
        <v>0</v>
      </c>
      <c r="N179" s="29">
        <f>+'2011'!$J179</f>
        <v>0</v>
      </c>
      <c r="O179" s="29">
        <f>+'2012'!$J179</f>
        <v>0</v>
      </c>
      <c r="P179" s="29">
        <f>+'2013'!$J179</f>
        <v>0</v>
      </c>
      <c r="Q179" s="29">
        <f>+'2014'!$J179</f>
        <v>0</v>
      </c>
      <c r="R179" s="29">
        <f>+'2015'!$J179</f>
        <v>0</v>
      </c>
      <c r="S179" s="29">
        <f>+'2016'!$J179</f>
        <v>0</v>
      </c>
      <c r="T179" s="29">
        <f>+'2017'!$J179</f>
        <v>0</v>
      </c>
      <c r="U179" s="29">
        <f>+'2018'!$J179</f>
        <v>0</v>
      </c>
      <c r="V179" s="29">
        <f>+'2019'!$J179</f>
        <v>0</v>
      </c>
      <c r="W179" s="26"/>
      <c r="X179" s="30" t="e">
        <f t="shared" si="38"/>
        <v>#DIV/0!</v>
      </c>
    </row>
    <row r="180" spans="1:24">
      <c r="A180" s="23" t="s">
        <v>585</v>
      </c>
      <c r="B180" s="24" t="s">
        <v>586</v>
      </c>
      <c r="C180" s="29">
        <f>+'2000'!$J180</f>
        <v>0</v>
      </c>
      <c r="D180" s="29">
        <f>+'2001'!$J180</f>
        <v>0</v>
      </c>
      <c r="E180" s="29">
        <f>+'2002'!$J180</f>
        <v>0</v>
      </c>
      <c r="F180" s="29">
        <f>+'2003'!$J180</f>
        <v>0</v>
      </c>
      <c r="G180" s="29">
        <f>+'2004'!$J180</f>
        <v>0</v>
      </c>
      <c r="H180" s="29">
        <f>+'2005'!$J180</f>
        <v>0</v>
      </c>
      <c r="I180" s="29">
        <f>+'2006'!$J180</f>
        <v>0</v>
      </c>
      <c r="J180" s="29">
        <f>+'2007'!$J180</f>
        <v>0</v>
      </c>
      <c r="K180" s="29">
        <f>+'2008'!$J180</f>
        <v>0</v>
      </c>
      <c r="L180" s="29">
        <f>+'2009'!$J180</f>
        <v>0</v>
      </c>
      <c r="M180" s="29">
        <f>+'2010'!$J180</f>
        <v>0</v>
      </c>
      <c r="N180" s="29">
        <f>+'2011'!$J180</f>
        <v>0</v>
      </c>
      <c r="O180" s="29">
        <f>+'2012'!$J180</f>
        <v>0</v>
      </c>
      <c r="P180" s="29">
        <f>+'2013'!$J180</f>
        <v>0</v>
      </c>
      <c r="Q180" s="29">
        <f>+'2014'!$J180</f>
        <v>0</v>
      </c>
      <c r="R180" s="29">
        <f>+'2015'!$J180</f>
        <v>0</v>
      </c>
      <c r="S180" s="29">
        <f>+'2016'!$J180</f>
        <v>0</v>
      </c>
      <c r="T180" s="29">
        <f>+'2017'!$J180</f>
        <v>0</v>
      </c>
      <c r="U180" s="29">
        <f>+'2018'!$J180</f>
        <v>0</v>
      </c>
      <c r="V180" s="29">
        <f>+'2019'!$J180</f>
        <v>0</v>
      </c>
      <c r="W180" s="26"/>
      <c r="X180" s="30" t="e">
        <f t="shared" si="38"/>
        <v>#DIV/0!</v>
      </c>
    </row>
    <row r="181" spans="1:24">
      <c r="A181" s="23" t="s">
        <v>587</v>
      </c>
      <c r="B181" s="24" t="s">
        <v>588</v>
      </c>
      <c r="C181" s="29">
        <f>+'2000'!$J181</f>
        <v>0</v>
      </c>
      <c r="D181" s="29">
        <f>+'2001'!$J181</f>
        <v>0</v>
      </c>
      <c r="E181" s="29">
        <f>+'2002'!$J181</f>
        <v>0</v>
      </c>
      <c r="F181" s="29">
        <f>+'2003'!$J181</f>
        <v>0</v>
      </c>
      <c r="G181" s="29">
        <f>+'2004'!$J181</f>
        <v>0</v>
      </c>
      <c r="H181" s="29">
        <f>+'2005'!$J181</f>
        <v>0</v>
      </c>
      <c r="I181" s="29">
        <f>+'2006'!$J181</f>
        <v>0</v>
      </c>
      <c r="J181" s="29">
        <f>+'2007'!$J181</f>
        <v>0</v>
      </c>
      <c r="K181" s="29">
        <f>+'2008'!$J181</f>
        <v>0</v>
      </c>
      <c r="L181" s="29">
        <f>+'2009'!$J181</f>
        <v>0</v>
      </c>
      <c r="M181" s="29">
        <f>+'2010'!$J181</f>
        <v>0</v>
      </c>
      <c r="N181" s="29">
        <f>+'2011'!$J181</f>
        <v>0</v>
      </c>
      <c r="O181" s="29">
        <f>+'2012'!$J181</f>
        <v>0</v>
      </c>
      <c r="P181" s="29">
        <f>+'2013'!$J181</f>
        <v>0</v>
      </c>
      <c r="Q181" s="29">
        <f>+'2014'!$J181</f>
        <v>0</v>
      </c>
      <c r="R181" s="29">
        <f>+'2015'!$J181</f>
        <v>0</v>
      </c>
      <c r="S181" s="29">
        <f>+'2016'!$J181</f>
        <v>0</v>
      </c>
      <c r="T181" s="29">
        <f>+'2017'!$J181</f>
        <v>0</v>
      </c>
      <c r="U181" s="29">
        <f>+'2018'!$J181</f>
        <v>0</v>
      </c>
      <c r="V181" s="29">
        <f>+'2019'!$J181</f>
        <v>0</v>
      </c>
      <c r="W181" s="26"/>
      <c r="X181" s="30" t="e">
        <f t="shared" si="38"/>
        <v>#DIV/0!</v>
      </c>
    </row>
    <row r="182" spans="1:24">
      <c r="A182" s="23" t="s">
        <v>589</v>
      </c>
      <c r="B182" s="24" t="s">
        <v>590</v>
      </c>
      <c r="C182" s="25">
        <f t="shared" ref="C182:U182" si="89">+SUM(C183:C184)</f>
        <v>0</v>
      </c>
      <c r="D182" s="25">
        <f t="shared" si="89"/>
        <v>0</v>
      </c>
      <c r="E182" s="25">
        <f t="shared" si="89"/>
        <v>0</v>
      </c>
      <c r="F182" s="25">
        <f t="shared" si="89"/>
        <v>0</v>
      </c>
      <c r="G182" s="25">
        <f t="shared" si="89"/>
        <v>0</v>
      </c>
      <c r="H182" s="25">
        <f t="shared" si="89"/>
        <v>0</v>
      </c>
      <c r="I182" s="25">
        <f t="shared" si="89"/>
        <v>0</v>
      </c>
      <c r="J182" s="25">
        <f t="shared" si="89"/>
        <v>0</v>
      </c>
      <c r="K182" s="25">
        <f t="shared" si="89"/>
        <v>0</v>
      </c>
      <c r="L182" s="25">
        <f t="shared" si="89"/>
        <v>0</v>
      </c>
      <c r="M182" s="25">
        <f t="shared" si="89"/>
        <v>0</v>
      </c>
      <c r="N182" s="25">
        <f t="shared" si="89"/>
        <v>0</v>
      </c>
      <c r="O182" s="25">
        <f t="shared" si="89"/>
        <v>0</v>
      </c>
      <c r="P182" s="25">
        <f t="shared" si="89"/>
        <v>0</v>
      </c>
      <c r="Q182" s="25">
        <f t="shared" si="89"/>
        <v>0</v>
      </c>
      <c r="R182" s="25">
        <f t="shared" si="89"/>
        <v>0</v>
      </c>
      <c r="S182" s="25">
        <f t="shared" si="89"/>
        <v>0</v>
      </c>
      <c r="T182" s="25">
        <f t="shared" si="89"/>
        <v>0</v>
      </c>
      <c r="U182" s="25">
        <f t="shared" si="89"/>
        <v>0</v>
      </c>
      <c r="V182" s="25">
        <f t="shared" ref="V182" si="90">+SUM(V183:V184)</f>
        <v>0</v>
      </c>
      <c r="W182" s="26"/>
      <c r="X182" s="27" t="e">
        <f t="shared" si="38"/>
        <v>#DIV/0!</v>
      </c>
    </row>
    <row r="183" spans="1:24">
      <c r="A183" s="23" t="s">
        <v>591</v>
      </c>
      <c r="B183" s="24" t="s">
        <v>592</v>
      </c>
      <c r="C183" s="29">
        <f>+'2000'!$J183</f>
        <v>0</v>
      </c>
      <c r="D183" s="29">
        <f>+'2001'!$J183</f>
        <v>0</v>
      </c>
      <c r="E183" s="29">
        <f>+'2002'!$J183</f>
        <v>0</v>
      </c>
      <c r="F183" s="29">
        <f>+'2003'!$J183</f>
        <v>0</v>
      </c>
      <c r="G183" s="29">
        <f>+'2004'!$J183</f>
        <v>0</v>
      </c>
      <c r="H183" s="29">
        <f>+'2005'!$J183</f>
        <v>0</v>
      </c>
      <c r="I183" s="29">
        <f>+'2006'!$J183</f>
        <v>0</v>
      </c>
      <c r="J183" s="29">
        <f>+'2007'!$J183</f>
        <v>0</v>
      </c>
      <c r="K183" s="29">
        <f>+'2008'!$J183</f>
        <v>0</v>
      </c>
      <c r="L183" s="29">
        <f>+'2009'!$J183</f>
        <v>0</v>
      </c>
      <c r="M183" s="29">
        <f>+'2010'!$J183</f>
        <v>0</v>
      </c>
      <c r="N183" s="29">
        <f>+'2011'!$J183</f>
        <v>0</v>
      </c>
      <c r="O183" s="29">
        <f>+'2012'!$J183</f>
        <v>0</v>
      </c>
      <c r="P183" s="29">
        <f>+'2013'!$J183</f>
        <v>0</v>
      </c>
      <c r="Q183" s="29">
        <f>+'2014'!$J183</f>
        <v>0</v>
      </c>
      <c r="R183" s="29">
        <f>+'2015'!$J183</f>
        <v>0</v>
      </c>
      <c r="S183" s="29">
        <f>+'2016'!$J183</f>
        <v>0</v>
      </c>
      <c r="T183" s="29">
        <f>+'2017'!$J183</f>
        <v>0</v>
      </c>
      <c r="U183" s="29">
        <f>+'2018'!$J183</f>
        <v>0</v>
      </c>
      <c r="V183" s="29">
        <f>+'2019'!$J183</f>
        <v>0</v>
      </c>
      <c r="W183" s="26"/>
      <c r="X183" s="30" t="e">
        <f t="shared" si="38"/>
        <v>#DIV/0!</v>
      </c>
    </row>
    <row r="184" spans="1:24">
      <c r="A184" s="23" t="s">
        <v>593</v>
      </c>
      <c r="B184" s="24" t="s">
        <v>594</v>
      </c>
      <c r="C184" s="25">
        <f t="shared" ref="C184" si="91">+SUM(C185:C189)</f>
        <v>0</v>
      </c>
      <c r="D184" s="25">
        <f t="shared" ref="D184" si="92">+SUM(D185:D189)</f>
        <v>0</v>
      </c>
      <c r="E184" s="25">
        <f t="shared" ref="E184" si="93">+SUM(E185:E189)</f>
        <v>0</v>
      </c>
      <c r="F184" s="25">
        <f t="shared" ref="F184" si="94">+SUM(F185:F189)</f>
        <v>0</v>
      </c>
      <c r="G184" s="25">
        <f t="shared" ref="G184" si="95">+SUM(G185:G189)</f>
        <v>0</v>
      </c>
      <c r="H184" s="25">
        <f t="shared" ref="H184" si="96">+SUM(H185:H189)</f>
        <v>0</v>
      </c>
      <c r="I184" s="25">
        <f t="shared" ref="I184" si="97">+SUM(I185:I189)</f>
        <v>0</v>
      </c>
      <c r="J184" s="25">
        <f t="shared" ref="J184" si="98">+SUM(J185:J189)</f>
        <v>0</v>
      </c>
      <c r="K184" s="25">
        <f t="shared" ref="K184" si="99">+SUM(K185:K189)</f>
        <v>0</v>
      </c>
      <c r="L184" s="25">
        <f t="shared" ref="L184" si="100">+SUM(L185:L189)</f>
        <v>0</v>
      </c>
      <c r="M184" s="25">
        <f t="shared" ref="M184" si="101">+SUM(M185:M189)</f>
        <v>0</v>
      </c>
      <c r="N184" s="25">
        <f t="shared" ref="N184" si="102">+SUM(N185:N189)</f>
        <v>0</v>
      </c>
      <c r="O184" s="25">
        <f t="shared" ref="O184" si="103">+SUM(O185:O189)</f>
        <v>0</v>
      </c>
      <c r="P184" s="25">
        <f t="shared" ref="P184" si="104">+SUM(P185:P189)</f>
        <v>0</v>
      </c>
      <c r="Q184" s="25">
        <f t="shared" ref="Q184" si="105">+SUM(Q185:Q189)</f>
        <v>0</v>
      </c>
      <c r="R184" s="25">
        <f t="shared" ref="R184" si="106">+SUM(R185:R189)</f>
        <v>0</v>
      </c>
      <c r="S184" s="25">
        <f t="shared" ref="S184" si="107">+SUM(S185:S189)</f>
        <v>0</v>
      </c>
      <c r="T184" s="25">
        <f t="shared" ref="T184" si="108">+SUM(T185:T189)</f>
        <v>0</v>
      </c>
      <c r="U184" s="25">
        <f t="shared" ref="U184:V184" si="109">+SUM(U185:U189)</f>
        <v>0</v>
      </c>
      <c r="V184" s="25">
        <f t="shared" si="109"/>
        <v>0</v>
      </c>
      <c r="W184" s="26"/>
      <c r="X184" s="27" t="e">
        <f t="shared" si="38"/>
        <v>#DIV/0!</v>
      </c>
    </row>
    <row r="185" spans="1:24">
      <c r="A185" s="23" t="s">
        <v>595</v>
      </c>
      <c r="B185" s="24" t="s">
        <v>596</v>
      </c>
      <c r="C185" s="29">
        <f>+'2000'!$J185</f>
        <v>0</v>
      </c>
      <c r="D185" s="29">
        <f>+'2001'!$J185</f>
        <v>0</v>
      </c>
      <c r="E185" s="29">
        <f>+'2002'!$J185</f>
        <v>0</v>
      </c>
      <c r="F185" s="29">
        <f>+'2003'!$J185</f>
        <v>0</v>
      </c>
      <c r="G185" s="29">
        <f>+'2004'!$J185</f>
        <v>0</v>
      </c>
      <c r="H185" s="29">
        <f>+'2005'!$J185</f>
        <v>0</v>
      </c>
      <c r="I185" s="29">
        <f>+'2006'!$J185</f>
        <v>0</v>
      </c>
      <c r="J185" s="29">
        <f>+'2007'!$J185</f>
        <v>0</v>
      </c>
      <c r="K185" s="29">
        <f>+'2008'!$J185</f>
        <v>0</v>
      </c>
      <c r="L185" s="29">
        <f>+'2009'!$J185</f>
        <v>0</v>
      </c>
      <c r="M185" s="29">
        <f>+'2010'!$J185</f>
        <v>0</v>
      </c>
      <c r="N185" s="29">
        <f>+'2011'!$J185</f>
        <v>0</v>
      </c>
      <c r="O185" s="29">
        <f>+'2012'!$J185</f>
        <v>0</v>
      </c>
      <c r="P185" s="29">
        <f>+'2013'!$J185</f>
        <v>0</v>
      </c>
      <c r="Q185" s="29">
        <f>+'2014'!$J185</f>
        <v>0</v>
      </c>
      <c r="R185" s="29">
        <f>+'2015'!$J185</f>
        <v>0</v>
      </c>
      <c r="S185" s="29">
        <f>+'2016'!$J185</f>
        <v>0</v>
      </c>
      <c r="T185" s="29">
        <f>+'2017'!$J185</f>
        <v>0</v>
      </c>
      <c r="U185" s="29">
        <f>+'2018'!$J185</f>
        <v>0</v>
      </c>
      <c r="V185" s="29">
        <f>+'2019'!$J185</f>
        <v>0</v>
      </c>
      <c r="W185" s="26"/>
      <c r="X185" s="30" t="e">
        <f t="shared" si="38"/>
        <v>#DIV/0!</v>
      </c>
    </row>
    <row r="186" spans="1:24">
      <c r="A186" s="23" t="s">
        <v>597</v>
      </c>
      <c r="B186" s="24" t="s">
        <v>598</v>
      </c>
      <c r="C186" s="29">
        <f>+'2000'!$J186</f>
        <v>0</v>
      </c>
      <c r="D186" s="29">
        <f>+'2001'!$J186</f>
        <v>0</v>
      </c>
      <c r="E186" s="29">
        <f>+'2002'!$J186</f>
        <v>0</v>
      </c>
      <c r="F186" s="29">
        <f>+'2003'!$J186</f>
        <v>0</v>
      </c>
      <c r="G186" s="29">
        <f>+'2004'!$J186</f>
        <v>0</v>
      </c>
      <c r="H186" s="29">
        <f>+'2005'!$J186</f>
        <v>0</v>
      </c>
      <c r="I186" s="29">
        <f>+'2006'!$J186</f>
        <v>0</v>
      </c>
      <c r="J186" s="29">
        <f>+'2007'!$J186</f>
        <v>0</v>
      </c>
      <c r="K186" s="29">
        <f>+'2008'!$J186</f>
        <v>0</v>
      </c>
      <c r="L186" s="29">
        <f>+'2009'!$J186</f>
        <v>0</v>
      </c>
      <c r="M186" s="29">
        <f>+'2010'!$J186</f>
        <v>0</v>
      </c>
      <c r="N186" s="29">
        <f>+'2011'!$J186</f>
        <v>0</v>
      </c>
      <c r="O186" s="29">
        <f>+'2012'!$J186</f>
        <v>0</v>
      </c>
      <c r="P186" s="29">
        <f>+'2013'!$J186</f>
        <v>0</v>
      </c>
      <c r="Q186" s="29">
        <f>+'2014'!$J186</f>
        <v>0</v>
      </c>
      <c r="R186" s="29">
        <f>+'2015'!$J186</f>
        <v>0</v>
      </c>
      <c r="S186" s="29">
        <f>+'2016'!$J186</f>
        <v>0</v>
      </c>
      <c r="T186" s="29">
        <f>+'2017'!$J186</f>
        <v>0</v>
      </c>
      <c r="U186" s="29">
        <f>+'2018'!$J186</f>
        <v>0</v>
      </c>
      <c r="V186" s="29">
        <f>+'2019'!$J186</f>
        <v>0</v>
      </c>
      <c r="W186" s="26"/>
      <c r="X186" s="30" t="e">
        <f t="shared" si="38"/>
        <v>#DIV/0!</v>
      </c>
    </row>
    <row r="187" spans="1:24">
      <c r="A187" s="23" t="s">
        <v>599</v>
      </c>
      <c r="B187" s="24" t="s">
        <v>600</v>
      </c>
      <c r="C187" s="29">
        <f>+'2000'!$J187</f>
        <v>0</v>
      </c>
      <c r="D187" s="29">
        <f>+'2001'!$J187</f>
        <v>0</v>
      </c>
      <c r="E187" s="29">
        <f>+'2002'!$J187</f>
        <v>0</v>
      </c>
      <c r="F187" s="29">
        <f>+'2003'!$J187</f>
        <v>0</v>
      </c>
      <c r="G187" s="29">
        <f>+'2004'!$J187</f>
        <v>0</v>
      </c>
      <c r="H187" s="29">
        <f>+'2005'!$J187</f>
        <v>0</v>
      </c>
      <c r="I187" s="29">
        <f>+'2006'!$J187</f>
        <v>0</v>
      </c>
      <c r="J187" s="29">
        <f>+'2007'!$J187</f>
        <v>0</v>
      </c>
      <c r="K187" s="29">
        <f>+'2008'!$J187</f>
        <v>0</v>
      </c>
      <c r="L187" s="29">
        <f>+'2009'!$J187</f>
        <v>0</v>
      </c>
      <c r="M187" s="29">
        <f>+'2010'!$J187</f>
        <v>0</v>
      </c>
      <c r="N187" s="29">
        <f>+'2011'!$J187</f>
        <v>0</v>
      </c>
      <c r="O187" s="29">
        <f>+'2012'!$J187</f>
        <v>0</v>
      </c>
      <c r="P187" s="29">
        <f>+'2013'!$J187</f>
        <v>0</v>
      </c>
      <c r="Q187" s="29">
        <f>+'2014'!$J187</f>
        <v>0</v>
      </c>
      <c r="R187" s="29">
        <f>+'2015'!$J187</f>
        <v>0</v>
      </c>
      <c r="S187" s="29">
        <f>+'2016'!$J187</f>
        <v>0</v>
      </c>
      <c r="T187" s="29">
        <f>+'2017'!$J187</f>
        <v>0</v>
      </c>
      <c r="U187" s="29">
        <f>+'2018'!$J187</f>
        <v>0</v>
      </c>
      <c r="V187" s="29">
        <f>+'2019'!$J187</f>
        <v>0</v>
      </c>
      <c r="W187" s="26"/>
      <c r="X187" s="30" t="e">
        <f t="shared" si="38"/>
        <v>#DIV/0!</v>
      </c>
    </row>
    <row r="188" spans="1:24">
      <c r="A188" s="23" t="s">
        <v>601</v>
      </c>
      <c r="B188" s="24" t="s">
        <v>602</v>
      </c>
      <c r="C188" s="29">
        <f>+'2000'!$J188</f>
        <v>0</v>
      </c>
      <c r="D188" s="29">
        <f>+'2001'!$J188</f>
        <v>0</v>
      </c>
      <c r="E188" s="29">
        <f>+'2002'!$J188</f>
        <v>0</v>
      </c>
      <c r="F188" s="29">
        <f>+'2003'!$J188</f>
        <v>0</v>
      </c>
      <c r="G188" s="29">
        <f>+'2004'!$J188</f>
        <v>0</v>
      </c>
      <c r="H188" s="29">
        <f>+'2005'!$J188</f>
        <v>0</v>
      </c>
      <c r="I188" s="29">
        <f>+'2006'!$J188</f>
        <v>0</v>
      </c>
      <c r="J188" s="29">
        <f>+'2007'!$J188</f>
        <v>0</v>
      </c>
      <c r="K188" s="29">
        <f>+'2008'!$J188</f>
        <v>0</v>
      </c>
      <c r="L188" s="29">
        <f>+'2009'!$J188</f>
        <v>0</v>
      </c>
      <c r="M188" s="29">
        <f>+'2010'!$J188</f>
        <v>0</v>
      </c>
      <c r="N188" s="29">
        <f>+'2011'!$J188</f>
        <v>0</v>
      </c>
      <c r="O188" s="29">
        <f>+'2012'!$J188</f>
        <v>0</v>
      </c>
      <c r="P188" s="29">
        <f>+'2013'!$J188</f>
        <v>0</v>
      </c>
      <c r="Q188" s="29">
        <f>+'2014'!$J188</f>
        <v>0</v>
      </c>
      <c r="R188" s="29">
        <f>+'2015'!$J188</f>
        <v>0</v>
      </c>
      <c r="S188" s="29">
        <f>+'2016'!$J188</f>
        <v>0</v>
      </c>
      <c r="T188" s="29">
        <f>+'2017'!$J188</f>
        <v>0</v>
      </c>
      <c r="U188" s="29">
        <f>+'2018'!$J188</f>
        <v>0</v>
      </c>
      <c r="V188" s="29">
        <f>+'2019'!$J188</f>
        <v>0</v>
      </c>
      <c r="W188" s="26"/>
      <c r="X188" s="30" t="e">
        <f t="shared" si="38"/>
        <v>#DIV/0!</v>
      </c>
    </row>
    <row r="189" spans="1:24">
      <c r="A189" s="23" t="s">
        <v>603</v>
      </c>
      <c r="B189" s="24" t="s">
        <v>604</v>
      </c>
      <c r="C189" s="29">
        <f>+'2000'!$J189</f>
        <v>0</v>
      </c>
      <c r="D189" s="29">
        <f>+'2001'!$J189</f>
        <v>0</v>
      </c>
      <c r="E189" s="29">
        <f>+'2002'!$J189</f>
        <v>0</v>
      </c>
      <c r="F189" s="29">
        <f>+'2003'!$J189</f>
        <v>0</v>
      </c>
      <c r="G189" s="29">
        <f>+'2004'!$J189</f>
        <v>0</v>
      </c>
      <c r="H189" s="29">
        <f>+'2005'!$J189</f>
        <v>0</v>
      </c>
      <c r="I189" s="29">
        <f>+'2006'!$J189</f>
        <v>0</v>
      </c>
      <c r="J189" s="29">
        <f>+'2007'!$J189</f>
        <v>0</v>
      </c>
      <c r="K189" s="29">
        <f>+'2008'!$J189</f>
        <v>0</v>
      </c>
      <c r="L189" s="29">
        <f>+'2009'!$J189</f>
        <v>0</v>
      </c>
      <c r="M189" s="29">
        <f>+'2010'!$J189</f>
        <v>0</v>
      </c>
      <c r="N189" s="29">
        <f>+'2011'!$J189</f>
        <v>0</v>
      </c>
      <c r="O189" s="29">
        <f>+'2012'!$J189</f>
        <v>0</v>
      </c>
      <c r="P189" s="29">
        <f>+'2013'!$J189</f>
        <v>0</v>
      </c>
      <c r="Q189" s="29">
        <f>+'2014'!$J189</f>
        <v>0</v>
      </c>
      <c r="R189" s="29">
        <f>+'2015'!$J189</f>
        <v>0</v>
      </c>
      <c r="S189" s="29">
        <f>+'2016'!$J189</f>
        <v>0</v>
      </c>
      <c r="T189" s="29">
        <f>+'2017'!$J189</f>
        <v>0</v>
      </c>
      <c r="U189" s="29">
        <f>+'2018'!$J189</f>
        <v>0</v>
      </c>
      <c r="V189" s="29">
        <f>+'2019'!$J189</f>
        <v>0</v>
      </c>
      <c r="W189" s="26"/>
      <c r="X189" s="30" t="e">
        <f t="shared" si="38"/>
        <v>#DIV/0!</v>
      </c>
    </row>
    <row r="190" spans="1:24">
      <c r="A190" s="23" t="s">
        <v>605</v>
      </c>
      <c r="B190" s="24" t="s">
        <v>606</v>
      </c>
      <c r="C190" s="25">
        <f t="shared" ref="C190:U190" si="110">+SUM(C191:C192)</f>
        <v>0</v>
      </c>
      <c r="D190" s="25">
        <f t="shared" si="110"/>
        <v>0</v>
      </c>
      <c r="E190" s="25">
        <f t="shared" si="110"/>
        <v>0</v>
      </c>
      <c r="F190" s="25">
        <f t="shared" si="110"/>
        <v>0</v>
      </c>
      <c r="G190" s="25">
        <f t="shared" si="110"/>
        <v>0</v>
      </c>
      <c r="H190" s="25">
        <f t="shared" si="110"/>
        <v>0</v>
      </c>
      <c r="I190" s="25">
        <f t="shared" si="110"/>
        <v>0</v>
      </c>
      <c r="J190" s="25">
        <f t="shared" si="110"/>
        <v>0</v>
      </c>
      <c r="K190" s="25">
        <f t="shared" si="110"/>
        <v>0</v>
      </c>
      <c r="L190" s="25">
        <f t="shared" si="110"/>
        <v>0</v>
      </c>
      <c r="M190" s="25">
        <f t="shared" si="110"/>
        <v>0</v>
      </c>
      <c r="N190" s="25">
        <f t="shared" si="110"/>
        <v>0</v>
      </c>
      <c r="O190" s="25">
        <f t="shared" si="110"/>
        <v>0</v>
      </c>
      <c r="P190" s="25">
        <f t="shared" si="110"/>
        <v>0</v>
      </c>
      <c r="Q190" s="25">
        <f t="shared" si="110"/>
        <v>0</v>
      </c>
      <c r="R190" s="25">
        <f t="shared" si="110"/>
        <v>0</v>
      </c>
      <c r="S190" s="25">
        <f t="shared" si="110"/>
        <v>0</v>
      </c>
      <c r="T190" s="25">
        <f t="shared" si="110"/>
        <v>0</v>
      </c>
      <c r="U190" s="25">
        <f t="shared" si="110"/>
        <v>0</v>
      </c>
      <c r="V190" s="25">
        <f t="shared" ref="V190" si="111">+SUM(V191:V192)</f>
        <v>0</v>
      </c>
      <c r="W190" s="26"/>
      <c r="X190" s="27" t="e">
        <f t="shared" si="38"/>
        <v>#DIV/0!</v>
      </c>
    </row>
    <row r="191" spans="1:24">
      <c r="A191" s="23" t="s">
        <v>607</v>
      </c>
      <c r="B191" s="24" t="s">
        <v>608</v>
      </c>
      <c r="C191" s="29">
        <f>+'2000'!$J191</f>
        <v>0</v>
      </c>
      <c r="D191" s="29">
        <f>+'2001'!$J191</f>
        <v>0</v>
      </c>
      <c r="E191" s="29">
        <f>+'2002'!$J191</f>
        <v>0</v>
      </c>
      <c r="F191" s="29">
        <f>+'2003'!$J191</f>
        <v>0</v>
      </c>
      <c r="G191" s="29">
        <f>+'2004'!$J191</f>
        <v>0</v>
      </c>
      <c r="H191" s="29">
        <f>+'2005'!$J191</f>
        <v>0</v>
      </c>
      <c r="I191" s="29">
        <f>+'2006'!$J191</f>
        <v>0</v>
      </c>
      <c r="J191" s="29">
        <f>+'2007'!$J191</f>
        <v>0</v>
      </c>
      <c r="K191" s="29">
        <f>+'2008'!$J191</f>
        <v>0</v>
      </c>
      <c r="L191" s="29">
        <f>+'2009'!$J191</f>
        <v>0</v>
      </c>
      <c r="M191" s="29">
        <f>+'2010'!$J191</f>
        <v>0</v>
      </c>
      <c r="N191" s="29">
        <f>+'2011'!$J191</f>
        <v>0</v>
      </c>
      <c r="O191" s="29">
        <f>+'2012'!$J191</f>
        <v>0</v>
      </c>
      <c r="P191" s="29">
        <f>+'2013'!$J191</f>
        <v>0</v>
      </c>
      <c r="Q191" s="29">
        <f>+'2014'!$J191</f>
        <v>0</v>
      </c>
      <c r="R191" s="29">
        <f>+'2015'!$J191</f>
        <v>0</v>
      </c>
      <c r="S191" s="29">
        <f>+'2016'!$J191</f>
        <v>0</v>
      </c>
      <c r="T191" s="29">
        <f>+'2017'!$J191</f>
        <v>0</v>
      </c>
      <c r="U191" s="29">
        <f>+'2018'!$J191</f>
        <v>0</v>
      </c>
      <c r="V191" s="29">
        <f>+'2019'!$J191</f>
        <v>0</v>
      </c>
      <c r="W191" s="26"/>
      <c r="X191" s="30" t="e">
        <f t="shared" si="38"/>
        <v>#DIV/0!</v>
      </c>
    </row>
    <row r="192" spans="1:24">
      <c r="A192" s="23" t="s">
        <v>609</v>
      </c>
      <c r="B192" s="24" t="s">
        <v>610</v>
      </c>
      <c r="C192" s="25">
        <f t="shared" ref="C192" si="112">+SUM(C193:C197)</f>
        <v>0</v>
      </c>
      <c r="D192" s="25">
        <f t="shared" ref="D192" si="113">+SUM(D193:D197)</f>
        <v>0</v>
      </c>
      <c r="E192" s="25">
        <f t="shared" ref="E192" si="114">+SUM(E193:E197)</f>
        <v>0</v>
      </c>
      <c r="F192" s="25">
        <f t="shared" ref="F192" si="115">+SUM(F193:F197)</f>
        <v>0</v>
      </c>
      <c r="G192" s="25">
        <f t="shared" ref="G192" si="116">+SUM(G193:G197)</f>
        <v>0</v>
      </c>
      <c r="H192" s="25">
        <f t="shared" ref="H192" si="117">+SUM(H193:H197)</f>
        <v>0</v>
      </c>
      <c r="I192" s="25">
        <f t="shared" ref="I192" si="118">+SUM(I193:I197)</f>
        <v>0</v>
      </c>
      <c r="J192" s="25">
        <f t="shared" ref="J192" si="119">+SUM(J193:J197)</f>
        <v>0</v>
      </c>
      <c r="K192" s="25">
        <f t="shared" ref="K192" si="120">+SUM(K193:K197)</f>
        <v>0</v>
      </c>
      <c r="L192" s="25">
        <f t="shared" ref="L192" si="121">+SUM(L193:L197)</f>
        <v>0</v>
      </c>
      <c r="M192" s="25">
        <f t="shared" ref="M192" si="122">+SUM(M193:M197)</f>
        <v>0</v>
      </c>
      <c r="N192" s="25">
        <f t="shared" ref="N192" si="123">+SUM(N193:N197)</f>
        <v>0</v>
      </c>
      <c r="O192" s="25">
        <f t="shared" ref="O192" si="124">+SUM(O193:O197)</f>
        <v>0</v>
      </c>
      <c r="P192" s="25">
        <f t="shared" ref="P192" si="125">+SUM(P193:P197)</f>
        <v>0</v>
      </c>
      <c r="Q192" s="25">
        <f t="shared" ref="Q192" si="126">+SUM(Q193:Q197)</f>
        <v>0</v>
      </c>
      <c r="R192" s="25">
        <f t="shared" ref="R192" si="127">+SUM(R193:R197)</f>
        <v>0</v>
      </c>
      <c r="S192" s="25">
        <f t="shared" ref="S192" si="128">+SUM(S193:S197)</f>
        <v>0</v>
      </c>
      <c r="T192" s="25">
        <f t="shared" ref="T192" si="129">+SUM(T193:T197)</f>
        <v>0</v>
      </c>
      <c r="U192" s="25">
        <f t="shared" ref="U192:V192" si="130">+SUM(U193:U197)</f>
        <v>0</v>
      </c>
      <c r="V192" s="25">
        <f t="shared" si="130"/>
        <v>0</v>
      </c>
      <c r="W192" s="26"/>
      <c r="X192" s="27" t="e">
        <f t="shared" si="38"/>
        <v>#DIV/0!</v>
      </c>
    </row>
    <row r="193" spans="1:24">
      <c r="A193" s="23" t="s">
        <v>611</v>
      </c>
      <c r="B193" s="24" t="s">
        <v>612</v>
      </c>
      <c r="C193" s="29">
        <f>+'2000'!$J193</f>
        <v>0</v>
      </c>
      <c r="D193" s="29">
        <f>+'2001'!$J193</f>
        <v>0</v>
      </c>
      <c r="E193" s="29">
        <f>+'2002'!$J193</f>
        <v>0</v>
      </c>
      <c r="F193" s="29">
        <f>+'2003'!$J193</f>
        <v>0</v>
      </c>
      <c r="G193" s="29">
        <f>+'2004'!$J193</f>
        <v>0</v>
      </c>
      <c r="H193" s="29">
        <f>+'2005'!$J193</f>
        <v>0</v>
      </c>
      <c r="I193" s="29">
        <f>+'2006'!$J193</f>
        <v>0</v>
      </c>
      <c r="J193" s="29">
        <f>+'2007'!$J193</f>
        <v>0</v>
      </c>
      <c r="K193" s="29">
        <f>+'2008'!$J193</f>
        <v>0</v>
      </c>
      <c r="L193" s="29">
        <f>+'2009'!$J193</f>
        <v>0</v>
      </c>
      <c r="M193" s="29">
        <f>+'2010'!$J193</f>
        <v>0</v>
      </c>
      <c r="N193" s="29">
        <f>+'2011'!$J193</f>
        <v>0</v>
      </c>
      <c r="O193" s="29">
        <f>+'2012'!$J193</f>
        <v>0</v>
      </c>
      <c r="P193" s="29">
        <f>+'2013'!$J193</f>
        <v>0</v>
      </c>
      <c r="Q193" s="29">
        <f>+'2014'!$J193</f>
        <v>0</v>
      </c>
      <c r="R193" s="29">
        <f>+'2015'!$J193</f>
        <v>0</v>
      </c>
      <c r="S193" s="29">
        <f>+'2016'!$J193</f>
        <v>0</v>
      </c>
      <c r="T193" s="29">
        <f>+'2017'!$J193</f>
        <v>0</v>
      </c>
      <c r="U193" s="29">
        <f>+'2018'!$J193</f>
        <v>0</v>
      </c>
      <c r="V193" s="29">
        <f>+'2019'!$J193</f>
        <v>0</v>
      </c>
      <c r="W193" s="26"/>
      <c r="X193" s="30" t="e">
        <f t="shared" si="38"/>
        <v>#DIV/0!</v>
      </c>
    </row>
    <row r="194" spans="1:24">
      <c r="A194" s="23" t="s">
        <v>613</v>
      </c>
      <c r="B194" s="24" t="s">
        <v>614</v>
      </c>
      <c r="C194" s="29">
        <f>+'2000'!$J194</f>
        <v>0</v>
      </c>
      <c r="D194" s="29">
        <f>+'2001'!$J194</f>
        <v>0</v>
      </c>
      <c r="E194" s="29">
        <f>+'2002'!$J194</f>
        <v>0</v>
      </c>
      <c r="F194" s="29">
        <f>+'2003'!$J194</f>
        <v>0</v>
      </c>
      <c r="G194" s="29">
        <f>+'2004'!$J194</f>
        <v>0</v>
      </c>
      <c r="H194" s="29">
        <f>+'2005'!$J194</f>
        <v>0</v>
      </c>
      <c r="I194" s="29">
        <f>+'2006'!$J194</f>
        <v>0</v>
      </c>
      <c r="J194" s="29">
        <f>+'2007'!$J194</f>
        <v>0</v>
      </c>
      <c r="K194" s="29">
        <f>+'2008'!$J194</f>
        <v>0</v>
      </c>
      <c r="L194" s="29">
        <f>+'2009'!$J194</f>
        <v>0</v>
      </c>
      <c r="M194" s="29">
        <f>+'2010'!$J194</f>
        <v>0</v>
      </c>
      <c r="N194" s="29">
        <f>+'2011'!$J194</f>
        <v>0</v>
      </c>
      <c r="O194" s="29">
        <f>+'2012'!$J194</f>
        <v>0</v>
      </c>
      <c r="P194" s="29">
        <f>+'2013'!$J194</f>
        <v>0</v>
      </c>
      <c r="Q194" s="29">
        <f>+'2014'!$J194</f>
        <v>0</v>
      </c>
      <c r="R194" s="29">
        <f>+'2015'!$J194</f>
        <v>0</v>
      </c>
      <c r="S194" s="29">
        <f>+'2016'!$J194</f>
        <v>0</v>
      </c>
      <c r="T194" s="29">
        <f>+'2017'!$J194</f>
        <v>0</v>
      </c>
      <c r="U194" s="29">
        <f>+'2018'!$J194</f>
        <v>0</v>
      </c>
      <c r="V194" s="29">
        <f>+'2019'!$J194</f>
        <v>0</v>
      </c>
      <c r="W194" s="26"/>
      <c r="X194" s="30" t="e">
        <f t="shared" si="38"/>
        <v>#DIV/0!</v>
      </c>
    </row>
    <row r="195" spans="1:24">
      <c r="A195" s="23" t="s">
        <v>615</v>
      </c>
      <c r="B195" s="24" t="s">
        <v>616</v>
      </c>
      <c r="C195" s="29">
        <f>+'2000'!$J195</f>
        <v>0</v>
      </c>
      <c r="D195" s="29">
        <f>+'2001'!$J195</f>
        <v>0</v>
      </c>
      <c r="E195" s="29">
        <f>+'2002'!$J195</f>
        <v>0</v>
      </c>
      <c r="F195" s="29">
        <f>+'2003'!$J195</f>
        <v>0</v>
      </c>
      <c r="G195" s="29">
        <f>+'2004'!$J195</f>
        <v>0</v>
      </c>
      <c r="H195" s="29">
        <f>+'2005'!$J195</f>
        <v>0</v>
      </c>
      <c r="I195" s="29">
        <f>+'2006'!$J195</f>
        <v>0</v>
      </c>
      <c r="J195" s="29">
        <f>+'2007'!$J195</f>
        <v>0</v>
      </c>
      <c r="K195" s="29">
        <f>+'2008'!$J195</f>
        <v>0</v>
      </c>
      <c r="L195" s="29">
        <f>+'2009'!$J195</f>
        <v>0</v>
      </c>
      <c r="M195" s="29">
        <f>+'2010'!$J195</f>
        <v>0</v>
      </c>
      <c r="N195" s="29">
        <f>+'2011'!$J195</f>
        <v>0</v>
      </c>
      <c r="O195" s="29">
        <f>+'2012'!$J195</f>
        <v>0</v>
      </c>
      <c r="P195" s="29">
        <f>+'2013'!$J195</f>
        <v>0</v>
      </c>
      <c r="Q195" s="29">
        <f>+'2014'!$J195</f>
        <v>0</v>
      </c>
      <c r="R195" s="29">
        <f>+'2015'!$J195</f>
        <v>0</v>
      </c>
      <c r="S195" s="29">
        <f>+'2016'!$J195</f>
        <v>0</v>
      </c>
      <c r="T195" s="29">
        <f>+'2017'!$J195</f>
        <v>0</v>
      </c>
      <c r="U195" s="29">
        <f>+'2018'!$J195</f>
        <v>0</v>
      </c>
      <c r="V195" s="29">
        <f>+'2019'!$J195</f>
        <v>0</v>
      </c>
      <c r="W195" s="26"/>
      <c r="X195" s="30" t="e">
        <f t="shared" si="38"/>
        <v>#DIV/0!</v>
      </c>
    </row>
    <row r="196" spans="1:24">
      <c r="A196" s="23" t="s">
        <v>617</v>
      </c>
      <c r="B196" s="24" t="s">
        <v>618</v>
      </c>
      <c r="C196" s="29">
        <f>+'2000'!$J196</f>
        <v>0</v>
      </c>
      <c r="D196" s="29">
        <f>+'2001'!$J196</f>
        <v>0</v>
      </c>
      <c r="E196" s="29">
        <f>+'2002'!$J196</f>
        <v>0</v>
      </c>
      <c r="F196" s="29">
        <f>+'2003'!$J196</f>
        <v>0</v>
      </c>
      <c r="G196" s="29">
        <f>+'2004'!$J196</f>
        <v>0</v>
      </c>
      <c r="H196" s="29">
        <f>+'2005'!$J196</f>
        <v>0</v>
      </c>
      <c r="I196" s="29">
        <f>+'2006'!$J196</f>
        <v>0</v>
      </c>
      <c r="J196" s="29">
        <f>+'2007'!$J196</f>
        <v>0</v>
      </c>
      <c r="K196" s="29">
        <f>+'2008'!$J196</f>
        <v>0</v>
      </c>
      <c r="L196" s="29">
        <f>+'2009'!$J196</f>
        <v>0</v>
      </c>
      <c r="M196" s="29">
        <f>+'2010'!$J196</f>
        <v>0</v>
      </c>
      <c r="N196" s="29">
        <f>+'2011'!$J196</f>
        <v>0</v>
      </c>
      <c r="O196" s="29">
        <f>+'2012'!$J196</f>
        <v>0</v>
      </c>
      <c r="P196" s="29">
        <f>+'2013'!$J196</f>
        <v>0</v>
      </c>
      <c r="Q196" s="29">
        <f>+'2014'!$J196</f>
        <v>0</v>
      </c>
      <c r="R196" s="29">
        <f>+'2015'!$J196</f>
        <v>0</v>
      </c>
      <c r="S196" s="29">
        <f>+'2016'!$J196</f>
        <v>0</v>
      </c>
      <c r="T196" s="29">
        <f>+'2017'!$J196</f>
        <v>0</v>
      </c>
      <c r="U196" s="29">
        <f>+'2018'!$J196</f>
        <v>0</v>
      </c>
      <c r="V196" s="29">
        <f>+'2019'!$J196</f>
        <v>0</v>
      </c>
      <c r="W196" s="26"/>
      <c r="X196" s="30" t="e">
        <f t="shared" ref="X196:X236" si="131">+(V196/C196)-1</f>
        <v>#DIV/0!</v>
      </c>
    </row>
    <row r="197" spans="1:24">
      <c r="A197" s="23" t="s">
        <v>619</v>
      </c>
      <c r="B197" s="24" t="s">
        <v>620</v>
      </c>
      <c r="C197" s="29">
        <f>+'2000'!$J197</f>
        <v>0</v>
      </c>
      <c r="D197" s="29">
        <f>+'2001'!$J197</f>
        <v>0</v>
      </c>
      <c r="E197" s="29">
        <f>+'2002'!$J197</f>
        <v>0</v>
      </c>
      <c r="F197" s="29">
        <f>+'2003'!$J197</f>
        <v>0</v>
      </c>
      <c r="G197" s="29">
        <f>+'2004'!$J197</f>
        <v>0</v>
      </c>
      <c r="H197" s="29">
        <f>+'2005'!$J197</f>
        <v>0</v>
      </c>
      <c r="I197" s="29">
        <f>+'2006'!$J197</f>
        <v>0</v>
      </c>
      <c r="J197" s="29">
        <f>+'2007'!$J197</f>
        <v>0</v>
      </c>
      <c r="K197" s="29">
        <f>+'2008'!$J197</f>
        <v>0</v>
      </c>
      <c r="L197" s="29">
        <f>+'2009'!$J197</f>
        <v>0</v>
      </c>
      <c r="M197" s="29">
        <f>+'2010'!$J197</f>
        <v>0</v>
      </c>
      <c r="N197" s="29">
        <f>+'2011'!$J197</f>
        <v>0</v>
      </c>
      <c r="O197" s="29">
        <f>+'2012'!$J197</f>
        <v>0</v>
      </c>
      <c r="P197" s="29">
        <f>+'2013'!$J197</f>
        <v>0</v>
      </c>
      <c r="Q197" s="29">
        <f>+'2014'!$J197</f>
        <v>0</v>
      </c>
      <c r="R197" s="29">
        <f>+'2015'!$J197</f>
        <v>0</v>
      </c>
      <c r="S197" s="29">
        <f>+'2016'!$J197</f>
        <v>0</v>
      </c>
      <c r="T197" s="29">
        <f>+'2017'!$J197</f>
        <v>0</v>
      </c>
      <c r="U197" s="29">
        <f>+'2018'!$J197</f>
        <v>0</v>
      </c>
      <c r="V197" s="29">
        <f>+'2019'!$J197</f>
        <v>0</v>
      </c>
      <c r="W197" s="26"/>
      <c r="X197" s="30" t="e">
        <f t="shared" si="131"/>
        <v>#DIV/0!</v>
      </c>
    </row>
    <row r="198" spans="1:24">
      <c r="A198" s="23" t="s">
        <v>621</v>
      </c>
      <c r="B198" s="24" t="s">
        <v>622</v>
      </c>
      <c r="C198" s="25">
        <f t="shared" ref="C198:U198" si="132">+SUM(C199:C200)</f>
        <v>0</v>
      </c>
      <c r="D198" s="25">
        <f t="shared" si="132"/>
        <v>0</v>
      </c>
      <c r="E198" s="25">
        <f t="shared" si="132"/>
        <v>0</v>
      </c>
      <c r="F198" s="25">
        <f t="shared" si="132"/>
        <v>0</v>
      </c>
      <c r="G198" s="25">
        <f t="shared" si="132"/>
        <v>0</v>
      </c>
      <c r="H198" s="25">
        <f t="shared" si="132"/>
        <v>0</v>
      </c>
      <c r="I198" s="25">
        <f t="shared" si="132"/>
        <v>0</v>
      </c>
      <c r="J198" s="25">
        <f t="shared" si="132"/>
        <v>0</v>
      </c>
      <c r="K198" s="25">
        <f t="shared" si="132"/>
        <v>0</v>
      </c>
      <c r="L198" s="25">
        <f t="shared" si="132"/>
        <v>0</v>
      </c>
      <c r="M198" s="25">
        <f t="shared" si="132"/>
        <v>0</v>
      </c>
      <c r="N198" s="25">
        <f t="shared" si="132"/>
        <v>0</v>
      </c>
      <c r="O198" s="25">
        <f t="shared" si="132"/>
        <v>0</v>
      </c>
      <c r="P198" s="25">
        <f t="shared" si="132"/>
        <v>0</v>
      </c>
      <c r="Q198" s="25">
        <f t="shared" si="132"/>
        <v>0</v>
      </c>
      <c r="R198" s="25">
        <f t="shared" si="132"/>
        <v>0</v>
      </c>
      <c r="S198" s="25">
        <f t="shared" si="132"/>
        <v>0</v>
      </c>
      <c r="T198" s="25">
        <f t="shared" si="132"/>
        <v>0</v>
      </c>
      <c r="U198" s="25">
        <f t="shared" si="132"/>
        <v>0</v>
      </c>
      <c r="V198" s="25">
        <f t="shared" ref="V198" si="133">+SUM(V199:V200)</f>
        <v>0</v>
      </c>
      <c r="W198" s="26"/>
      <c r="X198" s="27" t="e">
        <f t="shared" si="131"/>
        <v>#DIV/0!</v>
      </c>
    </row>
    <row r="199" spans="1:24">
      <c r="A199" s="23" t="s">
        <v>623</v>
      </c>
      <c r="B199" s="24" t="s">
        <v>624</v>
      </c>
      <c r="C199" s="29">
        <f>+'2000'!$J199</f>
        <v>0</v>
      </c>
      <c r="D199" s="29">
        <f>+'2001'!$J199</f>
        <v>0</v>
      </c>
      <c r="E199" s="29">
        <f>+'2002'!$J199</f>
        <v>0</v>
      </c>
      <c r="F199" s="29">
        <f>+'2003'!$J199</f>
        <v>0</v>
      </c>
      <c r="G199" s="29">
        <f>+'2004'!$J199</f>
        <v>0</v>
      </c>
      <c r="H199" s="29">
        <f>+'2005'!$J199</f>
        <v>0</v>
      </c>
      <c r="I199" s="29">
        <f>+'2006'!$J199</f>
        <v>0</v>
      </c>
      <c r="J199" s="29">
        <f>+'2007'!$J199</f>
        <v>0</v>
      </c>
      <c r="K199" s="29">
        <f>+'2008'!$J199</f>
        <v>0</v>
      </c>
      <c r="L199" s="29">
        <f>+'2009'!$J199</f>
        <v>0</v>
      </c>
      <c r="M199" s="29">
        <f>+'2010'!$J199</f>
        <v>0</v>
      </c>
      <c r="N199" s="29">
        <f>+'2011'!$J199</f>
        <v>0</v>
      </c>
      <c r="O199" s="29">
        <f>+'2012'!$J199</f>
        <v>0</v>
      </c>
      <c r="P199" s="29">
        <f>+'2013'!$J199</f>
        <v>0</v>
      </c>
      <c r="Q199" s="29">
        <f>+'2014'!$J199</f>
        <v>0</v>
      </c>
      <c r="R199" s="29">
        <f>+'2015'!$J199</f>
        <v>0</v>
      </c>
      <c r="S199" s="29">
        <f>+'2016'!$J199</f>
        <v>0</v>
      </c>
      <c r="T199" s="29">
        <f>+'2017'!$J199</f>
        <v>0</v>
      </c>
      <c r="U199" s="29">
        <f>+'2018'!$J199</f>
        <v>0</v>
      </c>
      <c r="V199" s="29">
        <f>+'2019'!$J199</f>
        <v>0</v>
      </c>
      <c r="W199" s="26"/>
      <c r="X199" s="30" t="e">
        <f t="shared" si="131"/>
        <v>#DIV/0!</v>
      </c>
    </row>
    <row r="200" spans="1:24">
      <c r="A200" s="23" t="s">
        <v>625</v>
      </c>
      <c r="B200" s="24" t="s">
        <v>626</v>
      </c>
      <c r="C200" s="25">
        <f t="shared" ref="C200" si="134">+SUM(C201:C205)</f>
        <v>0</v>
      </c>
      <c r="D200" s="25">
        <f t="shared" ref="D200" si="135">+SUM(D201:D205)</f>
        <v>0</v>
      </c>
      <c r="E200" s="25">
        <f t="shared" ref="E200" si="136">+SUM(E201:E205)</f>
        <v>0</v>
      </c>
      <c r="F200" s="25">
        <f t="shared" ref="F200" si="137">+SUM(F201:F205)</f>
        <v>0</v>
      </c>
      <c r="G200" s="25">
        <f t="shared" ref="G200" si="138">+SUM(G201:G205)</f>
        <v>0</v>
      </c>
      <c r="H200" s="25">
        <f t="shared" ref="H200" si="139">+SUM(H201:H205)</f>
        <v>0</v>
      </c>
      <c r="I200" s="25">
        <f t="shared" ref="I200" si="140">+SUM(I201:I205)</f>
        <v>0</v>
      </c>
      <c r="J200" s="25">
        <f t="shared" ref="J200" si="141">+SUM(J201:J205)</f>
        <v>0</v>
      </c>
      <c r="K200" s="25">
        <f t="shared" ref="K200" si="142">+SUM(K201:K205)</f>
        <v>0</v>
      </c>
      <c r="L200" s="25">
        <f t="shared" ref="L200" si="143">+SUM(L201:L205)</f>
        <v>0</v>
      </c>
      <c r="M200" s="25">
        <f t="shared" ref="M200" si="144">+SUM(M201:M205)</f>
        <v>0</v>
      </c>
      <c r="N200" s="25">
        <f t="shared" ref="N200" si="145">+SUM(N201:N205)</f>
        <v>0</v>
      </c>
      <c r="O200" s="25">
        <f t="shared" ref="O200" si="146">+SUM(O201:O205)</f>
        <v>0</v>
      </c>
      <c r="P200" s="25">
        <f t="shared" ref="P200" si="147">+SUM(P201:P205)</f>
        <v>0</v>
      </c>
      <c r="Q200" s="25">
        <f t="shared" ref="Q200" si="148">+SUM(Q201:Q205)</f>
        <v>0</v>
      </c>
      <c r="R200" s="25">
        <f t="shared" ref="R200" si="149">+SUM(R201:R205)</f>
        <v>0</v>
      </c>
      <c r="S200" s="25">
        <f t="shared" ref="S200" si="150">+SUM(S201:S205)</f>
        <v>0</v>
      </c>
      <c r="T200" s="25">
        <f t="shared" ref="T200" si="151">+SUM(T201:T205)</f>
        <v>0</v>
      </c>
      <c r="U200" s="25">
        <f t="shared" ref="U200:V200" si="152">+SUM(U201:U205)</f>
        <v>0</v>
      </c>
      <c r="V200" s="25">
        <f t="shared" si="152"/>
        <v>0</v>
      </c>
      <c r="W200" s="26"/>
      <c r="X200" s="27" t="e">
        <f t="shared" si="131"/>
        <v>#DIV/0!</v>
      </c>
    </row>
    <row r="201" spans="1:24">
      <c r="A201" s="23" t="s">
        <v>627</v>
      </c>
      <c r="B201" s="24" t="s">
        <v>628</v>
      </c>
      <c r="C201" s="29">
        <f>+'2000'!$J201</f>
        <v>0</v>
      </c>
      <c r="D201" s="29">
        <f>+'2001'!$J201</f>
        <v>0</v>
      </c>
      <c r="E201" s="29">
        <f>+'2002'!$J201</f>
        <v>0</v>
      </c>
      <c r="F201" s="29">
        <f>+'2003'!$J201</f>
        <v>0</v>
      </c>
      <c r="G201" s="29">
        <f>+'2004'!$J201</f>
        <v>0</v>
      </c>
      <c r="H201" s="29">
        <f>+'2005'!$J201</f>
        <v>0</v>
      </c>
      <c r="I201" s="29">
        <f>+'2006'!$J201</f>
        <v>0</v>
      </c>
      <c r="J201" s="29">
        <f>+'2007'!$J201</f>
        <v>0</v>
      </c>
      <c r="K201" s="29">
        <f>+'2008'!$J201</f>
        <v>0</v>
      </c>
      <c r="L201" s="29">
        <f>+'2009'!$J201</f>
        <v>0</v>
      </c>
      <c r="M201" s="29">
        <f>+'2010'!$J201</f>
        <v>0</v>
      </c>
      <c r="N201" s="29">
        <f>+'2011'!$J201</f>
        <v>0</v>
      </c>
      <c r="O201" s="29">
        <f>+'2012'!$J201</f>
        <v>0</v>
      </c>
      <c r="P201" s="29">
        <f>+'2013'!$J201</f>
        <v>0</v>
      </c>
      <c r="Q201" s="29">
        <f>+'2014'!$J201</f>
        <v>0</v>
      </c>
      <c r="R201" s="29">
        <f>+'2015'!$J201</f>
        <v>0</v>
      </c>
      <c r="S201" s="29">
        <f>+'2016'!$J201</f>
        <v>0</v>
      </c>
      <c r="T201" s="29">
        <f>+'2017'!$J201</f>
        <v>0</v>
      </c>
      <c r="U201" s="29">
        <f>+'2018'!$J201</f>
        <v>0</v>
      </c>
      <c r="V201" s="29">
        <f>+'2019'!$J201</f>
        <v>0</v>
      </c>
      <c r="W201" s="26"/>
      <c r="X201" s="30" t="e">
        <f t="shared" si="131"/>
        <v>#DIV/0!</v>
      </c>
    </row>
    <row r="202" spans="1:24">
      <c r="A202" s="23" t="s">
        <v>629</v>
      </c>
      <c r="B202" s="24" t="s">
        <v>630</v>
      </c>
      <c r="C202" s="29">
        <f>+'2000'!$J202</f>
        <v>0</v>
      </c>
      <c r="D202" s="29">
        <f>+'2001'!$J202</f>
        <v>0</v>
      </c>
      <c r="E202" s="29">
        <f>+'2002'!$J202</f>
        <v>0</v>
      </c>
      <c r="F202" s="29">
        <f>+'2003'!$J202</f>
        <v>0</v>
      </c>
      <c r="G202" s="29">
        <f>+'2004'!$J202</f>
        <v>0</v>
      </c>
      <c r="H202" s="29">
        <f>+'2005'!$J202</f>
        <v>0</v>
      </c>
      <c r="I202" s="29">
        <f>+'2006'!$J202</f>
        <v>0</v>
      </c>
      <c r="J202" s="29">
        <f>+'2007'!$J202</f>
        <v>0</v>
      </c>
      <c r="K202" s="29">
        <f>+'2008'!$J202</f>
        <v>0</v>
      </c>
      <c r="L202" s="29">
        <f>+'2009'!$J202</f>
        <v>0</v>
      </c>
      <c r="M202" s="29">
        <f>+'2010'!$J202</f>
        <v>0</v>
      </c>
      <c r="N202" s="29">
        <f>+'2011'!$J202</f>
        <v>0</v>
      </c>
      <c r="O202" s="29">
        <f>+'2012'!$J202</f>
        <v>0</v>
      </c>
      <c r="P202" s="29">
        <f>+'2013'!$J202</f>
        <v>0</v>
      </c>
      <c r="Q202" s="29">
        <f>+'2014'!$J202</f>
        <v>0</v>
      </c>
      <c r="R202" s="29">
        <f>+'2015'!$J202</f>
        <v>0</v>
      </c>
      <c r="S202" s="29">
        <f>+'2016'!$J202</f>
        <v>0</v>
      </c>
      <c r="T202" s="29">
        <f>+'2017'!$J202</f>
        <v>0</v>
      </c>
      <c r="U202" s="29">
        <f>+'2018'!$J202</f>
        <v>0</v>
      </c>
      <c r="V202" s="29">
        <f>+'2019'!$J202</f>
        <v>0</v>
      </c>
      <c r="W202" s="26"/>
      <c r="X202" s="30" t="e">
        <f t="shared" si="131"/>
        <v>#DIV/0!</v>
      </c>
    </row>
    <row r="203" spans="1:24">
      <c r="A203" s="23" t="s">
        <v>631</v>
      </c>
      <c r="B203" s="24" t="s">
        <v>632</v>
      </c>
      <c r="C203" s="29">
        <f>+'2000'!$J203</f>
        <v>0</v>
      </c>
      <c r="D203" s="29">
        <f>+'2001'!$J203</f>
        <v>0</v>
      </c>
      <c r="E203" s="29">
        <f>+'2002'!$J203</f>
        <v>0</v>
      </c>
      <c r="F203" s="29">
        <f>+'2003'!$J203</f>
        <v>0</v>
      </c>
      <c r="G203" s="29">
        <f>+'2004'!$J203</f>
        <v>0</v>
      </c>
      <c r="H203" s="29">
        <f>+'2005'!$J203</f>
        <v>0</v>
      </c>
      <c r="I203" s="29">
        <f>+'2006'!$J203</f>
        <v>0</v>
      </c>
      <c r="J203" s="29">
        <f>+'2007'!$J203</f>
        <v>0</v>
      </c>
      <c r="K203" s="29">
        <f>+'2008'!$J203</f>
        <v>0</v>
      </c>
      <c r="L203" s="29">
        <f>+'2009'!$J203</f>
        <v>0</v>
      </c>
      <c r="M203" s="29">
        <f>+'2010'!$J203</f>
        <v>0</v>
      </c>
      <c r="N203" s="29">
        <f>+'2011'!$J203</f>
        <v>0</v>
      </c>
      <c r="O203" s="29">
        <f>+'2012'!$J203</f>
        <v>0</v>
      </c>
      <c r="P203" s="29">
        <f>+'2013'!$J203</f>
        <v>0</v>
      </c>
      <c r="Q203" s="29">
        <f>+'2014'!$J203</f>
        <v>0</v>
      </c>
      <c r="R203" s="29">
        <f>+'2015'!$J203</f>
        <v>0</v>
      </c>
      <c r="S203" s="29">
        <f>+'2016'!$J203</f>
        <v>0</v>
      </c>
      <c r="T203" s="29">
        <f>+'2017'!$J203</f>
        <v>0</v>
      </c>
      <c r="U203" s="29">
        <f>+'2018'!$J203</f>
        <v>0</v>
      </c>
      <c r="V203" s="29">
        <f>+'2019'!$J203</f>
        <v>0</v>
      </c>
      <c r="W203" s="26"/>
      <c r="X203" s="30" t="e">
        <f t="shared" si="131"/>
        <v>#DIV/0!</v>
      </c>
    </row>
    <row r="204" spans="1:24">
      <c r="A204" s="23" t="s">
        <v>633</v>
      </c>
      <c r="B204" s="24" t="s">
        <v>634</v>
      </c>
      <c r="C204" s="29">
        <f>+'2000'!$J204</f>
        <v>0</v>
      </c>
      <c r="D204" s="29">
        <f>+'2001'!$J204</f>
        <v>0</v>
      </c>
      <c r="E204" s="29">
        <f>+'2002'!$J204</f>
        <v>0</v>
      </c>
      <c r="F204" s="29">
        <f>+'2003'!$J204</f>
        <v>0</v>
      </c>
      <c r="G204" s="29">
        <f>+'2004'!$J204</f>
        <v>0</v>
      </c>
      <c r="H204" s="29">
        <f>+'2005'!$J204</f>
        <v>0</v>
      </c>
      <c r="I204" s="29">
        <f>+'2006'!$J204</f>
        <v>0</v>
      </c>
      <c r="J204" s="29">
        <f>+'2007'!$J204</f>
        <v>0</v>
      </c>
      <c r="K204" s="29">
        <f>+'2008'!$J204</f>
        <v>0</v>
      </c>
      <c r="L204" s="29">
        <f>+'2009'!$J204</f>
        <v>0</v>
      </c>
      <c r="M204" s="29">
        <f>+'2010'!$J204</f>
        <v>0</v>
      </c>
      <c r="N204" s="29">
        <f>+'2011'!$J204</f>
        <v>0</v>
      </c>
      <c r="O204" s="29">
        <f>+'2012'!$J204</f>
        <v>0</v>
      </c>
      <c r="P204" s="29">
        <f>+'2013'!$J204</f>
        <v>0</v>
      </c>
      <c r="Q204" s="29">
        <f>+'2014'!$J204</f>
        <v>0</v>
      </c>
      <c r="R204" s="29">
        <f>+'2015'!$J204</f>
        <v>0</v>
      </c>
      <c r="S204" s="29">
        <f>+'2016'!$J204</f>
        <v>0</v>
      </c>
      <c r="T204" s="29">
        <f>+'2017'!$J204</f>
        <v>0</v>
      </c>
      <c r="U204" s="29">
        <f>+'2018'!$J204</f>
        <v>0</v>
      </c>
      <c r="V204" s="29">
        <f>+'2019'!$J204</f>
        <v>0</v>
      </c>
      <c r="W204" s="26"/>
      <c r="X204" s="30" t="e">
        <f t="shared" si="131"/>
        <v>#DIV/0!</v>
      </c>
    </row>
    <row r="205" spans="1:24">
      <c r="A205" s="23" t="s">
        <v>635</v>
      </c>
      <c r="B205" s="24" t="s">
        <v>636</v>
      </c>
      <c r="C205" s="29">
        <f>+'2000'!$J205</f>
        <v>0</v>
      </c>
      <c r="D205" s="29">
        <f>+'2001'!$J205</f>
        <v>0</v>
      </c>
      <c r="E205" s="29">
        <f>+'2002'!$J205</f>
        <v>0</v>
      </c>
      <c r="F205" s="29">
        <f>+'2003'!$J205</f>
        <v>0</v>
      </c>
      <c r="G205" s="29">
        <f>+'2004'!$J205</f>
        <v>0</v>
      </c>
      <c r="H205" s="29">
        <f>+'2005'!$J205</f>
        <v>0</v>
      </c>
      <c r="I205" s="29">
        <f>+'2006'!$J205</f>
        <v>0</v>
      </c>
      <c r="J205" s="29">
        <f>+'2007'!$J205</f>
        <v>0</v>
      </c>
      <c r="K205" s="29">
        <f>+'2008'!$J205</f>
        <v>0</v>
      </c>
      <c r="L205" s="29">
        <f>+'2009'!$J205</f>
        <v>0</v>
      </c>
      <c r="M205" s="29">
        <f>+'2010'!$J205</f>
        <v>0</v>
      </c>
      <c r="N205" s="29">
        <f>+'2011'!$J205</f>
        <v>0</v>
      </c>
      <c r="O205" s="29">
        <f>+'2012'!$J205</f>
        <v>0</v>
      </c>
      <c r="P205" s="29">
        <f>+'2013'!$J205</f>
        <v>0</v>
      </c>
      <c r="Q205" s="29">
        <f>+'2014'!$J205</f>
        <v>0</v>
      </c>
      <c r="R205" s="29">
        <f>+'2015'!$J205</f>
        <v>0</v>
      </c>
      <c r="S205" s="29">
        <f>+'2016'!$J205</f>
        <v>0</v>
      </c>
      <c r="T205" s="29">
        <f>+'2017'!$J205</f>
        <v>0</v>
      </c>
      <c r="U205" s="29">
        <f>+'2018'!$J205</f>
        <v>0</v>
      </c>
      <c r="V205" s="29">
        <f>+'2019'!$J205</f>
        <v>0</v>
      </c>
      <c r="W205" s="26"/>
      <c r="X205" s="30" t="e">
        <f t="shared" si="131"/>
        <v>#DIV/0!</v>
      </c>
    </row>
    <row r="206" spans="1:24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26"/>
      <c r="X206" s="32" t="e">
        <f t="shared" si="131"/>
        <v>#DIV/0!</v>
      </c>
    </row>
    <row r="207" spans="1:24">
      <c r="A207" s="23" t="s">
        <v>639</v>
      </c>
      <c r="B207" s="24" t="s">
        <v>290</v>
      </c>
      <c r="C207" s="29">
        <f>+'2000'!$J207</f>
        <v>0</v>
      </c>
      <c r="D207" s="29">
        <f>+'2001'!$J207</f>
        <v>0</v>
      </c>
      <c r="E207" s="29">
        <f>+'2002'!$J207</f>
        <v>0</v>
      </c>
      <c r="F207" s="29">
        <f>+'2003'!$J207</f>
        <v>0</v>
      </c>
      <c r="G207" s="29">
        <f>+'2004'!$J207</f>
        <v>0</v>
      </c>
      <c r="H207" s="29">
        <f>+'2005'!$J207</f>
        <v>0</v>
      </c>
      <c r="I207" s="29">
        <f>+'2006'!$J207</f>
        <v>0</v>
      </c>
      <c r="J207" s="29">
        <f>+'2007'!$J207</f>
        <v>0</v>
      </c>
      <c r="K207" s="29">
        <f>+'2008'!$J207</f>
        <v>0</v>
      </c>
      <c r="L207" s="29">
        <f>+'2009'!$J207</f>
        <v>0</v>
      </c>
      <c r="M207" s="29">
        <f>+'2010'!$J207</f>
        <v>0</v>
      </c>
      <c r="N207" s="29">
        <f>+'2011'!$J207</f>
        <v>0</v>
      </c>
      <c r="O207" s="29">
        <f>+'2012'!$J207</f>
        <v>0</v>
      </c>
      <c r="P207" s="29">
        <f>+'2013'!$J207</f>
        <v>0</v>
      </c>
      <c r="Q207" s="29">
        <f>+'2014'!$J207</f>
        <v>0</v>
      </c>
      <c r="R207" s="29">
        <f>+'2015'!$J207</f>
        <v>0</v>
      </c>
      <c r="S207" s="29">
        <f>+'2016'!$J207</f>
        <v>0</v>
      </c>
      <c r="T207" s="29">
        <f>+'2017'!$J207</f>
        <v>0</v>
      </c>
      <c r="U207" s="29">
        <f>+'2018'!$J207</f>
        <v>0</v>
      </c>
      <c r="V207" s="29">
        <f>+'2019'!$J207</f>
        <v>0</v>
      </c>
      <c r="W207" s="26"/>
      <c r="X207" s="30" t="e">
        <f t="shared" si="131"/>
        <v>#DIV/0!</v>
      </c>
    </row>
    <row r="208" spans="1:24" s="12" customFormat="1">
      <c r="A208" s="18" t="s">
        <v>640</v>
      </c>
      <c r="B208" s="19" t="s">
        <v>641</v>
      </c>
      <c r="C208" s="20">
        <f t="shared" ref="C208:U208" si="153">+C209+C213+C216+C219+C223</f>
        <v>0</v>
      </c>
      <c r="D208" s="20">
        <f t="shared" si="153"/>
        <v>0</v>
      </c>
      <c r="E208" s="20">
        <f t="shared" si="153"/>
        <v>0</v>
      </c>
      <c r="F208" s="20">
        <f t="shared" si="153"/>
        <v>0</v>
      </c>
      <c r="G208" s="20">
        <f t="shared" si="153"/>
        <v>0</v>
      </c>
      <c r="H208" s="20">
        <f t="shared" si="153"/>
        <v>0</v>
      </c>
      <c r="I208" s="20">
        <f t="shared" si="153"/>
        <v>0</v>
      </c>
      <c r="J208" s="20">
        <f t="shared" si="153"/>
        <v>0</v>
      </c>
      <c r="K208" s="20">
        <f t="shared" si="153"/>
        <v>0</v>
      </c>
      <c r="L208" s="20">
        <f t="shared" si="153"/>
        <v>0</v>
      </c>
      <c r="M208" s="20">
        <f t="shared" si="153"/>
        <v>0</v>
      </c>
      <c r="N208" s="20">
        <f t="shared" si="153"/>
        <v>0</v>
      </c>
      <c r="O208" s="20">
        <f t="shared" si="153"/>
        <v>0</v>
      </c>
      <c r="P208" s="20">
        <f t="shared" si="153"/>
        <v>0</v>
      </c>
      <c r="Q208" s="20">
        <f t="shared" si="153"/>
        <v>0</v>
      </c>
      <c r="R208" s="20">
        <f t="shared" si="153"/>
        <v>0</v>
      </c>
      <c r="S208" s="20">
        <f t="shared" si="153"/>
        <v>0</v>
      </c>
      <c r="T208" s="20">
        <f t="shared" si="153"/>
        <v>0</v>
      </c>
      <c r="U208" s="20">
        <f t="shared" si="153"/>
        <v>0</v>
      </c>
      <c r="V208" s="20">
        <f t="shared" ref="V208" si="154">+V209+V213+V216+V219+V223</f>
        <v>0</v>
      </c>
      <c r="W208" s="21"/>
      <c r="X208" s="22" t="e">
        <f t="shared" si="131"/>
        <v>#DIV/0!</v>
      </c>
    </row>
    <row r="209" spans="1:24">
      <c r="A209" s="23" t="s">
        <v>642</v>
      </c>
      <c r="B209" s="24" t="s">
        <v>643</v>
      </c>
      <c r="C209" s="25">
        <f t="shared" ref="C209:U209" si="155">+SUM(C210:C212)</f>
        <v>0</v>
      </c>
      <c r="D209" s="25">
        <f t="shared" si="155"/>
        <v>0</v>
      </c>
      <c r="E209" s="25">
        <f t="shared" si="155"/>
        <v>0</v>
      </c>
      <c r="F209" s="25">
        <f t="shared" si="155"/>
        <v>0</v>
      </c>
      <c r="G209" s="25">
        <f t="shared" si="155"/>
        <v>0</v>
      </c>
      <c r="H209" s="25">
        <f t="shared" si="155"/>
        <v>0</v>
      </c>
      <c r="I209" s="25">
        <f t="shared" si="155"/>
        <v>0</v>
      </c>
      <c r="J209" s="25">
        <f t="shared" si="155"/>
        <v>0</v>
      </c>
      <c r="K209" s="25">
        <f t="shared" si="155"/>
        <v>0</v>
      </c>
      <c r="L209" s="25">
        <f t="shared" si="155"/>
        <v>0</v>
      </c>
      <c r="M209" s="25">
        <f t="shared" si="155"/>
        <v>0</v>
      </c>
      <c r="N209" s="25">
        <f t="shared" si="155"/>
        <v>0</v>
      </c>
      <c r="O209" s="25">
        <f t="shared" si="155"/>
        <v>0</v>
      </c>
      <c r="P209" s="25">
        <f t="shared" si="155"/>
        <v>0</v>
      </c>
      <c r="Q209" s="25">
        <f t="shared" si="155"/>
        <v>0</v>
      </c>
      <c r="R209" s="25">
        <f t="shared" si="155"/>
        <v>0</v>
      </c>
      <c r="S209" s="25">
        <f t="shared" si="155"/>
        <v>0</v>
      </c>
      <c r="T209" s="25">
        <f t="shared" si="155"/>
        <v>0</v>
      </c>
      <c r="U209" s="25">
        <f t="shared" si="155"/>
        <v>0</v>
      </c>
      <c r="V209" s="25">
        <f t="shared" ref="V209" si="156">+SUM(V210:V212)</f>
        <v>0</v>
      </c>
      <c r="W209" s="26"/>
      <c r="X209" s="27" t="e">
        <f t="shared" si="131"/>
        <v>#DIV/0!</v>
      </c>
    </row>
    <row r="210" spans="1:24">
      <c r="A210" s="23" t="s">
        <v>644</v>
      </c>
      <c r="B210" s="24" t="s">
        <v>645</v>
      </c>
      <c r="C210" s="29">
        <f>+'2000'!$J210</f>
        <v>0</v>
      </c>
      <c r="D210" s="29">
        <f>+'2001'!$J210</f>
        <v>0</v>
      </c>
      <c r="E210" s="29">
        <f>+'2002'!$J210</f>
        <v>0</v>
      </c>
      <c r="F210" s="29">
        <f>+'2003'!$J210</f>
        <v>0</v>
      </c>
      <c r="G210" s="29">
        <f>+'2004'!$J210</f>
        <v>0</v>
      </c>
      <c r="H210" s="29">
        <f>+'2005'!$J210</f>
        <v>0</v>
      </c>
      <c r="I210" s="29">
        <f>+'2006'!$J210</f>
        <v>0</v>
      </c>
      <c r="J210" s="29">
        <f>+'2007'!$J210</f>
        <v>0</v>
      </c>
      <c r="K210" s="29">
        <f>+'2008'!$J210</f>
        <v>0</v>
      </c>
      <c r="L210" s="29">
        <f>+'2009'!$J210</f>
        <v>0</v>
      </c>
      <c r="M210" s="29">
        <f>+'2010'!$J210</f>
        <v>0</v>
      </c>
      <c r="N210" s="29">
        <f>+'2011'!$J210</f>
        <v>0</v>
      </c>
      <c r="O210" s="29">
        <f>+'2012'!$J210</f>
        <v>0</v>
      </c>
      <c r="P210" s="29">
        <f>+'2013'!$J210</f>
        <v>0</v>
      </c>
      <c r="Q210" s="29">
        <f>+'2014'!$J210</f>
        <v>0</v>
      </c>
      <c r="R210" s="29">
        <f>+'2015'!$J210</f>
        <v>0</v>
      </c>
      <c r="S210" s="29">
        <f>+'2016'!$J210</f>
        <v>0</v>
      </c>
      <c r="T210" s="29">
        <f>+'2017'!$J210</f>
        <v>0</v>
      </c>
      <c r="U210" s="29">
        <f>+'2018'!$J210</f>
        <v>0</v>
      </c>
      <c r="V210" s="29">
        <f>+'2019'!$J210</f>
        <v>0</v>
      </c>
      <c r="W210" s="26"/>
      <c r="X210" s="30" t="e">
        <f t="shared" si="131"/>
        <v>#DIV/0!</v>
      </c>
    </row>
    <row r="211" spans="1:24">
      <c r="A211" s="23" t="s">
        <v>646</v>
      </c>
      <c r="B211" s="24" t="s">
        <v>647</v>
      </c>
      <c r="C211" s="29">
        <f>+'2000'!$J211</f>
        <v>0</v>
      </c>
      <c r="D211" s="29">
        <f>+'2001'!$J211</f>
        <v>0</v>
      </c>
      <c r="E211" s="29">
        <f>+'2002'!$J211</f>
        <v>0</v>
      </c>
      <c r="F211" s="29">
        <f>+'2003'!$J211</f>
        <v>0</v>
      </c>
      <c r="G211" s="29">
        <f>+'2004'!$J211</f>
        <v>0</v>
      </c>
      <c r="H211" s="29">
        <f>+'2005'!$J211</f>
        <v>0</v>
      </c>
      <c r="I211" s="29">
        <f>+'2006'!$J211</f>
        <v>0</v>
      </c>
      <c r="J211" s="29">
        <f>+'2007'!$J211</f>
        <v>0</v>
      </c>
      <c r="K211" s="29">
        <f>+'2008'!$J211</f>
        <v>0</v>
      </c>
      <c r="L211" s="29">
        <f>+'2009'!$J211</f>
        <v>0</v>
      </c>
      <c r="M211" s="29">
        <f>+'2010'!$J211</f>
        <v>0</v>
      </c>
      <c r="N211" s="29">
        <f>+'2011'!$J211</f>
        <v>0</v>
      </c>
      <c r="O211" s="29">
        <f>+'2012'!$J211</f>
        <v>0</v>
      </c>
      <c r="P211" s="29">
        <f>+'2013'!$J211</f>
        <v>0</v>
      </c>
      <c r="Q211" s="29">
        <f>+'2014'!$J211</f>
        <v>0</v>
      </c>
      <c r="R211" s="29">
        <f>+'2015'!$J211</f>
        <v>0</v>
      </c>
      <c r="S211" s="29">
        <f>+'2016'!$J211</f>
        <v>0</v>
      </c>
      <c r="T211" s="29">
        <f>+'2017'!$J211</f>
        <v>0</v>
      </c>
      <c r="U211" s="29">
        <f>+'2018'!$J211</f>
        <v>0</v>
      </c>
      <c r="V211" s="29">
        <f>+'2019'!$J211</f>
        <v>0</v>
      </c>
      <c r="W211" s="26"/>
      <c r="X211" s="30" t="e">
        <f t="shared" si="131"/>
        <v>#DIV/0!</v>
      </c>
    </row>
    <row r="212" spans="1:24">
      <c r="A212" s="23" t="s">
        <v>648</v>
      </c>
      <c r="B212" s="24" t="s">
        <v>649</v>
      </c>
      <c r="C212" s="29">
        <f>+'2000'!$J212</f>
        <v>0</v>
      </c>
      <c r="D212" s="29">
        <f>+'2001'!$J212</f>
        <v>0</v>
      </c>
      <c r="E212" s="29">
        <f>+'2002'!$J212</f>
        <v>0</v>
      </c>
      <c r="F212" s="29">
        <f>+'2003'!$J212</f>
        <v>0</v>
      </c>
      <c r="G212" s="29">
        <f>+'2004'!$J212</f>
        <v>0</v>
      </c>
      <c r="H212" s="29">
        <f>+'2005'!$J212</f>
        <v>0</v>
      </c>
      <c r="I212" s="29">
        <f>+'2006'!$J212</f>
        <v>0</v>
      </c>
      <c r="J212" s="29">
        <f>+'2007'!$J212</f>
        <v>0</v>
      </c>
      <c r="K212" s="29">
        <f>+'2008'!$J212</f>
        <v>0</v>
      </c>
      <c r="L212" s="29">
        <f>+'2009'!$J212</f>
        <v>0</v>
      </c>
      <c r="M212" s="29">
        <f>+'2010'!$J212</f>
        <v>0</v>
      </c>
      <c r="N212" s="29">
        <f>+'2011'!$J212</f>
        <v>0</v>
      </c>
      <c r="O212" s="29">
        <f>+'2012'!$J212</f>
        <v>0</v>
      </c>
      <c r="P212" s="29">
        <f>+'2013'!$J212</f>
        <v>0</v>
      </c>
      <c r="Q212" s="29">
        <f>+'2014'!$J212</f>
        <v>0</v>
      </c>
      <c r="R212" s="29">
        <f>+'2015'!$J212</f>
        <v>0</v>
      </c>
      <c r="S212" s="29">
        <f>+'2016'!$J212</f>
        <v>0</v>
      </c>
      <c r="T212" s="29">
        <f>+'2017'!$J212</f>
        <v>0</v>
      </c>
      <c r="U212" s="29">
        <f>+'2018'!$J212</f>
        <v>0</v>
      </c>
      <c r="V212" s="29">
        <f>+'2019'!$J212</f>
        <v>0</v>
      </c>
      <c r="W212" s="26"/>
      <c r="X212" s="30" t="e">
        <f t="shared" si="131"/>
        <v>#DIV/0!</v>
      </c>
    </row>
    <row r="213" spans="1:24">
      <c r="A213" s="23" t="s">
        <v>650</v>
      </c>
      <c r="B213" s="24" t="s">
        <v>651</v>
      </c>
      <c r="C213" s="25">
        <f t="shared" ref="C213:U213" si="157">+SUM(C214:C215)</f>
        <v>0</v>
      </c>
      <c r="D213" s="25">
        <f t="shared" si="157"/>
        <v>0</v>
      </c>
      <c r="E213" s="25">
        <f t="shared" si="157"/>
        <v>0</v>
      </c>
      <c r="F213" s="25">
        <f t="shared" si="157"/>
        <v>0</v>
      </c>
      <c r="G213" s="25">
        <f t="shared" si="157"/>
        <v>0</v>
      </c>
      <c r="H213" s="25">
        <f t="shared" si="157"/>
        <v>0</v>
      </c>
      <c r="I213" s="25">
        <f t="shared" si="157"/>
        <v>0</v>
      </c>
      <c r="J213" s="25">
        <f t="shared" si="157"/>
        <v>0</v>
      </c>
      <c r="K213" s="25">
        <f t="shared" si="157"/>
        <v>0</v>
      </c>
      <c r="L213" s="25">
        <f t="shared" si="157"/>
        <v>0</v>
      </c>
      <c r="M213" s="25">
        <f t="shared" si="157"/>
        <v>0</v>
      </c>
      <c r="N213" s="25">
        <f t="shared" si="157"/>
        <v>0</v>
      </c>
      <c r="O213" s="25">
        <f t="shared" si="157"/>
        <v>0</v>
      </c>
      <c r="P213" s="25">
        <f t="shared" si="157"/>
        <v>0</v>
      </c>
      <c r="Q213" s="25">
        <f t="shared" si="157"/>
        <v>0</v>
      </c>
      <c r="R213" s="25">
        <f t="shared" si="157"/>
        <v>0</v>
      </c>
      <c r="S213" s="25">
        <f t="shared" si="157"/>
        <v>0</v>
      </c>
      <c r="T213" s="25">
        <f t="shared" si="157"/>
        <v>0</v>
      </c>
      <c r="U213" s="25">
        <f t="shared" si="157"/>
        <v>0</v>
      </c>
      <c r="V213" s="25">
        <f t="shared" ref="V213" si="158">+SUM(V214:V215)</f>
        <v>0</v>
      </c>
      <c r="W213" s="26"/>
      <c r="X213" s="27" t="e">
        <f t="shared" si="131"/>
        <v>#DIV/0!</v>
      </c>
    </row>
    <row r="214" spans="1:24">
      <c r="A214" s="23" t="s">
        <v>652</v>
      </c>
      <c r="B214" s="24" t="s">
        <v>653</v>
      </c>
      <c r="C214" s="29">
        <f>+'2000'!$J214</f>
        <v>0</v>
      </c>
      <c r="D214" s="29">
        <f>+'2001'!$J214</f>
        <v>0</v>
      </c>
      <c r="E214" s="29">
        <f>+'2002'!$J214</f>
        <v>0</v>
      </c>
      <c r="F214" s="29">
        <f>+'2003'!$J214</f>
        <v>0</v>
      </c>
      <c r="G214" s="29">
        <f>+'2004'!$J214</f>
        <v>0</v>
      </c>
      <c r="H214" s="29">
        <f>+'2005'!$J214</f>
        <v>0</v>
      </c>
      <c r="I214" s="29">
        <f>+'2006'!$J214</f>
        <v>0</v>
      </c>
      <c r="J214" s="29">
        <f>+'2007'!$J214</f>
        <v>0</v>
      </c>
      <c r="K214" s="29">
        <f>+'2008'!$J214</f>
        <v>0</v>
      </c>
      <c r="L214" s="29">
        <f>+'2009'!$J214</f>
        <v>0</v>
      </c>
      <c r="M214" s="29">
        <f>+'2010'!$J214</f>
        <v>0</v>
      </c>
      <c r="N214" s="29">
        <f>+'2011'!$J214</f>
        <v>0</v>
      </c>
      <c r="O214" s="29">
        <f>+'2012'!$J214</f>
        <v>0</v>
      </c>
      <c r="P214" s="29">
        <f>+'2013'!$J214</f>
        <v>0</v>
      </c>
      <c r="Q214" s="29">
        <f>+'2014'!$J214</f>
        <v>0</v>
      </c>
      <c r="R214" s="29">
        <f>+'2015'!$J214</f>
        <v>0</v>
      </c>
      <c r="S214" s="29">
        <f>+'2016'!$J214</f>
        <v>0</v>
      </c>
      <c r="T214" s="29">
        <f>+'2017'!$J214</f>
        <v>0</v>
      </c>
      <c r="U214" s="29">
        <f>+'2018'!$J214</f>
        <v>0</v>
      </c>
      <c r="V214" s="29">
        <f>+'2019'!$J214</f>
        <v>0</v>
      </c>
      <c r="W214" s="26"/>
      <c r="X214" s="30" t="e">
        <f t="shared" si="131"/>
        <v>#DIV/0!</v>
      </c>
    </row>
    <row r="215" spans="1:24">
      <c r="A215" s="23" t="s">
        <v>654</v>
      </c>
      <c r="B215" s="24" t="s">
        <v>655</v>
      </c>
      <c r="C215" s="29">
        <f>+'2000'!$J215</f>
        <v>0</v>
      </c>
      <c r="D215" s="29">
        <f>+'2001'!$J215</f>
        <v>0</v>
      </c>
      <c r="E215" s="29">
        <f>+'2002'!$J215</f>
        <v>0</v>
      </c>
      <c r="F215" s="29">
        <f>+'2003'!$J215</f>
        <v>0</v>
      </c>
      <c r="G215" s="29">
        <f>+'2004'!$J215</f>
        <v>0</v>
      </c>
      <c r="H215" s="29">
        <f>+'2005'!$J215</f>
        <v>0</v>
      </c>
      <c r="I215" s="29">
        <f>+'2006'!$J215</f>
        <v>0</v>
      </c>
      <c r="J215" s="29">
        <f>+'2007'!$J215</f>
        <v>0</v>
      </c>
      <c r="K215" s="29">
        <f>+'2008'!$J215</f>
        <v>0</v>
      </c>
      <c r="L215" s="29">
        <f>+'2009'!$J215</f>
        <v>0</v>
      </c>
      <c r="M215" s="29">
        <f>+'2010'!$J215</f>
        <v>0</v>
      </c>
      <c r="N215" s="29">
        <f>+'2011'!$J215</f>
        <v>0</v>
      </c>
      <c r="O215" s="29">
        <f>+'2012'!$J215</f>
        <v>0</v>
      </c>
      <c r="P215" s="29">
        <f>+'2013'!$J215</f>
        <v>0</v>
      </c>
      <c r="Q215" s="29">
        <f>+'2014'!$J215</f>
        <v>0</v>
      </c>
      <c r="R215" s="29">
        <f>+'2015'!$J215</f>
        <v>0</v>
      </c>
      <c r="S215" s="29">
        <f>+'2016'!$J215</f>
        <v>0</v>
      </c>
      <c r="T215" s="29">
        <f>+'2017'!$J215</f>
        <v>0</v>
      </c>
      <c r="U215" s="29">
        <f>+'2018'!$J215</f>
        <v>0</v>
      </c>
      <c r="V215" s="29">
        <f>+'2019'!$J215</f>
        <v>0</v>
      </c>
      <c r="W215" s="26"/>
      <c r="X215" s="30" t="e">
        <f t="shared" si="131"/>
        <v>#DIV/0!</v>
      </c>
    </row>
    <row r="216" spans="1:24">
      <c r="A216" s="23" t="s">
        <v>656</v>
      </c>
      <c r="B216" s="24" t="s">
        <v>657</v>
      </c>
      <c r="C216" s="25">
        <f t="shared" ref="C216:U216" si="159">+SUM(C217:C218)</f>
        <v>0</v>
      </c>
      <c r="D216" s="25">
        <f t="shared" si="159"/>
        <v>0</v>
      </c>
      <c r="E216" s="25">
        <f t="shared" si="159"/>
        <v>0</v>
      </c>
      <c r="F216" s="25">
        <f t="shared" si="159"/>
        <v>0</v>
      </c>
      <c r="G216" s="25">
        <f t="shared" si="159"/>
        <v>0</v>
      </c>
      <c r="H216" s="25">
        <f t="shared" si="159"/>
        <v>0</v>
      </c>
      <c r="I216" s="25">
        <f t="shared" si="159"/>
        <v>0</v>
      </c>
      <c r="J216" s="25">
        <f t="shared" si="159"/>
        <v>0</v>
      </c>
      <c r="K216" s="25">
        <f t="shared" si="159"/>
        <v>0</v>
      </c>
      <c r="L216" s="25">
        <f t="shared" si="159"/>
        <v>0</v>
      </c>
      <c r="M216" s="25">
        <f t="shared" si="159"/>
        <v>0</v>
      </c>
      <c r="N216" s="25">
        <f t="shared" si="159"/>
        <v>0</v>
      </c>
      <c r="O216" s="25">
        <f t="shared" si="159"/>
        <v>0</v>
      </c>
      <c r="P216" s="25">
        <f t="shared" si="159"/>
        <v>0</v>
      </c>
      <c r="Q216" s="25">
        <f t="shared" si="159"/>
        <v>0</v>
      </c>
      <c r="R216" s="25">
        <f t="shared" si="159"/>
        <v>0</v>
      </c>
      <c r="S216" s="25">
        <f t="shared" si="159"/>
        <v>0</v>
      </c>
      <c r="T216" s="25">
        <f t="shared" si="159"/>
        <v>0</v>
      </c>
      <c r="U216" s="25">
        <f t="shared" si="159"/>
        <v>0</v>
      </c>
      <c r="V216" s="25">
        <f t="shared" ref="V216" si="160">+SUM(V217:V218)</f>
        <v>0</v>
      </c>
      <c r="W216" s="26"/>
      <c r="X216" s="27" t="e">
        <f t="shared" si="131"/>
        <v>#DIV/0!</v>
      </c>
    </row>
    <row r="217" spans="1:24">
      <c r="A217" s="23" t="s">
        <v>658</v>
      </c>
      <c r="B217" s="24" t="s">
        <v>659</v>
      </c>
      <c r="C217" s="29">
        <f>+'2000'!$J217</f>
        <v>0</v>
      </c>
      <c r="D217" s="29">
        <f>+'2001'!$J217</f>
        <v>0</v>
      </c>
      <c r="E217" s="29">
        <f>+'2002'!$J217</f>
        <v>0</v>
      </c>
      <c r="F217" s="29">
        <f>+'2003'!$J217</f>
        <v>0</v>
      </c>
      <c r="G217" s="29">
        <f>+'2004'!$J217</f>
        <v>0</v>
      </c>
      <c r="H217" s="29">
        <f>+'2005'!$J217</f>
        <v>0</v>
      </c>
      <c r="I217" s="29">
        <f>+'2006'!$J217</f>
        <v>0</v>
      </c>
      <c r="J217" s="29">
        <f>+'2007'!$J217</f>
        <v>0</v>
      </c>
      <c r="K217" s="29">
        <f>+'2008'!$J217</f>
        <v>0</v>
      </c>
      <c r="L217" s="29">
        <f>+'2009'!$J217</f>
        <v>0</v>
      </c>
      <c r="M217" s="29">
        <f>+'2010'!$J217</f>
        <v>0</v>
      </c>
      <c r="N217" s="29">
        <f>+'2011'!$J217</f>
        <v>0</v>
      </c>
      <c r="O217" s="29">
        <f>+'2012'!$J217</f>
        <v>0</v>
      </c>
      <c r="P217" s="29">
        <f>+'2013'!$J217</f>
        <v>0</v>
      </c>
      <c r="Q217" s="29">
        <f>+'2014'!$J217</f>
        <v>0</v>
      </c>
      <c r="R217" s="29">
        <f>+'2015'!$J217</f>
        <v>0</v>
      </c>
      <c r="S217" s="29">
        <f>+'2016'!$J217</f>
        <v>0</v>
      </c>
      <c r="T217" s="29">
        <f>+'2017'!$J217</f>
        <v>0</v>
      </c>
      <c r="U217" s="29">
        <f>+'2018'!$J217</f>
        <v>0</v>
      </c>
      <c r="V217" s="29">
        <f>+'2019'!$J217</f>
        <v>0</v>
      </c>
      <c r="W217" s="26"/>
      <c r="X217" s="30" t="e">
        <f t="shared" si="131"/>
        <v>#DIV/0!</v>
      </c>
    </row>
    <row r="218" spans="1:24">
      <c r="A218" s="23" t="s">
        <v>660</v>
      </c>
      <c r="B218" s="24" t="s">
        <v>661</v>
      </c>
      <c r="C218" s="29">
        <f>+'2000'!$J218</f>
        <v>0</v>
      </c>
      <c r="D218" s="29">
        <f>+'2001'!$J218</f>
        <v>0</v>
      </c>
      <c r="E218" s="29">
        <f>+'2002'!$J218</f>
        <v>0</v>
      </c>
      <c r="F218" s="29">
        <f>+'2003'!$J218</f>
        <v>0</v>
      </c>
      <c r="G218" s="29">
        <f>+'2004'!$J218</f>
        <v>0</v>
      </c>
      <c r="H218" s="29">
        <f>+'2005'!$J218</f>
        <v>0</v>
      </c>
      <c r="I218" s="29">
        <f>+'2006'!$J218</f>
        <v>0</v>
      </c>
      <c r="J218" s="29">
        <f>+'2007'!$J218</f>
        <v>0</v>
      </c>
      <c r="K218" s="29">
        <f>+'2008'!$J218</f>
        <v>0</v>
      </c>
      <c r="L218" s="29">
        <f>+'2009'!$J218</f>
        <v>0</v>
      </c>
      <c r="M218" s="29">
        <f>+'2010'!$J218</f>
        <v>0</v>
      </c>
      <c r="N218" s="29">
        <f>+'2011'!$J218</f>
        <v>0</v>
      </c>
      <c r="O218" s="29">
        <f>+'2012'!$J218</f>
        <v>0</v>
      </c>
      <c r="P218" s="29">
        <f>+'2013'!$J218</f>
        <v>0</v>
      </c>
      <c r="Q218" s="29">
        <f>+'2014'!$J218</f>
        <v>0</v>
      </c>
      <c r="R218" s="29">
        <f>+'2015'!$J218</f>
        <v>0</v>
      </c>
      <c r="S218" s="29">
        <f>+'2016'!$J218</f>
        <v>0</v>
      </c>
      <c r="T218" s="29">
        <f>+'2017'!$J218</f>
        <v>0</v>
      </c>
      <c r="U218" s="29">
        <f>+'2018'!$J218</f>
        <v>0</v>
      </c>
      <c r="V218" s="29">
        <f>+'2019'!$J218</f>
        <v>0</v>
      </c>
      <c r="W218" s="26"/>
      <c r="X218" s="30" t="e">
        <f t="shared" si="131"/>
        <v>#DIV/0!</v>
      </c>
    </row>
    <row r="219" spans="1:24">
      <c r="A219" s="23" t="s">
        <v>662</v>
      </c>
      <c r="B219" s="24" t="s">
        <v>663</v>
      </c>
      <c r="C219" s="25">
        <f t="shared" ref="C219:U219" si="161">+SUM(C220:C222)</f>
        <v>0</v>
      </c>
      <c r="D219" s="25">
        <f t="shared" si="161"/>
        <v>0</v>
      </c>
      <c r="E219" s="25">
        <f t="shared" si="161"/>
        <v>0</v>
      </c>
      <c r="F219" s="25">
        <f t="shared" si="161"/>
        <v>0</v>
      </c>
      <c r="G219" s="25">
        <f t="shared" si="161"/>
        <v>0</v>
      </c>
      <c r="H219" s="25">
        <f t="shared" si="161"/>
        <v>0</v>
      </c>
      <c r="I219" s="25">
        <f t="shared" si="161"/>
        <v>0</v>
      </c>
      <c r="J219" s="25">
        <f t="shared" si="161"/>
        <v>0</v>
      </c>
      <c r="K219" s="25">
        <f t="shared" si="161"/>
        <v>0</v>
      </c>
      <c r="L219" s="25">
        <f t="shared" si="161"/>
        <v>0</v>
      </c>
      <c r="M219" s="25">
        <f t="shared" si="161"/>
        <v>0</v>
      </c>
      <c r="N219" s="25">
        <f t="shared" si="161"/>
        <v>0</v>
      </c>
      <c r="O219" s="25">
        <f t="shared" si="161"/>
        <v>0</v>
      </c>
      <c r="P219" s="25">
        <f t="shared" si="161"/>
        <v>0</v>
      </c>
      <c r="Q219" s="25">
        <f t="shared" si="161"/>
        <v>0</v>
      </c>
      <c r="R219" s="25">
        <f t="shared" si="161"/>
        <v>0</v>
      </c>
      <c r="S219" s="25">
        <f t="shared" si="161"/>
        <v>0</v>
      </c>
      <c r="T219" s="25">
        <f t="shared" si="161"/>
        <v>0</v>
      </c>
      <c r="U219" s="25">
        <f t="shared" si="161"/>
        <v>0</v>
      </c>
      <c r="V219" s="25">
        <f t="shared" ref="V219" si="162">+SUM(V220:V222)</f>
        <v>0</v>
      </c>
      <c r="W219" s="26"/>
      <c r="X219" s="27" t="e">
        <f t="shared" si="131"/>
        <v>#DIV/0!</v>
      </c>
    </row>
    <row r="220" spans="1:24">
      <c r="A220" s="23" t="s">
        <v>664</v>
      </c>
      <c r="B220" s="24" t="s">
        <v>665</v>
      </c>
      <c r="C220" s="29">
        <f>+'2000'!$J220</f>
        <v>0</v>
      </c>
      <c r="D220" s="29">
        <f>+'2001'!$J220</f>
        <v>0</v>
      </c>
      <c r="E220" s="29">
        <f>+'2002'!$J220</f>
        <v>0</v>
      </c>
      <c r="F220" s="29">
        <f>+'2003'!$J220</f>
        <v>0</v>
      </c>
      <c r="G220" s="29">
        <f>+'2004'!$J220</f>
        <v>0</v>
      </c>
      <c r="H220" s="29">
        <f>+'2005'!$J220</f>
        <v>0</v>
      </c>
      <c r="I220" s="29">
        <f>+'2006'!$J220</f>
        <v>0</v>
      </c>
      <c r="J220" s="29">
        <f>+'2007'!$J220</f>
        <v>0</v>
      </c>
      <c r="K220" s="29">
        <f>+'2008'!$J220</f>
        <v>0</v>
      </c>
      <c r="L220" s="29">
        <f>+'2009'!$J220</f>
        <v>0</v>
      </c>
      <c r="M220" s="29">
        <f>+'2010'!$J220</f>
        <v>0</v>
      </c>
      <c r="N220" s="29">
        <f>+'2011'!$J220</f>
        <v>0</v>
      </c>
      <c r="O220" s="29">
        <f>+'2012'!$J220</f>
        <v>0</v>
      </c>
      <c r="P220" s="29">
        <f>+'2013'!$J220</f>
        <v>0</v>
      </c>
      <c r="Q220" s="29">
        <f>+'2014'!$J220</f>
        <v>0</v>
      </c>
      <c r="R220" s="29">
        <f>+'2015'!$J220</f>
        <v>0</v>
      </c>
      <c r="S220" s="29">
        <f>+'2016'!$J220</f>
        <v>0</v>
      </c>
      <c r="T220" s="29">
        <f>+'2017'!$J220</f>
        <v>0</v>
      </c>
      <c r="U220" s="29">
        <f>+'2018'!$J220</f>
        <v>0</v>
      </c>
      <c r="V220" s="29">
        <f>+'2019'!$J220</f>
        <v>0</v>
      </c>
      <c r="W220" s="26"/>
      <c r="X220" s="30" t="e">
        <f t="shared" si="131"/>
        <v>#DIV/0!</v>
      </c>
    </row>
    <row r="221" spans="1:24">
      <c r="A221" s="23" t="s">
        <v>666</v>
      </c>
      <c r="B221" s="24" t="s">
        <v>667</v>
      </c>
      <c r="C221" s="29">
        <f>+'2000'!$J221</f>
        <v>0</v>
      </c>
      <c r="D221" s="29">
        <f>+'2001'!$J221</f>
        <v>0</v>
      </c>
      <c r="E221" s="29">
        <f>+'2002'!$J221</f>
        <v>0</v>
      </c>
      <c r="F221" s="29">
        <f>+'2003'!$J221</f>
        <v>0</v>
      </c>
      <c r="G221" s="29">
        <f>+'2004'!$J221</f>
        <v>0</v>
      </c>
      <c r="H221" s="29">
        <f>+'2005'!$J221</f>
        <v>0</v>
      </c>
      <c r="I221" s="29">
        <f>+'2006'!$J221</f>
        <v>0</v>
      </c>
      <c r="J221" s="29">
        <f>+'2007'!$J221</f>
        <v>0</v>
      </c>
      <c r="K221" s="29">
        <f>+'2008'!$J221</f>
        <v>0</v>
      </c>
      <c r="L221" s="29">
        <f>+'2009'!$J221</f>
        <v>0</v>
      </c>
      <c r="M221" s="29">
        <f>+'2010'!$J221</f>
        <v>0</v>
      </c>
      <c r="N221" s="29">
        <f>+'2011'!$J221</f>
        <v>0</v>
      </c>
      <c r="O221" s="29">
        <f>+'2012'!$J221</f>
        <v>0</v>
      </c>
      <c r="P221" s="29">
        <f>+'2013'!$J221</f>
        <v>0</v>
      </c>
      <c r="Q221" s="29">
        <f>+'2014'!$J221</f>
        <v>0</v>
      </c>
      <c r="R221" s="29">
        <f>+'2015'!$J221</f>
        <v>0</v>
      </c>
      <c r="S221" s="29">
        <f>+'2016'!$J221</f>
        <v>0</v>
      </c>
      <c r="T221" s="29">
        <f>+'2017'!$J221</f>
        <v>0</v>
      </c>
      <c r="U221" s="29">
        <f>+'2018'!$J221</f>
        <v>0</v>
      </c>
      <c r="V221" s="29">
        <f>+'2019'!$J221</f>
        <v>0</v>
      </c>
      <c r="W221" s="26"/>
      <c r="X221" s="30" t="e">
        <f t="shared" si="131"/>
        <v>#DIV/0!</v>
      </c>
    </row>
    <row r="222" spans="1:24">
      <c r="A222" s="23" t="s">
        <v>668</v>
      </c>
      <c r="B222" s="24" t="s">
        <v>290</v>
      </c>
      <c r="C222" s="29">
        <f>+'2000'!$J222</f>
        <v>0</v>
      </c>
      <c r="D222" s="29">
        <f>+'2001'!$J222</f>
        <v>0</v>
      </c>
      <c r="E222" s="29">
        <f>+'2002'!$J222</f>
        <v>0</v>
      </c>
      <c r="F222" s="29">
        <f>+'2003'!$J222</f>
        <v>0</v>
      </c>
      <c r="G222" s="29">
        <f>+'2004'!$J222</f>
        <v>0</v>
      </c>
      <c r="H222" s="29">
        <f>+'2005'!$J222</f>
        <v>0</v>
      </c>
      <c r="I222" s="29">
        <f>+'2006'!$J222</f>
        <v>0</v>
      </c>
      <c r="J222" s="29">
        <f>+'2007'!$J222</f>
        <v>0</v>
      </c>
      <c r="K222" s="29">
        <f>+'2008'!$J222</f>
        <v>0</v>
      </c>
      <c r="L222" s="29">
        <f>+'2009'!$J222</f>
        <v>0</v>
      </c>
      <c r="M222" s="29">
        <f>+'2010'!$J222</f>
        <v>0</v>
      </c>
      <c r="N222" s="29">
        <f>+'2011'!$J222</f>
        <v>0</v>
      </c>
      <c r="O222" s="29">
        <f>+'2012'!$J222</f>
        <v>0</v>
      </c>
      <c r="P222" s="29">
        <f>+'2013'!$J222</f>
        <v>0</v>
      </c>
      <c r="Q222" s="29">
        <f>+'2014'!$J222</f>
        <v>0</v>
      </c>
      <c r="R222" s="29">
        <f>+'2015'!$J222</f>
        <v>0</v>
      </c>
      <c r="S222" s="29">
        <f>+'2016'!$J222</f>
        <v>0</v>
      </c>
      <c r="T222" s="29">
        <f>+'2017'!$J222</f>
        <v>0</v>
      </c>
      <c r="U222" s="29">
        <f>+'2018'!$J222</f>
        <v>0</v>
      </c>
      <c r="V222" s="29">
        <f>+'2019'!$J222</f>
        <v>0</v>
      </c>
      <c r="W222" s="26"/>
      <c r="X222" s="30" t="e">
        <f t="shared" si="131"/>
        <v>#DIV/0!</v>
      </c>
    </row>
    <row r="223" spans="1:24">
      <c r="A223" s="23" t="s">
        <v>669</v>
      </c>
      <c r="B223" s="24" t="s">
        <v>290</v>
      </c>
      <c r="C223" s="29">
        <f>+'2000'!$J223</f>
        <v>0</v>
      </c>
      <c r="D223" s="29">
        <f>+'2001'!$J223</f>
        <v>0</v>
      </c>
      <c r="E223" s="29">
        <f>+'2002'!$J223</f>
        <v>0</v>
      </c>
      <c r="F223" s="29">
        <f>+'2003'!$J223</f>
        <v>0</v>
      </c>
      <c r="G223" s="29">
        <f>+'2004'!$J223</f>
        <v>0</v>
      </c>
      <c r="H223" s="29">
        <f>+'2005'!$J223</f>
        <v>0</v>
      </c>
      <c r="I223" s="29">
        <f>+'2006'!$J223</f>
        <v>0</v>
      </c>
      <c r="J223" s="29">
        <f>+'2007'!$J223</f>
        <v>0</v>
      </c>
      <c r="K223" s="29">
        <f>+'2008'!$J223</f>
        <v>0</v>
      </c>
      <c r="L223" s="29">
        <f>+'2009'!$J223</f>
        <v>0</v>
      </c>
      <c r="M223" s="29">
        <f>+'2010'!$J223</f>
        <v>0</v>
      </c>
      <c r="N223" s="29">
        <f>+'2011'!$J223</f>
        <v>0</v>
      </c>
      <c r="O223" s="29">
        <f>+'2012'!$J223</f>
        <v>0</v>
      </c>
      <c r="P223" s="29">
        <f>+'2013'!$J223</f>
        <v>0</v>
      </c>
      <c r="Q223" s="29">
        <f>+'2014'!$J223</f>
        <v>0</v>
      </c>
      <c r="R223" s="29">
        <f>+'2015'!$J223</f>
        <v>0</v>
      </c>
      <c r="S223" s="29">
        <f>+'2016'!$J223</f>
        <v>0</v>
      </c>
      <c r="T223" s="29">
        <f>+'2017'!$J223</f>
        <v>0</v>
      </c>
      <c r="U223" s="29">
        <f>+'2018'!$J223</f>
        <v>0</v>
      </c>
      <c r="V223" s="29">
        <f>+'2019'!$J223</f>
        <v>0</v>
      </c>
      <c r="W223" s="26"/>
      <c r="X223" s="30" t="e">
        <f t="shared" si="131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31"/>
        <v>#DIV/0!</v>
      </c>
    </row>
    <row r="225" spans="1:26" s="12" customFormat="1">
      <c r="A225" s="18"/>
      <c r="B225" s="40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21"/>
      <c r="X225" s="42" t="e">
        <f t="shared" si="131"/>
        <v>#DIV/0!</v>
      </c>
    </row>
    <row r="226" spans="1:26">
      <c r="A226" s="23"/>
      <c r="B226" s="24" t="s">
        <v>672</v>
      </c>
      <c r="C226" s="25">
        <f t="shared" ref="C226:U226" si="163">+SUM(C227:C228)</f>
        <v>0</v>
      </c>
      <c r="D226" s="25">
        <f t="shared" si="163"/>
        <v>0</v>
      </c>
      <c r="E226" s="25">
        <f t="shared" si="163"/>
        <v>0</v>
      </c>
      <c r="F226" s="25">
        <f t="shared" si="163"/>
        <v>0</v>
      </c>
      <c r="G226" s="25">
        <f t="shared" si="163"/>
        <v>0</v>
      </c>
      <c r="H226" s="25">
        <f t="shared" si="163"/>
        <v>0</v>
      </c>
      <c r="I226" s="25">
        <f t="shared" si="163"/>
        <v>0</v>
      </c>
      <c r="J226" s="25">
        <f t="shared" si="163"/>
        <v>0</v>
      </c>
      <c r="K226" s="25">
        <f t="shared" si="163"/>
        <v>0</v>
      </c>
      <c r="L226" s="25">
        <f t="shared" si="163"/>
        <v>0</v>
      </c>
      <c r="M226" s="25">
        <f t="shared" si="163"/>
        <v>0</v>
      </c>
      <c r="N226" s="25">
        <f t="shared" si="163"/>
        <v>0</v>
      </c>
      <c r="O226" s="25">
        <f t="shared" si="163"/>
        <v>0</v>
      </c>
      <c r="P226" s="25">
        <f t="shared" si="163"/>
        <v>0</v>
      </c>
      <c r="Q226" s="25">
        <f t="shared" si="163"/>
        <v>0</v>
      </c>
      <c r="R226" s="25">
        <f t="shared" si="163"/>
        <v>0</v>
      </c>
      <c r="S226" s="25">
        <f t="shared" si="163"/>
        <v>0</v>
      </c>
      <c r="T226" s="25">
        <f t="shared" si="163"/>
        <v>0</v>
      </c>
      <c r="U226" s="25">
        <f t="shared" si="163"/>
        <v>0</v>
      </c>
      <c r="V226" s="25">
        <f t="shared" ref="V226" si="164">+SUM(V227:V228)</f>
        <v>0</v>
      </c>
      <c r="W226" s="26"/>
      <c r="X226" s="27" t="e">
        <f t="shared" si="131"/>
        <v>#DIV/0!</v>
      </c>
    </row>
    <row r="227" spans="1:26">
      <c r="A227" s="23"/>
      <c r="B227" s="43" t="s">
        <v>673</v>
      </c>
      <c r="C227" s="29">
        <f>+'2000'!$J227</f>
        <v>0</v>
      </c>
      <c r="D227" s="29">
        <f>+'2001'!$J227</f>
        <v>0</v>
      </c>
      <c r="E227" s="29">
        <f>+'2002'!$J227</f>
        <v>0</v>
      </c>
      <c r="F227" s="29">
        <f>+'2003'!$J227</f>
        <v>0</v>
      </c>
      <c r="G227" s="29">
        <f>+'2004'!$J227</f>
        <v>0</v>
      </c>
      <c r="H227" s="29">
        <f>+'2005'!$J227</f>
        <v>0</v>
      </c>
      <c r="I227" s="29">
        <f>+'2006'!$J227</f>
        <v>0</v>
      </c>
      <c r="J227" s="29">
        <f>+'2007'!$J227</f>
        <v>0</v>
      </c>
      <c r="K227" s="29">
        <f>+'2008'!$J227</f>
        <v>0</v>
      </c>
      <c r="L227" s="29">
        <f>+'2009'!$J227</f>
        <v>0</v>
      </c>
      <c r="M227" s="29">
        <f>+'2010'!$J227</f>
        <v>0</v>
      </c>
      <c r="N227" s="29">
        <f>+'2011'!$J227</f>
        <v>0</v>
      </c>
      <c r="O227" s="29">
        <f>+'2012'!$J227</f>
        <v>0</v>
      </c>
      <c r="P227" s="29">
        <f>+'2013'!$J227</f>
        <v>0</v>
      </c>
      <c r="Q227" s="29">
        <f>+'2014'!$J227</f>
        <v>0</v>
      </c>
      <c r="R227" s="29">
        <f>+'2015'!$J227</f>
        <v>0</v>
      </c>
      <c r="S227" s="29">
        <f>+'2016'!$J227</f>
        <v>0</v>
      </c>
      <c r="T227" s="29">
        <f>+'2017'!$J227</f>
        <v>0</v>
      </c>
      <c r="U227" s="29">
        <f>+'2018'!$J227</f>
        <v>0</v>
      </c>
      <c r="V227" s="29">
        <f>+'2019'!$J227</f>
        <v>0</v>
      </c>
      <c r="W227" s="26"/>
      <c r="X227" s="30" t="e">
        <f t="shared" si="131"/>
        <v>#DIV/0!</v>
      </c>
    </row>
    <row r="228" spans="1:26">
      <c r="A228" s="23"/>
      <c r="B228" s="43" t="s">
        <v>674</v>
      </c>
      <c r="C228" s="29">
        <f>+'2000'!$J228</f>
        <v>0</v>
      </c>
      <c r="D228" s="29">
        <f>+'2001'!$J228</f>
        <v>0</v>
      </c>
      <c r="E228" s="29">
        <f>+'2002'!$J228</f>
        <v>0</v>
      </c>
      <c r="F228" s="29">
        <f>+'2003'!$J228</f>
        <v>0</v>
      </c>
      <c r="G228" s="29">
        <f>+'2004'!$J228</f>
        <v>0</v>
      </c>
      <c r="H228" s="29">
        <f>+'2005'!$J228</f>
        <v>0</v>
      </c>
      <c r="I228" s="29">
        <f>+'2006'!$J228</f>
        <v>0</v>
      </c>
      <c r="J228" s="29">
        <f>+'2007'!$J228</f>
        <v>0</v>
      </c>
      <c r="K228" s="29">
        <f>+'2008'!$J228</f>
        <v>0</v>
      </c>
      <c r="L228" s="29">
        <f>+'2009'!$J228</f>
        <v>0</v>
      </c>
      <c r="M228" s="29">
        <f>+'2010'!$J228</f>
        <v>0</v>
      </c>
      <c r="N228" s="29">
        <f>+'2011'!$J228</f>
        <v>0</v>
      </c>
      <c r="O228" s="29">
        <f>+'2012'!$J228</f>
        <v>0</v>
      </c>
      <c r="P228" s="29">
        <f>+'2013'!$J228</f>
        <v>0</v>
      </c>
      <c r="Q228" s="29">
        <f>+'2014'!$J228</f>
        <v>0</v>
      </c>
      <c r="R228" s="29">
        <f>+'2015'!$J228</f>
        <v>0</v>
      </c>
      <c r="S228" s="29">
        <f>+'2016'!$J228</f>
        <v>0</v>
      </c>
      <c r="T228" s="29">
        <f>+'2017'!$J228</f>
        <v>0</v>
      </c>
      <c r="U228" s="29">
        <f>+'2018'!$J228</f>
        <v>0</v>
      </c>
      <c r="V228" s="29">
        <f>+'2019'!$J228</f>
        <v>0</v>
      </c>
      <c r="W228" s="26"/>
      <c r="X228" s="30" t="e">
        <f t="shared" si="131"/>
        <v>#DIV/0!</v>
      </c>
    </row>
    <row r="229" spans="1:26">
      <c r="A229" s="23"/>
      <c r="B229" s="24" t="s">
        <v>675</v>
      </c>
      <c r="C229" s="29">
        <f>+'2000'!$J229</f>
        <v>0</v>
      </c>
      <c r="D229" s="29">
        <f>+'2001'!$J229</f>
        <v>0</v>
      </c>
      <c r="E229" s="29">
        <f>+'2002'!$J229</f>
        <v>0</v>
      </c>
      <c r="F229" s="29">
        <f>+'2003'!$J229</f>
        <v>0</v>
      </c>
      <c r="G229" s="29">
        <f>+'2004'!$J229</f>
        <v>0</v>
      </c>
      <c r="H229" s="29">
        <f>+'2005'!$J229</f>
        <v>0</v>
      </c>
      <c r="I229" s="29">
        <f>+'2006'!$J229</f>
        <v>0</v>
      </c>
      <c r="J229" s="29">
        <f>+'2007'!$J229</f>
        <v>0</v>
      </c>
      <c r="K229" s="29">
        <f>+'2008'!$J229</f>
        <v>0</v>
      </c>
      <c r="L229" s="29">
        <f>+'2009'!$J229</f>
        <v>0</v>
      </c>
      <c r="M229" s="29">
        <f>+'2010'!$J229</f>
        <v>0</v>
      </c>
      <c r="N229" s="29">
        <f>+'2011'!$J229</f>
        <v>0</v>
      </c>
      <c r="O229" s="29">
        <f>+'2012'!$J229</f>
        <v>0</v>
      </c>
      <c r="P229" s="29">
        <f>+'2013'!$J229</f>
        <v>0</v>
      </c>
      <c r="Q229" s="29">
        <f>+'2014'!$J229</f>
        <v>0</v>
      </c>
      <c r="R229" s="29">
        <f>+'2015'!$J229</f>
        <v>0</v>
      </c>
      <c r="S229" s="29">
        <f>+'2016'!$J229</f>
        <v>0</v>
      </c>
      <c r="T229" s="29">
        <f>+'2017'!$J229</f>
        <v>0</v>
      </c>
      <c r="U229" s="29">
        <f>+'2018'!$J229</f>
        <v>0</v>
      </c>
      <c r="V229" s="29">
        <f>+'2019'!$J229</f>
        <v>0</v>
      </c>
      <c r="W229" s="26"/>
      <c r="X229" s="30" t="e">
        <f t="shared" si="131"/>
        <v>#DIV/0!</v>
      </c>
    </row>
    <row r="230" spans="1:26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26"/>
      <c r="X230" s="32" t="e">
        <f t="shared" si="131"/>
        <v>#DIV/0!</v>
      </c>
    </row>
    <row r="231" spans="1:26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26"/>
      <c r="X231" s="32" t="e">
        <f t="shared" si="131"/>
        <v>#DIV/0!</v>
      </c>
    </row>
    <row r="232" spans="1:26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26"/>
      <c r="X232" s="32" t="e">
        <f t="shared" si="131"/>
        <v>#DIV/0!</v>
      </c>
    </row>
    <row r="233" spans="1:26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26"/>
      <c r="X233" s="32" t="e">
        <f t="shared" si="131"/>
        <v>#DIV/0!</v>
      </c>
    </row>
    <row r="234" spans="1:26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26"/>
      <c r="X234" s="32" t="e">
        <f t="shared" si="131"/>
        <v>#DIV/0!</v>
      </c>
    </row>
    <row r="235" spans="1:26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26"/>
      <c r="X235" s="32" t="e">
        <f t="shared" si="131"/>
        <v>#DIV/0!</v>
      </c>
    </row>
    <row r="236" spans="1:26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26"/>
      <c r="X236" s="32" t="e">
        <f t="shared" si="131"/>
        <v>#DIV/0!</v>
      </c>
    </row>
    <row r="239" spans="1:26" s="12" customFormat="1">
      <c r="A239" s="10" t="s">
        <v>695</v>
      </c>
      <c r="B239" s="10"/>
      <c r="C239" s="44">
        <f t="shared" ref="C239:U239" si="165">+C4-C241</f>
        <v>0</v>
      </c>
      <c r="D239" s="44">
        <f t="shared" si="165"/>
        <v>0</v>
      </c>
      <c r="E239" s="44">
        <f t="shared" si="165"/>
        <v>0</v>
      </c>
      <c r="F239" s="44">
        <f t="shared" si="165"/>
        <v>0</v>
      </c>
      <c r="G239" s="44">
        <f t="shared" si="165"/>
        <v>0</v>
      </c>
      <c r="H239" s="44">
        <f t="shared" si="165"/>
        <v>0</v>
      </c>
      <c r="I239" s="44">
        <f t="shared" si="165"/>
        <v>0</v>
      </c>
      <c r="J239" s="44">
        <f t="shared" si="165"/>
        <v>0</v>
      </c>
      <c r="K239" s="44">
        <f t="shared" si="165"/>
        <v>0</v>
      </c>
      <c r="L239" s="44">
        <f t="shared" si="165"/>
        <v>0</v>
      </c>
      <c r="M239" s="44">
        <f t="shared" si="165"/>
        <v>0</v>
      </c>
      <c r="N239" s="44">
        <f t="shared" si="165"/>
        <v>0</v>
      </c>
      <c r="O239" s="44">
        <f t="shared" si="165"/>
        <v>0</v>
      </c>
      <c r="P239" s="44">
        <f t="shared" si="165"/>
        <v>0</v>
      </c>
      <c r="Q239" s="44">
        <f t="shared" si="165"/>
        <v>0</v>
      </c>
      <c r="R239" s="44">
        <f t="shared" si="165"/>
        <v>0</v>
      </c>
      <c r="S239" s="44">
        <f t="shared" si="165"/>
        <v>0</v>
      </c>
      <c r="T239" s="44">
        <f t="shared" si="165"/>
        <v>0</v>
      </c>
      <c r="U239" s="44">
        <f t="shared" si="165"/>
        <v>0</v>
      </c>
      <c r="V239" s="44">
        <f t="shared" ref="V239" si="166">+V4-V241</f>
        <v>0</v>
      </c>
      <c r="X239" s="13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167">+C242+C253+C262+C273+C282</f>
        <v>2.4214046628621979</v>
      </c>
      <c r="D241" s="20">
        <f t="shared" si="167"/>
        <v>2.9536775794065102</v>
      </c>
      <c r="E241" s="20">
        <f t="shared" si="167"/>
        <v>3.8765101574572367</v>
      </c>
      <c r="F241" s="20">
        <f t="shared" si="167"/>
        <v>4.434258361737438</v>
      </c>
      <c r="G241" s="20">
        <f t="shared" si="167"/>
        <v>2.9899438323223908</v>
      </c>
      <c r="H241" s="20">
        <f t="shared" si="167"/>
        <v>5.2236894314049431</v>
      </c>
      <c r="I241" s="20">
        <f t="shared" si="167"/>
        <v>3.5155098432699563</v>
      </c>
      <c r="J241" s="20">
        <f t="shared" si="167"/>
        <v>3.932299597100831</v>
      </c>
      <c r="K241" s="20">
        <f t="shared" si="167"/>
        <v>4.0094374639787222</v>
      </c>
      <c r="L241" s="20">
        <f t="shared" si="167"/>
        <v>3.2966706090285065</v>
      </c>
      <c r="M241" s="20">
        <f t="shared" si="167"/>
        <v>2.8965324970688364</v>
      </c>
      <c r="N241" s="20">
        <f t="shared" si="167"/>
        <v>3.5562641188553279</v>
      </c>
      <c r="O241" s="20">
        <f t="shared" si="167"/>
        <v>3.1023099682211139</v>
      </c>
      <c r="P241" s="20">
        <f t="shared" si="167"/>
        <v>2.5937750476225689</v>
      </c>
      <c r="Q241" s="20">
        <f t="shared" si="167"/>
        <v>3.1668429154682132</v>
      </c>
      <c r="R241" s="20">
        <f t="shared" si="167"/>
        <v>5.3969713728996958</v>
      </c>
      <c r="S241" s="20">
        <f t="shared" si="167"/>
        <v>7.9547688499300735</v>
      </c>
      <c r="T241" s="20">
        <f t="shared" si="167"/>
        <v>3.2012596591838567</v>
      </c>
      <c r="U241" s="20">
        <f t="shared" si="167"/>
        <v>3.2963835775462922</v>
      </c>
      <c r="V241" s="20">
        <f t="shared" ref="V241" si="168">+V242+V253+V262+V273+V282</f>
        <v>6.8875578950757168</v>
      </c>
      <c r="W241" s="21"/>
      <c r="X241" s="22">
        <f t="shared" ref="X241:X272" si="169">+(V241/C241)-1</f>
        <v>1.8444472750516412</v>
      </c>
    </row>
    <row r="242" spans="1:24" s="12" customFormat="1">
      <c r="A242" s="18" t="s">
        <v>263</v>
      </c>
      <c r="B242" s="19" t="s">
        <v>264</v>
      </c>
      <c r="C242" s="20">
        <f t="shared" ref="C242:U242" si="170">+C243+C249+C252</f>
        <v>0</v>
      </c>
      <c r="D242" s="20">
        <f t="shared" si="170"/>
        <v>0</v>
      </c>
      <c r="E242" s="20">
        <f t="shared" si="170"/>
        <v>0</v>
      </c>
      <c r="F242" s="20">
        <f t="shared" si="170"/>
        <v>0</v>
      </c>
      <c r="G242" s="20">
        <f t="shared" si="170"/>
        <v>0</v>
      </c>
      <c r="H242" s="20">
        <f t="shared" si="170"/>
        <v>0</v>
      </c>
      <c r="I242" s="20">
        <f t="shared" si="170"/>
        <v>0</v>
      </c>
      <c r="J242" s="20">
        <f t="shared" si="170"/>
        <v>0</v>
      </c>
      <c r="K242" s="20">
        <f t="shared" si="170"/>
        <v>0</v>
      </c>
      <c r="L242" s="20">
        <f t="shared" si="170"/>
        <v>0</v>
      </c>
      <c r="M242" s="20">
        <f t="shared" si="170"/>
        <v>0</v>
      </c>
      <c r="N242" s="20">
        <f t="shared" si="170"/>
        <v>0</v>
      </c>
      <c r="O242" s="20">
        <f t="shared" si="170"/>
        <v>0</v>
      </c>
      <c r="P242" s="20">
        <f t="shared" si="170"/>
        <v>0</v>
      </c>
      <c r="Q242" s="20">
        <f t="shared" si="170"/>
        <v>0</v>
      </c>
      <c r="R242" s="20">
        <f t="shared" si="170"/>
        <v>0</v>
      </c>
      <c r="S242" s="20">
        <f t="shared" si="170"/>
        <v>0</v>
      </c>
      <c r="T242" s="20">
        <f t="shared" si="170"/>
        <v>0</v>
      </c>
      <c r="U242" s="20">
        <f t="shared" si="170"/>
        <v>0</v>
      </c>
      <c r="V242" s="20">
        <f t="shared" ref="V242" si="171">+V243+V249+V252</f>
        <v>0</v>
      </c>
      <c r="W242" s="21"/>
      <c r="X242" s="22" t="e">
        <f t="shared" si="169"/>
        <v>#DIV/0!</v>
      </c>
    </row>
    <row r="243" spans="1:24">
      <c r="A243" s="23" t="s">
        <v>265</v>
      </c>
      <c r="B243" s="24" t="s">
        <v>266</v>
      </c>
      <c r="C243" s="25">
        <f t="shared" ref="C243:U243" si="172">+SUM(C244:C248)</f>
        <v>0</v>
      </c>
      <c r="D243" s="25">
        <f t="shared" si="172"/>
        <v>0</v>
      </c>
      <c r="E243" s="25">
        <f t="shared" si="172"/>
        <v>0</v>
      </c>
      <c r="F243" s="25">
        <f t="shared" si="172"/>
        <v>0</v>
      </c>
      <c r="G243" s="25">
        <f t="shared" si="172"/>
        <v>0</v>
      </c>
      <c r="H243" s="25">
        <f t="shared" si="172"/>
        <v>0</v>
      </c>
      <c r="I243" s="25">
        <f t="shared" si="172"/>
        <v>0</v>
      </c>
      <c r="J243" s="25">
        <f t="shared" si="172"/>
        <v>0</v>
      </c>
      <c r="K243" s="25">
        <f t="shared" si="172"/>
        <v>0</v>
      </c>
      <c r="L243" s="25">
        <f t="shared" si="172"/>
        <v>0</v>
      </c>
      <c r="M243" s="25">
        <f t="shared" si="172"/>
        <v>0</v>
      </c>
      <c r="N243" s="25">
        <f t="shared" si="172"/>
        <v>0</v>
      </c>
      <c r="O243" s="25">
        <f t="shared" si="172"/>
        <v>0</v>
      </c>
      <c r="P243" s="25">
        <f t="shared" si="172"/>
        <v>0</v>
      </c>
      <c r="Q243" s="25">
        <f t="shared" si="172"/>
        <v>0</v>
      </c>
      <c r="R243" s="25">
        <f t="shared" si="172"/>
        <v>0</v>
      </c>
      <c r="S243" s="25">
        <f t="shared" si="172"/>
        <v>0</v>
      </c>
      <c r="T243" s="25">
        <f t="shared" si="172"/>
        <v>0</v>
      </c>
      <c r="U243" s="25">
        <f t="shared" si="172"/>
        <v>0</v>
      </c>
      <c r="V243" s="25">
        <f t="shared" ref="V243" si="173">+SUM(V244:V248)</f>
        <v>0</v>
      </c>
      <c r="W243" s="26"/>
      <c r="X243" s="27" t="e">
        <f t="shared" si="169"/>
        <v>#DIV/0!</v>
      </c>
    </row>
    <row r="244" spans="1:24">
      <c r="A244" s="23" t="s">
        <v>267</v>
      </c>
      <c r="B244" s="24" t="s">
        <v>268</v>
      </c>
      <c r="C244" s="45">
        <f>+'2000'!$J244</f>
        <v>0</v>
      </c>
      <c r="D244" s="45">
        <f>+'2001'!$J244</f>
        <v>0</v>
      </c>
      <c r="E244" s="45">
        <f>+'2002'!$J244</f>
        <v>0</v>
      </c>
      <c r="F244" s="45">
        <f>+'2003'!$J244</f>
        <v>0</v>
      </c>
      <c r="G244" s="45">
        <f>+'2004'!$J244</f>
        <v>0</v>
      </c>
      <c r="H244" s="45">
        <f>+'2005'!$J244</f>
        <v>0</v>
      </c>
      <c r="I244" s="45">
        <f>+'2006'!$J244</f>
        <v>0</v>
      </c>
      <c r="J244" s="45">
        <f>+'2007'!$J244</f>
        <v>0</v>
      </c>
      <c r="K244" s="45">
        <f>+'2008'!$J244</f>
        <v>0</v>
      </c>
      <c r="L244" s="45">
        <f>+'2009'!$J244</f>
        <v>0</v>
      </c>
      <c r="M244" s="45">
        <f>+'2010'!$J244</f>
        <v>0</v>
      </c>
      <c r="N244" s="45">
        <f>+'2011'!$J244</f>
        <v>0</v>
      </c>
      <c r="O244" s="45">
        <f>+'2012'!$J244</f>
        <v>0</v>
      </c>
      <c r="P244" s="45">
        <f>+'2013'!$J244</f>
        <v>0</v>
      </c>
      <c r="Q244" s="45">
        <f>+'2014'!$J244</f>
        <v>0</v>
      </c>
      <c r="R244" s="45">
        <f>+'2015'!$J244</f>
        <v>0</v>
      </c>
      <c r="S244" s="45">
        <f>+'2016'!$J244</f>
        <v>0</v>
      </c>
      <c r="T244" s="45">
        <f>+'2017'!$J244</f>
        <v>0</v>
      </c>
      <c r="U244" s="45">
        <f>+'2018'!$J244</f>
        <v>0</v>
      </c>
      <c r="V244" s="45">
        <f>+'2019'!$J244</f>
        <v>0</v>
      </c>
      <c r="W244" s="26"/>
      <c r="X244" s="46" t="e">
        <f t="shared" si="169"/>
        <v>#DIV/0!</v>
      </c>
    </row>
    <row r="245" spans="1:24">
      <c r="A245" s="23" t="s">
        <v>275</v>
      </c>
      <c r="B245" s="24" t="s">
        <v>276</v>
      </c>
      <c r="C245" s="45">
        <f>+'2000'!$J245</f>
        <v>0</v>
      </c>
      <c r="D245" s="45">
        <f>+'2001'!$J245</f>
        <v>0</v>
      </c>
      <c r="E245" s="45">
        <f>+'2002'!$J245</f>
        <v>0</v>
      </c>
      <c r="F245" s="45">
        <f>+'2003'!$J245</f>
        <v>0</v>
      </c>
      <c r="G245" s="45">
        <f>+'2004'!$J245</f>
        <v>0</v>
      </c>
      <c r="H245" s="45">
        <f>+'2005'!$J245</f>
        <v>0</v>
      </c>
      <c r="I245" s="45">
        <f>+'2006'!$J245</f>
        <v>0</v>
      </c>
      <c r="J245" s="45">
        <f>+'2007'!$J245</f>
        <v>0</v>
      </c>
      <c r="K245" s="45">
        <f>+'2008'!$J245</f>
        <v>0</v>
      </c>
      <c r="L245" s="45">
        <f>+'2009'!$J245</f>
        <v>0</v>
      </c>
      <c r="M245" s="45">
        <f>+'2010'!$J245</f>
        <v>0</v>
      </c>
      <c r="N245" s="45">
        <f>+'2011'!$J245</f>
        <v>0</v>
      </c>
      <c r="O245" s="45">
        <f>+'2012'!$J245</f>
        <v>0</v>
      </c>
      <c r="P245" s="45">
        <f>+'2013'!$J245</f>
        <v>0</v>
      </c>
      <c r="Q245" s="45">
        <f>+'2014'!$J245</f>
        <v>0</v>
      </c>
      <c r="R245" s="45">
        <f>+'2015'!$J245</f>
        <v>0</v>
      </c>
      <c r="S245" s="45">
        <f>+'2016'!$J245</f>
        <v>0</v>
      </c>
      <c r="T245" s="45">
        <f>+'2017'!$J245</f>
        <v>0</v>
      </c>
      <c r="U245" s="45">
        <f>+'2018'!$J245</f>
        <v>0</v>
      </c>
      <c r="V245" s="45">
        <f>+'2019'!$J245</f>
        <v>0</v>
      </c>
      <c r="W245" s="26"/>
      <c r="X245" s="46" t="e">
        <f t="shared" si="169"/>
        <v>#DIV/0!</v>
      </c>
    </row>
    <row r="246" spans="1:24">
      <c r="A246" s="23" t="s">
        <v>291</v>
      </c>
      <c r="B246" s="24" t="s">
        <v>292</v>
      </c>
      <c r="C246" s="45">
        <f>+'2000'!$J246</f>
        <v>0</v>
      </c>
      <c r="D246" s="45">
        <f>+'2001'!$J246</f>
        <v>0</v>
      </c>
      <c r="E246" s="45">
        <f>+'2002'!$J246</f>
        <v>0</v>
      </c>
      <c r="F246" s="45">
        <f>+'2003'!$J246</f>
        <v>0</v>
      </c>
      <c r="G246" s="45">
        <f>+'2004'!$J246</f>
        <v>0</v>
      </c>
      <c r="H246" s="45">
        <f>+'2005'!$J246</f>
        <v>0</v>
      </c>
      <c r="I246" s="45">
        <f>+'2006'!$J246</f>
        <v>0</v>
      </c>
      <c r="J246" s="45">
        <f>+'2007'!$J246</f>
        <v>0</v>
      </c>
      <c r="K246" s="45">
        <f>+'2008'!$J246</f>
        <v>0</v>
      </c>
      <c r="L246" s="45">
        <f>+'2009'!$J246</f>
        <v>0</v>
      </c>
      <c r="M246" s="45">
        <f>+'2010'!$J246</f>
        <v>0</v>
      </c>
      <c r="N246" s="45">
        <f>+'2011'!$J246</f>
        <v>0</v>
      </c>
      <c r="O246" s="45">
        <f>+'2012'!$J246</f>
        <v>0</v>
      </c>
      <c r="P246" s="45">
        <f>+'2013'!$J246</f>
        <v>0</v>
      </c>
      <c r="Q246" s="45">
        <f>+'2014'!$J246</f>
        <v>0</v>
      </c>
      <c r="R246" s="45">
        <f>+'2015'!$J246</f>
        <v>0</v>
      </c>
      <c r="S246" s="45">
        <f>+'2016'!$J246</f>
        <v>0</v>
      </c>
      <c r="T246" s="45">
        <f>+'2017'!$J246</f>
        <v>0</v>
      </c>
      <c r="U246" s="45">
        <f>+'2018'!$J246</f>
        <v>0</v>
      </c>
      <c r="V246" s="45">
        <f>+'2019'!$J246</f>
        <v>0</v>
      </c>
      <c r="W246" s="26"/>
      <c r="X246" s="46" t="e">
        <f t="shared" si="169"/>
        <v>#DIV/0!</v>
      </c>
    </row>
    <row r="247" spans="1:24">
      <c r="A247" s="23" t="s">
        <v>303</v>
      </c>
      <c r="B247" s="24" t="s">
        <v>304</v>
      </c>
      <c r="C247" s="45">
        <f>+'2000'!$J247</f>
        <v>0</v>
      </c>
      <c r="D247" s="45">
        <f>+'2001'!$J247</f>
        <v>0</v>
      </c>
      <c r="E247" s="45">
        <f>+'2002'!$J247</f>
        <v>0</v>
      </c>
      <c r="F247" s="45">
        <f>+'2003'!$J247</f>
        <v>0</v>
      </c>
      <c r="G247" s="45">
        <f>+'2004'!$J247</f>
        <v>0</v>
      </c>
      <c r="H247" s="45">
        <f>+'2005'!$J247</f>
        <v>0</v>
      </c>
      <c r="I247" s="45">
        <f>+'2006'!$J247</f>
        <v>0</v>
      </c>
      <c r="J247" s="45">
        <f>+'2007'!$J247</f>
        <v>0</v>
      </c>
      <c r="K247" s="45">
        <f>+'2008'!$J247</f>
        <v>0</v>
      </c>
      <c r="L247" s="45">
        <f>+'2009'!$J247</f>
        <v>0</v>
      </c>
      <c r="M247" s="45">
        <f>+'2010'!$J247</f>
        <v>0</v>
      </c>
      <c r="N247" s="45">
        <f>+'2011'!$J247</f>
        <v>0</v>
      </c>
      <c r="O247" s="45">
        <f>+'2012'!$J247</f>
        <v>0</v>
      </c>
      <c r="P247" s="45">
        <f>+'2013'!$J247</f>
        <v>0</v>
      </c>
      <c r="Q247" s="45">
        <f>+'2014'!$J247</f>
        <v>0</v>
      </c>
      <c r="R247" s="45">
        <f>+'2015'!$J247</f>
        <v>0</v>
      </c>
      <c r="S247" s="45">
        <f>+'2016'!$J247</f>
        <v>0</v>
      </c>
      <c r="T247" s="45">
        <f>+'2017'!$J247</f>
        <v>0</v>
      </c>
      <c r="U247" s="45">
        <f>+'2018'!$J247</f>
        <v>0</v>
      </c>
      <c r="V247" s="45">
        <f>+'2019'!$J247</f>
        <v>0</v>
      </c>
      <c r="W247" s="26"/>
      <c r="X247" s="46" t="e">
        <f t="shared" si="169"/>
        <v>#DIV/0!</v>
      </c>
    </row>
    <row r="248" spans="1:24">
      <c r="A248" s="23" t="s">
        <v>311</v>
      </c>
      <c r="B248" s="24" t="s">
        <v>290</v>
      </c>
      <c r="C248" s="45">
        <f>+'2000'!$J248</f>
        <v>0</v>
      </c>
      <c r="D248" s="45">
        <f>+'2001'!$J248</f>
        <v>0</v>
      </c>
      <c r="E248" s="45">
        <f>+'2002'!$J248</f>
        <v>0</v>
      </c>
      <c r="F248" s="45">
        <f>+'2003'!$J248</f>
        <v>0</v>
      </c>
      <c r="G248" s="45">
        <f>+'2004'!$J248</f>
        <v>0</v>
      </c>
      <c r="H248" s="45">
        <f>+'2005'!$J248</f>
        <v>0</v>
      </c>
      <c r="I248" s="45">
        <f>+'2006'!$J248</f>
        <v>0</v>
      </c>
      <c r="J248" s="45">
        <f>+'2007'!$J248</f>
        <v>0</v>
      </c>
      <c r="K248" s="45">
        <f>+'2008'!$J248</f>
        <v>0</v>
      </c>
      <c r="L248" s="45">
        <f>+'2009'!$J248</f>
        <v>0</v>
      </c>
      <c r="M248" s="45">
        <f>+'2010'!$J248</f>
        <v>0</v>
      </c>
      <c r="N248" s="45">
        <f>+'2011'!$J248</f>
        <v>0</v>
      </c>
      <c r="O248" s="45">
        <f>+'2012'!$J248</f>
        <v>0</v>
      </c>
      <c r="P248" s="45">
        <f>+'2013'!$J248</f>
        <v>0</v>
      </c>
      <c r="Q248" s="45">
        <f>+'2014'!$J248</f>
        <v>0</v>
      </c>
      <c r="R248" s="45">
        <f>+'2015'!$J248</f>
        <v>0</v>
      </c>
      <c r="S248" s="45">
        <f>+'2016'!$J248</f>
        <v>0</v>
      </c>
      <c r="T248" s="45">
        <f>+'2017'!$J248</f>
        <v>0</v>
      </c>
      <c r="U248" s="45">
        <f>+'2018'!$J248</f>
        <v>0</v>
      </c>
      <c r="V248" s="45">
        <f>+'2019'!$J248</f>
        <v>0</v>
      </c>
      <c r="W248" s="26"/>
      <c r="X248" s="46" t="e">
        <f t="shared" si="169"/>
        <v>#DIV/0!</v>
      </c>
    </row>
    <row r="249" spans="1:24">
      <c r="A249" s="23" t="s">
        <v>316</v>
      </c>
      <c r="B249" s="24" t="s">
        <v>317</v>
      </c>
      <c r="C249" s="25">
        <f t="shared" ref="C249:U249" si="174">+SUM(C250:C251)</f>
        <v>0</v>
      </c>
      <c r="D249" s="25">
        <f t="shared" si="174"/>
        <v>0</v>
      </c>
      <c r="E249" s="25">
        <f t="shared" si="174"/>
        <v>0</v>
      </c>
      <c r="F249" s="25">
        <f t="shared" si="174"/>
        <v>0</v>
      </c>
      <c r="G249" s="25">
        <f t="shared" si="174"/>
        <v>0</v>
      </c>
      <c r="H249" s="25">
        <f t="shared" si="174"/>
        <v>0</v>
      </c>
      <c r="I249" s="25">
        <f t="shared" si="174"/>
        <v>0</v>
      </c>
      <c r="J249" s="25">
        <f t="shared" si="174"/>
        <v>0</v>
      </c>
      <c r="K249" s="25">
        <f t="shared" si="174"/>
        <v>0</v>
      </c>
      <c r="L249" s="25">
        <f t="shared" si="174"/>
        <v>0</v>
      </c>
      <c r="M249" s="25">
        <f t="shared" si="174"/>
        <v>0</v>
      </c>
      <c r="N249" s="25">
        <f t="shared" si="174"/>
        <v>0</v>
      </c>
      <c r="O249" s="25">
        <f t="shared" si="174"/>
        <v>0</v>
      </c>
      <c r="P249" s="25">
        <f t="shared" si="174"/>
        <v>0</v>
      </c>
      <c r="Q249" s="25">
        <f t="shared" si="174"/>
        <v>0</v>
      </c>
      <c r="R249" s="25">
        <f t="shared" si="174"/>
        <v>0</v>
      </c>
      <c r="S249" s="25">
        <f t="shared" si="174"/>
        <v>0</v>
      </c>
      <c r="T249" s="25">
        <f t="shared" si="174"/>
        <v>0</v>
      </c>
      <c r="U249" s="25">
        <f t="shared" si="174"/>
        <v>0</v>
      </c>
      <c r="V249" s="25">
        <f t="shared" ref="V249" si="175">+SUM(V250:V251)</f>
        <v>0</v>
      </c>
      <c r="W249" s="26"/>
      <c r="X249" s="27" t="e">
        <f t="shared" si="169"/>
        <v>#DIV/0!</v>
      </c>
    </row>
    <row r="250" spans="1:24">
      <c r="A250" s="23" t="s">
        <v>318</v>
      </c>
      <c r="B250" s="24" t="s">
        <v>319</v>
      </c>
      <c r="C250" s="45">
        <f>+'2000'!$J250</f>
        <v>0</v>
      </c>
      <c r="D250" s="45">
        <f>+'2001'!$J250</f>
        <v>0</v>
      </c>
      <c r="E250" s="45">
        <f>+'2002'!$J250</f>
        <v>0</v>
      </c>
      <c r="F250" s="45">
        <f>+'2003'!$J250</f>
        <v>0</v>
      </c>
      <c r="G250" s="45">
        <f>+'2004'!$J250</f>
        <v>0</v>
      </c>
      <c r="H250" s="45">
        <f>+'2005'!$J250</f>
        <v>0</v>
      </c>
      <c r="I250" s="45">
        <f>+'2006'!$J250</f>
        <v>0</v>
      </c>
      <c r="J250" s="45">
        <f>+'2007'!$J250</f>
        <v>0</v>
      </c>
      <c r="K250" s="45">
        <f>+'2008'!$J250</f>
        <v>0</v>
      </c>
      <c r="L250" s="45">
        <f>+'2009'!$J250</f>
        <v>0</v>
      </c>
      <c r="M250" s="45">
        <f>+'2010'!$J250</f>
        <v>0</v>
      </c>
      <c r="N250" s="45">
        <f>+'2011'!$J250</f>
        <v>0</v>
      </c>
      <c r="O250" s="45">
        <f>+'2012'!$J250</f>
        <v>0</v>
      </c>
      <c r="P250" s="45">
        <f>+'2013'!$J250</f>
        <v>0</v>
      </c>
      <c r="Q250" s="45">
        <f>+'2014'!$J250</f>
        <v>0</v>
      </c>
      <c r="R250" s="45">
        <f>+'2015'!$J250</f>
        <v>0</v>
      </c>
      <c r="S250" s="45">
        <f>+'2016'!$J250</f>
        <v>0</v>
      </c>
      <c r="T250" s="45">
        <f>+'2017'!$J250</f>
        <v>0</v>
      </c>
      <c r="U250" s="45">
        <f>+'2018'!$J250</f>
        <v>0</v>
      </c>
      <c r="V250" s="45">
        <f>+'2019'!$J250</f>
        <v>0</v>
      </c>
      <c r="W250" s="26"/>
      <c r="X250" s="46" t="e">
        <f t="shared" si="169"/>
        <v>#DIV/0!</v>
      </c>
    </row>
    <row r="251" spans="1:24">
      <c r="A251" s="23" t="s">
        <v>325</v>
      </c>
      <c r="B251" s="33" t="s">
        <v>326</v>
      </c>
      <c r="C251" s="45">
        <f>+'2000'!$J251</f>
        <v>0</v>
      </c>
      <c r="D251" s="45">
        <f>+'2001'!$J251</f>
        <v>0</v>
      </c>
      <c r="E251" s="45">
        <f>+'2002'!$J251</f>
        <v>0</v>
      </c>
      <c r="F251" s="45">
        <f>+'2003'!$J251</f>
        <v>0</v>
      </c>
      <c r="G251" s="45">
        <f>+'2004'!$J251</f>
        <v>0</v>
      </c>
      <c r="H251" s="45">
        <f>+'2005'!$J251</f>
        <v>0</v>
      </c>
      <c r="I251" s="45">
        <f>+'2006'!$J251</f>
        <v>0</v>
      </c>
      <c r="J251" s="45">
        <f>+'2007'!$J251</f>
        <v>0</v>
      </c>
      <c r="K251" s="45">
        <f>+'2008'!$J251</f>
        <v>0</v>
      </c>
      <c r="L251" s="45">
        <f>+'2009'!$J251</f>
        <v>0</v>
      </c>
      <c r="M251" s="45">
        <f>+'2010'!$J251</f>
        <v>0</v>
      </c>
      <c r="N251" s="45">
        <f>+'2011'!$J251</f>
        <v>0</v>
      </c>
      <c r="O251" s="45">
        <f>+'2012'!$J251</f>
        <v>0</v>
      </c>
      <c r="P251" s="45">
        <f>+'2013'!$J251</f>
        <v>0</v>
      </c>
      <c r="Q251" s="45">
        <f>+'2014'!$J251</f>
        <v>0</v>
      </c>
      <c r="R251" s="45">
        <f>+'2015'!$J251</f>
        <v>0</v>
      </c>
      <c r="S251" s="45">
        <f>+'2016'!$J251</f>
        <v>0</v>
      </c>
      <c r="T251" s="45">
        <f>+'2017'!$J251</f>
        <v>0</v>
      </c>
      <c r="U251" s="45">
        <f>+'2018'!$J251</f>
        <v>0</v>
      </c>
      <c r="V251" s="45">
        <f>+'2019'!$J251</f>
        <v>0</v>
      </c>
      <c r="W251" s="26"/>
      <c r="X251" s="46" t="e">
        <f t="shared" si="169"/>
        <v>#DIV/0!</v>
      </c>
    </row>
    <row r="252" spans="1:24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26"/>
      <c r="X252" s="32" t="e">
        <f t="shared" si="169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176">+SUM(C254:C261)</f>
        <v>0</v>
      </c>
      <c r="D253" s="20">
        <f t="shared" si="176"/>
        <v>0</v>
      </c>
      <c r="E253" s="20">
        <f t="shared" si="176"/>
        <v>0</v>
      </c>
      <c r="F253" s="20">
        <f t="shared" si="176"/>
        <v>0</v>
      </c>
      <c r="G253" s="20">
        <f t="shared" si="176"/>
        <v>0</v>
      </c>
      <c r="H253" s="20">
        <f t="shared" si="176"/>
        <v>0</v>
      </c>
      <c r="I253" s="20">
        <f t="shared" si="176"/>
        <v>0</v>
      </c>
      <c r="J253" s="20">
        <f t="shared" si="176"/>
        <v>0</v>
      </c>
      <c r="K253" s="20">
        <f t="shared" si="176"/>
        <v>0</v>
      </c>
      <c r="L253" s="20">
        <f t="shared" si="176"/>
        <v>0</v>
      </c>
      <c r="M253" s="20">
        <f t="shared" si="176"/>
        <v>0</v>
      </c>
      <c r="N253" s="20">
        <f t="shared" si="176"/>
        <v>0</v>
      </c>
      <c r="O253" s="20">
        <f t="shared" si="176"/>
        <v>0</v>
      </c>
      <c r="P253" s="20">
        <f t="shared" si="176"/>
        <v>0</v>
      </c>
      <c r="Q253" s="20">
        <f t="shared" si="176"/>
        <v>0</v>
      </c>
      <c r="R253" s="20">
        <f t="shared" si="176"/>
        <v>0</v>
      </c>
      <c r="S253" s="20">
        <f t="shared" si="176"/>
        <v>0</v>
      </c>
      <c r="T253" s="20">
        <f t="shared" si="176"/>
        <v>0</v>
      </c>
      <c r="U253" s="20">
        <f t="shared" si="176"/>
        <v>0</v>
      </c>
      <c r="V253" s="20">
        <f t="shared" ref="V253" si="177">+SUM(V254:V261)</f>
        <v>0</v>
      </c>
      <c r="W253" s="21"/>
      <c r="X253" s="22" t="e">
        <f t="shared" si="169"/>
        <v>#DIV/0!</v>
      </c>
    </row>
    <row r="254" spans="1:24">
      <c r="A254" s="23" t="s">
        <v>344</v>
      </c>
      <c r="B254" s="24" t="s">
        <v>345</v>
      </c>
      <c r="C254" s="45">
        <f>+'2000'!$J254</f>
        <v>0</v>
      </c>
      <c r="D254" s="45">
        <f>+'2001'!$J254</f>
        <v>0</v>
      </c>
      <c r="E254" s="45">
        <f>+'2002'!$J254</f>
        <v>0</v>
      </c>
      <c r="F254" s="45">
        <f>+'2003'!$J254</f>
        <v>0</v>
      </c>
      <c r="G254" s="45">
        <f>+'2004'!$J254</f>
        <v>0</v>
      </c>
      <c r="H254" s="45">
        <f>+'2005'!$J254</f>
        <v>0</v>
      </c>
      <c r="I254" s="45">
        <f>+'2006'!$J254</f>
        <v>0</v>
      </c>
      <c r="J254" s="45">
        <f>+'2007'!$J254</f>
        <v>0</v>
      </c>
      <c r="K254" s="45">
        <f>+'2008'!$J254</f>
        <v>0</v>
      </c>
      <c r="L254" s="45">
        <f>+'2009'!$J254</f>
        <v>0</v>
      </c>
      <c r="M254" s="45">
        <f>+'2010'!$J254</f>
        <v>0</v>
      </c>
      <c r="N254" s="45">
        <f>+'2011'!$J254</f>
        <v>0</v>
      </c>
      <c r="O254" s="45">
        <f>+'2012'!$J254</f>
        <v>0</v>
      </c>
      <c r="P254" s="45">
        <f>+'2013'!$J254</f>
        <v>0</v>
      </c>
      <c r="Q254" s="45">
        <f>+'2014'!$J254</f>
        <v>0</v>
      </c>
      <c r="R254" s="45">
        <f>+'2015'!$J254</f>
        <v>0</v>
      </c>
      <c r="S254" s="45">
        <f>+'2016'!$J254</f>
        <v>0</v>
      </c>
      <c r="T254" s="45">
        <f>+'2017'!$J254</f>
        <v>0</v>
      </c>
      <c r="U254" s="45">
        <f>+'2018'!$J254</f>
        <v>0</v>
      </c>
      <c r="V254" s="45">
        <f>+'2019'!$J254</f>
        <v>0</v>
      </c>
      <c r="W254" s="26"/>
      <c r="X254" s="46" t="e">
        <f t="shared" si="169"/>
        <v>#DIV/0!</v>
      </c>
    </row>
    <row r="255" spans="1:24">
      <c r="A255" s="23" t="s">
        <v>355</v>
      </c>
      <c r="B255" s="24" t="s">
        <v>356</v>
      </c>
      <c r="C255" s="45">
        <f>+'2000'!$J255</f>
        <v>0</v>
      </c>
      <c r="D255" s="45">
        <f>+'2001'!$J255</f>
        <v>0</v>
      </c>
      <c r="E255" s="45">
        <f>+'2002'!$J255</f>
        <v>0</v>
      </c>
      <c r="F255" s="45">
        <f>+'2003'!$J255</f>
        <v>0</v>
      </c>
      <c r="G255" s="45">
        <f>+'2004'!$J255</f>
        <v>0</v>
      </c>
      <c r="H255" s="45">
        <f>+'2005'!$J255</f>
        <v>0</v>
      </c>
      <c r="I255" s="45">
        <f>+'2006'!$J255</f>
        <v>0</v>
      </c>
      <c r="J255" s="45">
        <f>+'2007'!$J255</f>
        <v>0</v>
      </c>
      <c r="K255" s="45">
        <f>+'2008'!$J255</f>
        <v>0</v>
      </c>
      <c r="L255" s="45">
        <f>+'2009'!$J255</f>
        <v>0</v>
      </c>
      <c r="M255" s="45">
        <f>+'2010'!$J255</f>
        <v>0</v>
      </c>
      <c r="N255" s="45">
        <f>+'2011'!$J255</f>
        <v>0</v>
      </c>
      <c r="O255" s="45">
        <f>+'2012'!$J255</f>
        <v>0</v>
      </c>
      <c r="P255" s="45">
        <f>+'2013'!$J255</f>
        <v>0</v>
      </c>
      <c r="Q255" s="45">
        <f>+'2014'!$J255</f>
        <v>0</v>
      </c>
      <c r="R255" s="45">
        <f>+'2015'!$J255</f>
        <v>0</v>
      </c>
      <c r="S255" s="45">
        <f>+'2016'!$J255</f>
        <v>0</v>
      </c>
      <c r="T255" s="45">
        <f>+'2017'!$J255</f>
        <v>0</v>
      </c>
      <c r="U255" s="45">
        <f>+'2018'!$J255</f>
        <v>0</v>
      </c>
      <c r="V255" s="45">
        <f>+'2019'!$J255</f>
        <v>0</v>
      </c>
      <c r="W255" s="26"/>
      <c r="X255" s="46" t="e">
        <f t="shared" si="169"/>
        <v>#DIV/0!</v>
      </c>
    </row>
    <row r="256" spans="1:24">
      <c r="A256" s="23" t="s">
        <v>376</v>
      </c>
      <c r="B256" s="24" t="s">
        <v>377</v>
      </c>
      <c r="C256" s="45">
        <f>+'2000'!$J256</f>
        <v>0</v>
      </c>
      <c r="D256" s="45">
        <f>+'2001'!$J256</f>
        <v>0</v>
      </c>
      <c r="E256" s="45">
        <f>+'2002'!$J256</f>
        <v>0</v>
      </c>
      <c r="F256" s="45">
        <f>+'2003'!$J256</f>
        <v>0</v>
      </c>
      <c r="G256" s="45">
        <f>+'2004'!$J256</f>
        <v>0</v>
      </c>
      <c r="H256" s="45">
        <f>+'2005'!$J256</f>
        <v>0</v>
      </c>
      <c r="I256" s="45">
        <f>+'2006'!$J256</f>
        <v>0</v>
      </c>
      <c r="J256" s="45">
        <f>+'2007'!$J256</f>
        <v>0</v>
      </c>
      <c r="K256" s="45">
        <f>+'2008'!$J256</f>
        <v>0</v>
      </c>
      <c r="L256" s="45">
        <f>+'2009'!$J256</f>
        <v>0</v>
      </c>
      <c r="M256" s="45">
        <f>+'2010'!$J256</f>
        <v>0</v>
      </c>
      <c r="N256" s="45">
        <f>+'2011'!$J256</f>
        <v>0</v>
      </c>
      <c r="O256" s="45">
        <f>+'2012'!$J256</f>
        <v>0</v>
      </c>
      <c r="P256" s="45">
        <f>+'2013'!$J256</f>
        <v>0</v>
      </c>
      <c r="Q256" s="45">
        <f>+'2014'!$J256</f>
        <v>0</v>
      </c>
      <c r="R256" s="45">
        <f>+'2015'!$J256</f>
        <v>0</v>
      </c>
      <c r="S256" s="45">
        <f>+'2016'!$J256</f>
        <v>0</v>
      </c>
      <c r="T256" s="45">
        <f>+'2017'!$J256</f>
        <v>0</v>
      </c>
      <c r="U256" s="45">
        <f>+'2018'!$J256</f>
        <v>0</v>
      </c>
      <c r="V256" s="45">
        <f>+'2019'!$J256</f>
        <v>0</v>
      </c>
      <c r="W256" s="26"/>
      <c r="X256" s="46" t="e">
        <f t="shared" si="169"/>
        <v>#DIV/0!</v>
      </c>
    </row>
    <row r="257" spans="1:24">
      <c r="A257" s="23" t="s">
        <v>391</v>
      </c>
      <c r="B257" s="24" t="s">
        <v>392</v>
      </c>
      <c r="C257" s="45">
        <f>+'2000'!$J257</f>
        <v>0</v>
      </c>
      <c r="D257" s="45">
        <f>+'2001'!$J257</f>
        <v>0</v>
      </c>
      <c r="E257" s="45">
        <f>+'2002'!$J257</f>
        <v>0</v>
      </c>
      <c r="F257" s="45">
        <f>+'2003'!$J257</f>
        <v>0</v>
      </c>
      <c r="G257" s="45">
        <f>+'2004'!$J257</f>
        <v>0</v>
      </c>
      <c r="H257" s="45">
        <f>+'2005'!$J257</f>
        <v>0</v>
      </c>
      <c r="I257" s="45">
        <f>+'2006'!$J257</f>
        <v>0</v>
      </c>
      <c r="J257" s="45">
        <f>+'2007'!$J257</f>
        <v>0</v>
      </c>
      <c r="K257" s="45">
        <f>+'2008'!$J257</f>
        <v>0</v>
      </c>
      <c r="L257" s="45">
        <f>+'2009'!$J257</f>
        <v>0</v>
      </c>
      <c r="M257" s="45">
        <f>+'2010'!$J257</f>
        <v>0</v>
      </c>
      <c r="N257" s="45">
        <f>+'2011'!$J257</f>
        <v>0</v>
      </c>
      <c r="O257" s="45">
        <f>+'2012'!$J257</f>
        <v>0</v>
      </c>
      <c r="P257" s="45">
        <f>+'2013'!$J257</f>
        <v>0</v>
      </c>
      <c r="Q257" s="45">
        <f>+'2014'!$J257</f>
        <v>0</v>
      </c>
      <c r="R257" s="45">
        <f>+'2015'!$J257</f>
        <v>0</v>
      </c>
      <c r="S257" s="45">
        <f>+'2016'!$J257</f>
        <v>0</v>
      </c>
      <c r="T257" s="45">
        <f>+'2017'!$J257</f>
        <v>0</v>
      </c>
      <c r="U257" s="45">
        <f>+'2018'!$J257</f>
        <v>0</v>
      </c>
      <c r="V257" s="45">
        <f>+'2019'!$J257</f>
        <v>0</v>
      </c>
      <c r="W257" s="26"/>
      <c r="X257" s="46" t="e">
        <f t="shared" si="169"/>
        <v>#DIV/0!</v>
      </c>
    </row>
    <row r="258" spans="1:24">
      <c r="A258" s="23" t="s">
        <v>398</v>
      </c>
      <c r="B258" s="24" t="s">
        <v>399</v>
      </c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26"/>
      <c r="X258" s="32" t="e">
        <f t="shared" si="169"/>
        <v>#DIV/0!</v>
      </c>
    </row>
    <row r="259" spans="1:24">
      <c r="A259" s="23" t="s">
        <v>409</v>
      </c>
      <c r="B259" s="24" t="s">
        <v>410</v>
      </c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26"/>
      <c r="X259" s="32" t="e">
        <f t="shared" si="169"/>
        <v>#DIV/0!</v>
      </c>
    </row>
    <row r="260" spans="1:24">
      <c r="A260" s="23" t="s">
        <v>423</v>
      </c>
      <c r="B260" s="24" t="s">
        <v>424</v>
      </c>
      <c r="C260" s="45">
        <f>+'2000'!$J260</f>
        <v>0</v>
      </c>
      <c r="D260" s="45">
        <f>+'2001'!$J260</f>
        <v>0</v>
      </c>
      <c r="E260" s="45">
        <f>+'2002'!$J260</f>
        <v>0</v>
      </c>
      <c r="F260" s="45">
        <f>+'2003'!$J260</f>
        <v>0</v>
      </c>
      <c r="G260" s="45">
        <f>+'2004'!$J260</f>
        <v>0</v>
      </c>
      <c r="H260" s="45">
        <f>+'2005'!$J260</f>
        <v>0</v>
      </c>
      <c r="I260" s="45">
        <f>+'2006'!$J260</f>
        <v>0</v>
      </c>
      <c r="J260" s="45">
        <f>+'2007'!$J260</f>
        <v>0</v>
      </c>
      <c r="K260" s="45">
        <f>+'2008'!$J260</f>
        <v>0</v>
      </c>
      <c r="L260" s="45">
        <f>+'2009'!$J260</f>
        <v>0</v>
      </c>
      <c r="M260" s="45">
        <f>+'2010'!$J260</f>
        <v>0</v>
      </c>
      <c r="N260" s="45">
        <f>+'2011'!$J260</f>
        <v>0</v>
      </c>
      <c r="O260" s="45">
        <f>+'2012'!$J260</f>
        <v>0</v>
      </c>
      <c r="P260" s="45">
        <f>+'2013'!$J260</f>
        <v>0</v>
      </c>
      <c r="Q260" s="45">
        <f>+'2014'!$J260</f>
        <v>0</v>
      </c>
      <c r="R260" s="45">
        <f>+'2015'!$J260</f>
        <v>0</v>
      </c>
      <c r="S260" s="45">
        <f>+'2016'!$J260</f>
        <v>0</v>
      </c>
      <c r="T260" s="45">
        <f>+'2017'!$J260</f>
        <v>0</v>
      </c>
      <c r="U260" s="45">
        <f>+'2018'!$J260</f>
        <v>0</v>
      </c>
      <c r="V260" s="45">
        <f>+'2019'!$J260</f>
        <v>0</v>
      </c>
      <c r="W260" s="26"/>
      <c r="X260" s="46" t="e">
        <f t="shared" si="169"/>
        <v>#DIV/0!</v>
      </c>
    </row>
    <row r="261" spans="1:24">
      <c r="A261" s="23" t="s">
        <v>432</v>
      </c>
      <c r="B261" s="24" t="s">
        <v>290</v>
      </c>
      <c r="C261" s="45">
        <f>+'2000'!$J261</f>
        <v>0</v>
      </c>
      <c r="D261" s="45">
        <f>+'2001'!$J261</f>
        <v>0</v>
      </c>
      <c r="E261" s="45">
        <f>+'2002'!$J261</f>
        <v>0</v>
      </c>
      <c r="F261" s="45">
        <f>+'2003'!$J261</f>
        <v>0</v>
      </c>
      <c r="G261" s="45">
        <f>+'2004'!$J261</f>
        <v>0</v>
      </c>
      <c r="H261" s="45">
        <f>+'2005'!$J261</f>
        <v>0</v>
      </c>
      <c r="I261" s="45">
        <f>+'2006'!$J261</f>
        <v>0</v>
      </c>
      <c r="J261" s="45">
        <f>+'2007'!$J261</f>
        <v>0</v>
      </c>
      <c r="K261" s="45">
        <f>+'2008'!$J261</f>
        <v>0</v>
      </c>
      <c r="L261" s="45">
        <f>+'2009'!$J261</f>
        <v>0</v>
      </c>
      <c r="M261" s="45">
        <f>+'2010'!$J261</f>
        <v>0</v>
      </c>
      <c r="N261" s="45">
        <f>+'2011'!$J261</f>
        <v>0</v>
      </c>
      <c r="O261" s="45">
        <f>+'2012'!$J261</f>
        <v>0</v>
      </c>
      <c r="P261" s="45">
        <f>+'2013'!$J261</f>
        <v>0</v>
      </c>
      <c r="Q261" s="45">
        <f>+'2014'!$J261</f>
        <v>0</v>
      </c>
      <c r="R261" s="45">
        <f>+'2015'!$J261</f>
        <v>0</v>
      </c>
      <c r="S261" s="45">
        <f>+'2016'!$J261</f>
        <v>0</v>
      </c>
      <c r="T261" s="45">
        <f>+'2017'!$J261</f>
        <v>0</v>
      </c>
      <c r="U261" s="45">
        <f>+'2018'!$J261</f>
        <v>0</v>
      </c>
      <c r="V261" s="45">
        <f>+'2019'!$J261</f>
        <v>0</v>
      </c>
      <c r="W261" s="26"/>
      <c r="X261" s="46" t="e">
        <f t="shared" si="169"/>
        <v>#DIV/0!</v>
      </c>
    </row>
    <row r="262" spans="1:24" s="12" customFormat="1">
      <c r="A262" s="18" t="s">
        <v>433</v>
      </c>
      <c r="B262" s="19" t="s">
        <v>434</v>
      </c>
      <c r="C262" s="20">
        <f t="shared" ref="C262:U262" si="178">+SUM(C263:C272)</f>
        <v>0.50321675019033607</v>
      </c>
      <c r="D262" s="20">
        <f t="shared" si="178"/>
        <v>0.37290264898687997</v>
      </c>
      <c r="E262" s="20">
        <f t="shared" si="178"/>
        <v>0.480980074758592</v>
      </c>
      <c r="F262" s="20">
        <f t="shared" si="178"/>
        <v>0.43102924999999992</v>
      </c>
      <c r="G262" s="20">
        <f t="shared" si="178"/>
        <v>0.50485940000000007</v>
      </c>
      <c r="H262" s="20">
        <f t="shared" si="178"/>
        <v>0.51393337500000003</v>
      </c>
      <c r="I262" s="20">
        <f t="shared" si="178"/>
        <v>0.51455362500000013</v>
      </c>
      <c r="J262" s="20">
        <f t="shared" si="178"/>
        <v>0.52808425000000003</v>
      </c>
      <c r="K262" s="20">
        <f t="shared" si="178"/>
        <v>0.53340824999999992</v>
      </c>
      <c r="L262" s="20">
        <f t="shared" si="178"/>
        <v>0.50020331000000007</v>
      </c>
      <c r="M262" s="20">
        <f t="shared" si="178"/>
        <v>0.51209519500000011</v>
      </c>
      <c r="N262" s="20">
        <f t="shared" si="178"/>
        <v>0.4804166250000001</v>
      </c>
      <c r="O262" s="20">
        <f t="shared" si="178"/>
        <v>0.50452575000000011</v>
      </c>
      <c r="P262" s="20">
        <f t="shared" si="178"/>
        <v>0.55218081499999994</v>
      </c>
      <c r="Q262" s="20">
        <f t="shared" si="178"/>
        <v>0.59118324999999994</v>
      </c>
      <c r="R262" s="20">
        <f t="shared" si="178"/>
        <v>0.62739345499999999</v>
      </c>
      <c r="S262" s="20">
        <f t="shared" si="178"/>
        <v>0.42812368750000002</v>
      </c>
      <c r="T262" s="20">
        <f t="shared" si="178"/>
        <v>0.37391537500000005</v>
      </c>
      <c r="U262" s="20">
        <f t="shared" si="178"/>
        <v>0.45849190500000003</v>
      </c>
      <c r="V262" s="20">
        <f t="shared" ref="V262" si="179">+SUM(V263:V272)</f>
        <v>0.38586095250000002</v>
      </c>
      <c r="W262" s="21"/>
      <c r="X262" s="22">
        <f t="shared" si="169"/>
        <v>-0.23321123083829687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169"/>
        <v>#DIV/0!</v>
      </c>
    </row>
    <row r="264" spans="1:24">
      <c r="A264" s="23" t="s">
        <v>465</v>
      </c>
      <c r="B264" s="24" t="s">
        <v>466</v>
      </c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26"/>
      <c r="X264" s="32" t="e">
        <f t="shared" si="169"/>
        <v>#DIV/0!</v>
      </c>
    </row>
    <row r="265" spans="1:24">
      <c r="A265" s="23" t="s">
        <v>483</v>
      </c>
      <c r="B265" s="24" t="s">
        <v>484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26"/>
      <c r="X265" s="32" t="e">
        <f t="shared" si="169"/>
        <v>#DIV/0!</v>
      </c>
    </row>
    <row r="266" spans="1:24">
      <c r="A266" s="23" t="s">
        <v>492</v>
      </c>
      <c r="B266" s="24" t="s">
        <v>493</v>
      </c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26"/>
      <c r="X266" s="32" t="e">
        <f t="shared" si="169"/>
        <v>#DIV/0!</v>
      </c>
    </row>
    <row r="267" spans="1:24">
      <c r="A267" s="23" t="s">
        <v>515</v>
      </c>
      <c r="B267" s="24" t="s">
        <v>516</v>
      </c>
      <c r="C267" s="45">
        <f>+'2000'!$J267</f>
        <v>0</v>
      </c>
      <c r="D267" s="45">
        <f>+'2001'!$J267</f>
        <v>0</v>
      </c>
      <c r="E267" s="45">
        <f>+'2002'!$J267</f>
        <v>0</v>
      </c>
      <c r="F267" s="45">
        <f>+'2003'!$J267</f>
        <v>0</v>
      </c>
      <c r="G267" s="45">
        <f>+'2004'!$J267</f>
        <v>0</v>
      </c>
      <c r="H267" s="45">
        <f>+'2005'!$J267</f>
        <v>0</v>
      </c>
      <c r="I267" s="45">
        <f>+'2006'!$J267</f>
        <v>0</v>
      </c>
      <c r="J267" s="45">
        <f>+'2007'!$J267</f>
        <v>0</v>
      </c>
      <c r="K267" s="45">
        <f>+'2008'!$J267</f>
        <v>0</v>
      </c>
      <c r="L267" s="45">
        <f>+'2009'!$J267</f>
        <v>0</v>
      </c>
      <c r="M267" s="45">
        <f>+'2010'!$J267</f>
        <v>0</v>
      </c>
      <c r="N267" s="45">
        <f>+'2011'!$J267</f>
        <v>0</v>
      </c>
      <c r="O267" s="45">
        <f>+'2012'!$J267</f>
        <v>0</v>
      </c>
      <c r="P267" s="45">
        <f>+'2013'!$J267</f>
        <v>0</v>
      </c>
      <c r="Q267" s="45">
        <f>+'2014'!$J267</f>
        <v>0</v>
      </c>
      <c r="R267" s="45">
        <f>+'2015'!$J267</f>
        <v>0</v>
      </c>
      <c r="S267" s="45">
        <f>+'2016'!$J267</f>
        <v>0</v>
      </c>
      <c r="T267" s="45">
        <f>+'2017'!$J267</f>
        <v>0</v>
      </c>
      <c r="U267" s="45">
        <f>+'2018'!$J267</f>
        <v>0</v>
      </c>
      <c r="V267" s="45">
        <f>+'2019'!$J267</f>
        <v>0</v>
      </c>
      <c r="W267" s="26"/>
      <c r="X267" s="46" t="e">
        <f t="shared" si="169"/>
        <v>#DIV/0!</v>
      </c>
    </row>
    <row r="268" spans="1:24">
      <c r="A268" s="23" t="s">
        <v>517</v>
      </c>
      <c r="B268" s="24" t="s">
        <v>518</v>
      </c>
      <c r="C268" s="45">
        <f>+'2000'!$J268</f>
        <v>0.50321675019033607</v>
      </c>
      <c r="D268" s="45">
        <f>+'2001'!$J268</f>
        <v>0.37290264898687997</v>
      </c>
      <c r="E268" s="45">
        <f>+'2002'!$J268</f>
        <v>0.480980074758592</v>
      </c>
      <c r="F268" s="45">
        <f>+'2003'!$J268</f>
        <v>0.43102924999999992</v>
      </c>
      <c r="G268" s="45">
        <f>+'2004'!$J268</f>
        <v>0.50485940000000007</v>
      </c>
      <c r="H268" s="45">
        <f>+'2005'!$J268</f>
        <v>0.51393337500000003</v>
      </c>
      <c r="I268" s="45">
        <f>+'2006'!$J268</f>
        <v>0.51455362500000013</v>
      </c>
      <c r="J268" s="45">
        <f>+'2007'!$J268</f>
        <v>0.52808425000000003</v>
      </c>
      <c r="K268" s="45">
        <f>+'2008'!$J268</f>
        <v>0.53340824999999992</v>
      </c>
      <c r="L268" s="45">
        <f>+'2009'!$J268</f>
        <v>0.50020331000000007</v>
      </c>
      <c r="M268" s="45">
        <f>+'2010'!$J268</f>
        <v>0.51209519500000011</v>
      </c>
      <c r="N268" s="45">
        <f>+'2011'!$J268</f>
        <v>0.4804166250000001</v>
      </c>
      <c r="O268" s="45">
        <f>+'2012'!$J268</f>
        <v>0.50452575000000011</v>
      </c>
      <c r="P268" s="45">
        <f>+'2013'!$J268</f>
        <v>0.55218081499999994</v>
      </c>
      <c r="Q268" s="45">
        <f>+'2014'!$J268</f>
        <v>0.59118324999999994</v>
      </c>
      <c r="R268" s="45">
        <f>+'2015'!$J268</f>
        <v>0.62739345499999999</v>
      </c>
      <c r="S268" s="45">
        <f>+'2016'!$J268</f>
        <v>0.42812368750000002</v>
      </c>
      <c r="T268" s="45">
        <f>+'2017'!$J268</f>
        <v>0.37391537500000005</v>
      </c>
      <c r="U268" s="45">
        <f>+'2018'!$J268</f>
        <v>0.45849190500000003</v>
      </c>
      <c r="V268" s="45">
        <f>+'2019'!$J268</f>
        <v>0.38586095250000002</v>
      </c>
      <c r="W268" s="26"/>
      <c r="X268" s="46">
        <f t="shared" si="169"/>
        <v>-0.23321123083829687</v>
      </c>
    </row>
    <row r="269" spans="1:24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26"/>
      <c r="X269" s="32" t="e">
        <f t="shared" si="169"/>
        <v>#DIV/0!</v>
      </c>
    </row>
    <row r="270" spans="1:24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26"/>
      <c r="X270" s="32" t="e">
        <f t="shared" si="169"/>
        <v>#DIV/0!</v>
      </c>
    </row>
    <row r="271" spans="1:24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26"/>
      <c r="X271" s="32" t="e">
        <f t="shared" si="169"/>
        <v>#DIV/0!</v>
      </c>
    </row>
    <row r="272" spans="1:24">
      <c r="A272" s="23" t="s">
        <v>538</v>
      </c>
      <c r="B272" s="24" t="s">
        <v>290</v>
      </c>
      <c r="C272" s="45">
        <f>+'2000'!$J272</f>
        <v>0</v>
      </c>
      <c r="D272" s="45">
        <f>+'2001'!$J272</f>
        <v>0</v>
      </c>
      <c r="E272" s="45">
        <f>+'2002'!$J272</f>
        <v>0</v>
      </c>
      <c r="F272" s="45">
        <f>+'2003'!$J272</f>
        <v>0</v>
      </c>
      <c r="G272" s="45">
        <f>+'2004'!$J272</f>
        <v>0</v>
      </c>
      <c r="H272" s="45">
        <f>+'2005'!$J272</f>
        <v>0</v>
      </c>
      <c r="I272" s="45">
        <f>+'2006'!$J272</f>
        <v>0</v>
      </c>
      <c r="J272" s="45">
        <f>+'2007'!$J272</f>
        <v>0</v>
      </c>
      <c r="K272" s="45">
        <f>+'2008'!$J272</f>
        <v>0</v>
      </c>
      <c r="L272" s="45">
        <f>+'2009'!$J272</f>
        <v>0</v>
      </c>
      <c r="M272" s="45">
        <f>+'2010'!$J272</f>
        <v>0</v>
      </c>
      <c r="N272" s="45">
        <f>+'2011'!$J272</f>
        <v>0</v>
      </c>
      <c r="O272" s="45">
        <f>+'2012'!$J272</f>
        <v>0</v>
      </c>
      <c r="P272" s="45">
        <f>+'2013'!$J272</f>
        <v>0</v>
      </c>
      <c r="Q272" s="45">
        <f>+'2014'!$J272</f>
        <v>0</v>
      </c>
      <c r="R272" s="45">
        <f>+'2015'!$J272</f>
        <v>0</v>
      </c>
      <c r="S272" s="45">
        <f>+'2016'!$J272</f>
        <v>0</v>
      </c>
      <c r="T272" s="45">
        <f>+'2017'!$J272</f>
        <v>0</v>
      </c>
      <c r="U272" s="45">
        <f>+'2018'!$J272</f>
        <v>0</v>
      </c>
      <c r="V272" s="45">
        <f>+'2019'!$J272</f>
        <v>0</v>
      </c>
      <c r="W272" s="26"/>
      <c r="X272" s="46" t="e">
        <f t="shared" si="169"/>
        <v>#DIV/0!</v>
      </c>
    </row>
    <row r="273" spans="1:24" s="12" customFormat="1">
      <c r="A273" s="18" t="s">
        <v>539</v>
      </c>
      <c r="B273" s="19" t="s">
        <v>540</v>
      </c>
      <c r="C273" s="20">
        <f t="shared" ref="C273:U273" si="180">+SUM(C274:C281)</f>
        <v>1.9181879126718617</v>
      </c>
      <c r="D273" s="20">
        <f t="shared" si="180"/>
        <v>2.5807749304196301</v>
      </c>
      <c r="E273" s="20">
        <f t="shared" si="180"/>
        <v>3.3955300826986448</v>
      </c>
      <c r="F273" s="20">
        <f t="shared" si="180"/>
        <v>4.0032291117374381</v>
      </c>
      <c r="G273" s="20">
        <f t="shared" si="180"/>
        <v>2.4850844323223908</v>
      </c>
      <c r="H273" s="20">
        <f t="shared" si="180"/>
        <v>4.7097560564049434</v>
      </c>
      <c r="I273" s="20">
        <f t="shared" si="180"/>
        <v>3.0009562182699563</v>
      </c>
      <c r="J273" s="20">
        <f t="shared" si="180"/>
        <v>3.404215347100831</v>
      </c>
      <c r="K273" s="20">
        <f t="shared" si="180"/>
        <v>3.4760292139787223</v>
      </c>
      <c r="L273" s="20">
        <f t="shared" si="180"/>
        <v>2.7964672990285067</v>
      </c>
      <c r="M273" s="20">
        <f t="shared" si="180"/>
        <v>2.3844373020688363</v>
      </c>
      <c r="N273" s="20">
        <f t="shared" si="180"/>
        <v>3.0758474938553277</v>
      </c>
      <c r="O273" s="20">
        <f t="shared" si="180"/>
        <v>2.5977842182211139</v>
      </c>
      <c r="P273" s="20">
        <f t="shared" si="180"/>
        <v>2.0415942326225691</v>
      </c>
      <c r="Q273" s="20">
        <f t="shared" si="180"/>
        <v>2.5756596654682133</v>
      </c>
      <c r="R273" s="20">
        <f t="shared" si="180"/>
        <v>4.7695779178996958</v>
      </c>
      <c r="S273" s="20">
        <f t="shared" si="180"/>
        <v>7.5266451624300732</v>
      </c>
      <c r="T273" s="20">
        <f t="shared" si="180"/>
        <v>2.8273442841838565</v>
      </c>
      <c r="U273" s="20">
        <f t="shared" si="180"/>
        <v>2.8378916725462924</v>
      </c>
      <c r="V273" s="20">
        <f t="shared" ref="V273" si="181">+SUM(V274:V281)</f>
        <v>6.501696942575717</v>
      </c>
      <c r="W273" s="21"/>
      <c r="X273" s="22">
        <f t="shared" ref="X273:X298" si="182">+(V273/C273)-1</f>
        <v>2.3894994852300173</v>
      </c>
    </row>
    <row r="274" spans="1:24">
      <c r="A274" s="23" t="s">
        <v>541</v>
      </c>
      <c r="B274" s="24" t="s">
        <v>542</v>
      </c>
      <c r="C274" s="45">
        <f>+'2000'!$J274</f>
        <v>5.4059871454961224E-2</v>
      </c>
      <c r="D274" s="45">
        <f>+'2001'!$J274</f>
        <v>0.14684680424973065</v>
      </c>
      <c r="E274" s="45">
        <f>+'2002'!$J274</f>
        <v>0.17900014838482489</v>
      </c>
      <c r="F274" s="45">
        <f>+'2003'!$J274</f>
        <v>0.89048444708087637</v>
      </c>
      <c r="G274" s="45">
        <f>+'2004'!$J274</f>
        <v>0.15380960948</v>
      </c>
      <c r="H274" s="45">
        <f>+'2005'!$J274</f>
        <v>0.26261308840000003</v>
      </c>
      <c r="I274" s="45">
        <f>+'2006'!$J274</f>
        <v>0.26926112203199998</v>
      </c>
      <c r="J274" s="45">
        <f>+'2007'!$J274</f>
        <v>0.17896249523600002</v>
      </c>
      <c r="K274" s="45">
        <f>+'2008'!$J274</f>
        <v>5.7905838564000008E-2</v>
      </c>
      <c r="L274" s="45">
        <f>+'2009'!$J274</f>
        <v>0.12254642096000004</v>
      </c>
      <c r="M274" s="45">
        <f>+'2010'!$J274</f>
        <v>5.1225770947999995E-2</v>
      </c>
      <c r="N274" s="45">
        <f>+'2011'!$J274</f>
        <v>2.1970329540000003E-2</v>
      </c>
      <c r="O274" s="45">
        <f>+'2012'!$J274</f>
        <v>7.3573762980000013E-2</v>
      </c>
      <c r="P274" s="45">
        <f>+'2013'!$J274</f>
        <v>0.281741058328</v>
      </c>
      <c r="Q274" s="45">
        <f>+'2014'!$J274</f>
        <v>6.4367826564000016E-2</v>
      </c>
      <c r="R274" s="45">
        <f>+'2015'!$J274</f>
        <v>0.79794736278800016</v>
      </c>
      <c r="S274" s="45">
        <f>+'2016'!$J274</f>
        <v>2.1792263017680003</v>
      </c>
      <c r="T274" s="45">
        <f>+'2017'!$J274</f>
        <v>0.1230769178</v>
      </c>
      <c r="U274" s="45">
        <f>+'2018'!$J274</f>
        <v>0.11374572956800003</v>
      </c>
      <c r="V274" s="45">
        <f>+'2019'!$J274</f>
        <v>1.5784982753759997</v>
      </c>
      <c r="W274" s="26"/>
      <c r="X274" s="46">
        <f t="shared" si="182"/>
        <v>28.199075633967986</v>
      </c>
    </row>
    <row r="275" spans="1:24">
      <c r="A275" s="23" t="s">
        <v>557</v>
      </c>
      <c r="B275" s="24" t="s">
        <v>558</v>
      </c>
      <c r="C275" s="45">
        <f>+'2000'!$J275</f>
        <v>0.82469240992184911</v>
      </c>
      <c r="D275" s="45">
        <f>+'2001'!$J275</f>
        <v>0.77044329850196946</v>
      </c>
      <c r="E275" s="45">
        <f>+'2002'!$J275</f>
        <v>1.0971153421405455</v>
      </c>
      <c r="F275" s="45">
        <f>+'2003'!$J275</f>
        <v>1.0134749210662932</v>
      </c>
      <c r="G275" s="45">
        <f>+'2004'!$J275</f>
        <v>0.54629206597213087</v>
      </c>
      <c r="H275" s="45">
        <f>+'2005'!$J275</f>
        <v>1.5293585171748265</v>
      </c>
      <c r="I275" s="45">
        <f>+'2006'!$J275</f>
        <v>0.94269156511599705</v>
      </c>
      <c r="J275" s="45">
        <f>+'2007'!$J275</f>
        <v>0.78549023257061512</v>
      </c>
      <c r="K275" s="45">
        <f>+'2008'!$J275</f>
        <v>1.152300191542754</v>
      </c>
      <c r="L275" s="45">
        <f>+'2009'!$J275</f>
        <v>1.2095212255316905</v>
      </c>
      <c r="M275" s="45">
        <f>+'2010'!$J275</f>
        <v>1.0966073762137103</v>
      </c>
      <c r="N275" s="45">
        <f>+'2011'!$J275</f>
        <v>1.6732337964589001</v>
      </c>
      <c r="O275" s="45">
        <f>+'2012'!$J275</f>
        <v>1.4204853921888572</v>
      </c>
      <c r="P275" s="45">
        <f>+'2013'!$J275</f>
        <v>0.58799672718294871</v>
      </c>
      <c r="Q275" s="45">
        <f>+'2014'!$J275</f>
        <v>0.94907187495531264</v>
      </c>
      <c r="R275" s="45">
        <f>+'2015'!$J275</f>
        <v>1.1685463887959324</v>
      </c>
      <c r="S275" s="45">
        <f>+'2016'!$J275</f>
        <v>1.1822593179123337</v>
      </c>
      <c r="T275" s="45">
        <f>+'2017'!$J275</f>
        <v>0.96818044821154481</v>
      </c>
      <c r="U275" s="45">
        <f>+'2018'!$J275</f>
        <v>1.0418177685263292</v>
      </c>
      <c r="V275" s="45">
        <f>+'2019'!$J275</f>
        <v>0.44322547597021561</v>
      </c>
      <c r="W275" s="26"/>
      <c r="X275" s="46">
        <f t="shared" si="182"/>
        <v>-0.46255662033773626</v>
      </c>
    </row>
    <row r="276" spans="1:24">
      <c r="A276" s="23" t="s">
        <v>573</v>
      </c>
      <c r="B276" s="24" t="s">
        <v>574</v>
      </c>
      <c r="C276" s="45">
        <f>+'2000'!$J276</f>
        <v>1.0394356312950512</v>
      </c>
      <c r="D276" s="45">
        <f>+'2001'!$J276</f>
        <v>1.6634848276679299</v>
      </c>
      <c r="E276" s="45">
        <f>+'2002'!$J276</f>
        <v>2.1194145921732743</v>
      </c>
      <c r="F276" s="45">
        <f>+'2003'!$J276</f>
        <v>2.0992697435902681</v>
      </c>
      <c r="G276" s="45">
        <f>+'2004'!$J276</f>
        <v>1.7849827568702601</v>
      </c>
      <c r="H276" s="45">
        <f>+'2005'!$J276</f>
        <v>2.9177844508301165</v>
      </c>
      <c r="I276" s="45">
        <f>+'2006'!$J276</f>
        <v>1.789003531121959</v>
      </c>
      <c r="J276" s="45">
        <f>+'2007'!$J276</f>
        <v>2.4397626192942159</v>
      </c>
      <c r="K276" s="45">
        <f>+'2008'!$J276</f>
        <v>2.265823183871968</v>
      </c>
      <c r="L276" s="45">
        <f>+'2009'!$J276</f>
        <v>1.4643996525368164</v>
      </c>
      <c r="M276" s="45">
        <f>+'2010'!$J276</f>
        <v>1.2366041549071261</v>
      </c>
      <c r="N276" s="45">
        <f>+'2011'!$J276</f>
        <v>1.3806433678564276</v>
      </c>
      <c r="O276" s="45">
        <f>+'2012'!$J276</f>
        <v>1.1037250630522568</v>
      </c>
      <c r="P276" s="45">
        <f>+'2013'!$J276</f>
        <v>1.1718564471116204</v>
      </c>
      <c r="Q276" s="45">
        <f>+'2014'!$J276</f>
        <v>1.5622199639489007</v>
      </c>
      <c r="R276" s="45">
        <f>+'2015'!$J276</f>
        <v>2.8030841663157626</v>
      </c>
      <c r="S276" s="45">
        <f>+'2016'!$J276</f>
        <v>4.1651595427497394</v>
      </c>
      <c r="T276" s="45">
        <f>+'2017'!$J276</f>
        <v>1.7360869181723118</v>
      </c>
      <c r="U276" s="45">
        <f>+'2018'!$J276</f>
        <v>1.6823281744519634</v>
      </c>
      <c r="V276" s="45">
        <f>+'2019'!$J276</f>
        <v>4.4799731912295018</v>
      </c>
      <c r="W276" s="26"/>
      <c r="X276" s="46">
        <f t="shared" si="182"/>
        <v>3.3100054071148435</v>
      </c>
    </row>
    <row r="277" spans="1:24">
      <c r="A277" s="23" t="s">
        <v>589</v>
      </c>
      <c r="B277" s="24" t="s">
        <v>590</v>
      </c>
      <c r="C277" s="45">
        <f>+'2000'!$J277</f>
        <v>0</v>
      </c>
      <c r="D277" s="45">
        <f>+'2001'!$J277</f>
        <v>0</v>
      </c>
      <c r="E277" s="45">
        <f>+'2002'!$J277</f>
        <v>0</v>
      </c>
      <c r="F277" s="45">
        <f>+'2003'!$J277</f>
        <v>0</v>
      </c>
      <c r="G277" s="45">
        <f>+'2004'!$J277</f>
        <v>0</v>
      </c>
      <c r="H277" s="45">
        <f>+'2005'!$J277</f>
        <v>0</v>
      </c>
      <c r="I277" s="45">
        <f>+'2006'!$J277</f>
        <v>0</v>
      </c>
      <c r="J277" s="45">
        <f>+'2007'!$J277</f>
        <v>0</v>
      </c>
      <c r="K277" s="45">
        <f>+'2008'!$J277</f>
        <v>0</v>
      </c>
      <c r="L277" s="45">
        <f>+'2009'!$J277</f>
        <v>0</v>
      </c>
      <c r="M277" s="45">
        <f>+'2010'!$J277</f>
        <v>0</v>
      </c>
      <c r="N277" s="45">
        <f>+'2011'!$J277</f>
        <v>0</v>
      </c>
      <c r="O277" s="45">
        <f>+'2012'!$J277</f>
        <v>0</v>
      </c>
      <c r="P277" s="45">
        <f>+'2013'!$J277</f>
        <v>0</v>
      </c>
      <c r="Q277" s="45">
        <f>+'2014'!$J277</f>
        <v>0</v>
      </c>
      <c r="R277" s="45">
        <f>+'2015'!$J277</f>
        <v>0</v>
      </c>
      <c r="S277" s="45">
        <f>+'2016'!$J277</f>
        <v>0</v>
      </c>
      <c r="T277" s="45">
        <f>+'2017'!$J277</f>
        <v>0</v>
      </c>
      <c r="U277" s="45">
        <f>+'2018'!$J277</f>
        <v>0</v>
      </c>
      <c r="V277" s="45">
        <f>+'2019'!$J277</f>
        <v>0</v>
      </c>
      <c r="W277" s="26"/>
      <c r="X277" s="46" t="e">
        <f t="shared" si="182"/>
        <v>#DIV/0!</v>
      </c>
    </row>
    <row r="278" spans="1:24">
      <c r="A278" s="23" t="s">
        <v>605</v>
      </c>
      <c r="B278" s="24" t="s">
        <v>606</v>
      </c>
      <c r="C278" s="45">
        <f>+'2000'!$J278</f>
        <v>0</v>
      </c>
      <c r="D278" s="45">
        <f>+'2001'!$J278</f>
        <v>0</v>
      </c>
      <c r="E278" s="45">
        <f>+'2002'!$J278</f>
        <v>0</v>
      </c>
      <c r="F278" s="45">
        <f>+'2003'!$J278</f>
        <v>0</v>
      </c>
      <c r="G278" s="45">
        <f>+'2004'!$J278</f>
        <v>0</v>
      </c>
      <c r="H278" s="45">
        <f>+'2005'!$J278</f>
        <v>0</v>
      </c>
      <c r="I278" s="45">
        <f>+'2006'!$J278</f>
        <v>0</v>
      </c>
      <c r="J278" s="45">
        <f>+'2007'!$J278</f>
        <v>0</v>
      </c>
      <c r="K278" s="45">
        <f>+'2008'!$J278</f>
        <v>0</v>
      </c>
      <c r="L278" s="45">
        <f>+'2009'!$J278</f>
        <v>0</v>
      </c>
      <c r="M278" s="45">
        <f>+'2010'!$J278</f>
        <v>0</v>
      </c>
      <c r="N278" s="45">
        <f>+'2011'!$J278</f>
        <v>0</v>
      </c>
      <c r="O278" s="45">
        <f>+'2012'!$J278</f>
        <v>0</v>
      </c>
      <c r="P278" s="45">
        <f>+'2013'!$J278</f>
        <v>0</v>
      </c>
      <c r="Q278" s="45">
        <f>+'2014'!$J278</f>
        <v>0</v>
      </c>
      <c r="R278" s="45">
        <f>+'2015'!$J278</f>
        <v>0</v>
      </c>
      <c r="S278" s="45">
        <f>+'2016'!$J278</f>
        <v>0</v>
      </c>
      <c r="T278" s="45">
        <f>+'2017'!$J278</f>
        <v>0</v>
      </c>
      <c r="U278" s="45">
        <f>+'2018'!$J278</f>
        <v>0</v>
      </c>
      <c r="V278" s="45">
        <f>+'2019'!$J278</f>
        <v>0</v>
      </c>
      <c r="W278" s="26"/>
      <c r="X278" s="46" t="e">
        <f t="shared" si="182"/>
        <v>#DIV/0!</v>
      </c>
    </row>
    <row r="279" spans="1:24">
      <c r="A279" s="23" t="s">
        <v>621</v>
      </c>
      <c r="B279" s="24" t="s">
        <v>622</v>
      </c>
      <c r="C279" s="45">
        <f>+'2000'!$J279</f>
        <v>0</v>
      </c>
      <c r="D279" s="45">
        <f>+'2001'!$J279</f>
        <v>0</v>
      </c>
      <c r="E279" s="45">
        <f>+'2002'!$J279</f>
        <v>0</v>
      </c>
      <c r="F279" s="45">
        <f>+'2003'!$J279</f>
        <v>0</v>
      </c>
      <c r="G279" s="45">
        <f>+'2004'!$J279</f>
        <v>0</v>
      </c>
      <c r="H279" s="45">
        <f>+'2005'!$J279</f>
        <v>0</v>
      </c>
      <c r="I279" s="45">
        <f>+'2006'!$J279</f>
        <v>0</v>
      </c>
      <c r="J279" s="45">
        <f>+'2007'!$J279</f>
        <v>0</v>
      </c>
      <c r="K279" s="45">
        <f>+'2008'!$J279</f>
        <v>0</v>
      </c>
      <c r="L279" s="45">
        <f>+'2009'!$J279</f>
        <v>0</v>
      </c>
      <c r="M279" s="45">
        <f>+'2010'!$J279</f>
        <v>0</v>
      </c>
      <c r="N279" s="45">
        <f>+'2011'!$J279</f>
        <v>0</v>
      </c>
      <c r="O279" s="45">
        <f>+'2012'!$J279</f>
        <v>0</v>
      </c>
      <c r="P279" s="45">
        <f>+'2013'!$J279</f>
        <v>0</v>
      </c>
      <c r="Q279" s="45">
        <f>+'2014'!$J279</f>
        <v>0</v>
      </c>
      <c r="R279" s="45">
        <f>+'2015'!$J279</f>
        <v>0</v>
      </c>
      <c r="S279" s="45">
        <f>+'2016'!$J279</f>
        <v>0</v>
      </c>
      <c r="T279" s="45">
        <f>+'2017'!$J279</f>
        <v>0</v>
      </c>
      <c r="U279" s="45">
        <f>+'2018'!$J279</f>
        <v>0</v>
      </c>
      <c r="V279" s="45">
        <f>+'2019'!$J279</f>
        <v>0</v>
      </c>
      <c r="W279" s="26"/>
      <c r="X279" s="46" t="e">
        <f t="shared" si="182"/>
        <v>#DIV/0!</v>
      </c>
    </row>
    <row r="280" spans="1:24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26"/>
      <c r="X280" s="32" t="e">
        <f t="shared" si="182"/>
        <v>#DIV/0!</v>
      </c>
    </row>
    <row r="281" spans="1:24">
      <c r="A281" s="23" t="s">
        <v>639</v>
      </c>
      <c r="B281" s="24" t="s">
        <v>290</v>
      </c>
      <c r="C281" s="45">
        <f>+'2000'!$J281</f>
        <v>0</v>
      </c>
      <c r="D281" s="45">
        <f>+'2001'!$J281</f>
        <v>0</v>
      </c>
      <c r="E281" s="45">
        <f>+'2002'!$J281</f>
        <v>0</v>
      </c>
      <c r="F281" s="45">
        <f>+'2003'!$J281</f>
        <v>0</v>
      </c>
      <c r="G281" s="45">
        <f>+'2004'!$J281</f>
        <v>0</v>
      </c>
      <c r="H281" s="45">
        <f>+'2005'!$J281</f>
        <v>0</v>
      </c>
      <c r="I281" s="45">
        <f>+'2006'!$J281</f>
        <v>0</v>
      </c>
      <c r="J281" s="45">
        <f>+'2007'!$J281</f>
        <v>0</v>
      </c>
      <c r="K281" s="45">
        <f>+'2008'!$J281</f>
        <v>0</v>
      </c>
      <c r="L281" s="45">
        <f>+'2009'!$J281</f>
        <v>0</v>
      </c>
      <c r="M281" s="45">
        <f>+'2010'!$J281</f>
        <v>0</v>
      </c>
      <c r="N281" s="45">
        <f>+'2011'!$J281</f>
        <v>0</v>
      </c>
      <c r="O281" s="45">
        <f>+'2012'!$J281</f>
        <v>0</v>
      </c>
      <c r="P281" s="45">
        <f>+'2013'!$J281</f>
        <v>0</v>
      </c>
      <c r="Q281" s="45">
        <f>+'2014'!$J281</f>
        <v>0</v>
      </c>
      <c r="R281" s="45">
        <f>+'2015'!$J281</f>
        <v>0</v>
      </c>
      <c r="S281" s="45">
        <f>+'2016'!$J281</f>
        <v>0</v>
      </c>
      <c r="T281" s="45">
        <f>+'2017'!$J281</f>
        <v>0</v>
      </c>
      <c r="U281" s="45">
        <f>+'2018'!$J281</f>
        <v>0</v>
      </c>
      <c r="V281" s="45">
        <f>+'2019'!$J281</f>
        <v>0</v>
      </c>
      <c r="W281" s="26"/>
      <c r="X281" s="46" t="e">
        <f t="shared" si="182"/>
        <v>#DIV/0!</v>
      </c>
    </row>
    <row r="282" spans="1:24" s="12" customFormat="1">
      <c r="A282" s="18" t="s">
        <v>640</v>
      </c>
      <c r="B282" s="19" t="s">
        <v>641</v>
      </c>
      <c r="C282" s="20">
        <f t="shared" ref="C282:U282" si="183">+SUM(C283:C287)</f>
        <v>0</v>
      </c>
      <c r="D282" s="20">
        <f t="shared" si="183"/>
        <v>0</v>
      </c>
      <c r="E282" s="20">
        <f t="shared" si="183"/>
        <v>0</v>
      </c>
      <c r="F282" s="20">
        <f t="shared" si="183"/>
        <v>0</v>
      </c>
      <c r="G282" s="20">
        <f t="shared" si="183"/>
        <v>0</v>
      </c>
      <c r="H282" s="20">
        <f t="shared" si="183"/>
        <v>0</v>
      </c>
      <c r="I282" s="20">
        <f t="shared" si="183"/>
        <v>0</v>
      </c>
      <c r="J282" s="20">
        <f t="shared" si="183"/>
        <v>0</v>
      </c>
      <c r="K282" s="20">
        <f t="shared" si="183"/>
        <v>0</v>
      </c>
      <c r="L282" s="20">
        <f t="shared" si="183"/>
        <v>0</v>
      </c>
      <c r="M282" s="20">
        <f t="shared" si="183"/>
        <v>0</v>
      </c>
      <c r="N282" s="20">
        <f t="shared" si="183"/>
        <v>0</v>
      </c>
      <c r="O282" s="20">
        <f t="shared" si="183"/>
        <v>0</v>
      </c>
      <c r="P282" s="20">
        <f t="shared" si="183"/>
        <v>0</v>
      </c>
      <c r="Q282" s="20">
        <f t="shared" si="183"/>
        <v>0</v>
      </c>
      <c r="R282" s="20">
        <f t="shared" si="183"/>
        <v>0</v>
      </c>
      <c r="S282" s="20">
        <f t="shared" si="183"/>
        <v>0</v>
      </c>
      <c r="T282" s="20">
        <f t="shared" si="183"/>
        <v>0</v>
      </c>
      <c r="U282" s="20">
        <f t="shared" si="183"/>
        <v>0</v>
      </c>
      <c r="V282" s="20">
        <f t="shared" ref="V282" si="184">+SUM(V283:V287)</f>
        <v>0</v>
      </c>
      <c r="W282" s="21"/>
      <c r="X282" s="22" t="e">
        <f t="shared" si="182"/>
        <v>#DIV/0!</v>
      </c>
    </row>
    <row r="283" spans="1:24">
      <c r="A283" s="23" t="s">
        <v>642</v>
      </c>
      <c r="B283" s="24" t="s">
        <v>643</v>
      </c>
      <c r="C283" s="45">
        <f>+'2000'!$J283</f>
        <v>0</v>
      </c>
      <c r="D283" s="45">
        <f>+'2001'!$J283</f>
        <v>0</v>
      </c>
      <c r="E283" s="45">
        <f>+'2002'!$J283</f>
        <v>0</v>
      </c>
      <c r="F283" s="45">
        <f>+'2003'!$J283</f>
        <v>0</v>
      </c>
      <c r="G283" s="45">
        <f>+'2004'!$J283</f>
        <v>0</v>
      </c>
      <c r="H283" s="45">
        <f>+'2005'!$J283</f>
        <v>0</v>
      </c>
      <c r="I283" s="45">
        <f>+'2006'!$J283</f>
        <v>0</v>
      </c>
      <c r="J283" s="45">
        <f>+'2007'!$J283</f>
        <v>0</v>
      </c>
      <c r="K283" s="45">
        <f>+'2008'!$J283</f>
        <v>0</v>
      </c>
      <c r="L283" s="45">
        <f>+'2009'!$J283</f>
        <v>0</v>
      </c>
      <c r="M283" s="45">
        <f>+'2010'!$J283</f>
        <v>0</v>
      </c>
      <c r="N283" s="45">
        <f>+'2011'!$J283</f>
        <v>0</v>
      </c>
      <c r="O283" s="45">
        <f>+'2012'!$J283</f>
        <v>0</v>
      </c>
      <c r="P283" s="45">
        <f>+'2013'!$J283</f>
        <v>0</v>
      </c>
      <c r="Q283" s="45">
        <f>+'2014'!$J283</f>
        <v>0</v>
      </c>
      <c r="R283" s="45">
        <f>+'2015'!$J283</f>
        <v>0</v>
      </c>
      <c r="S283" s="45">
        <f>+'2016'!$J283</f>
        <v>0</v>
      </c>
      <c r="T283" s="45">
        <f>+'2017'!$J283</f>
        <v>0</v>
      </c>
      <c r="U283" s="45">
        <f>+'2018'!$J283</f>
        <v>0</v>
      </c>
      <c r="V283" s="45">
        <f>+'2019'!$J283</f>
        <v>0</v>
      </c>
      <c r="W283" s="26"/>
      <c r="X283" s="46" t="e">
        <f t="shared" si="182"/>
        <v>#DIV/0!</v>
      </c>
    </row>
    <row r="284" spans="1:24">
      <c r="A284" s="23" t="s">
        <v>650</v>
      </c>
      <c r="B284" s="24" t="s">
        <v>651</v>
      </c>
      <c r="C284" s="45">
        <f>+'2000'!$J284</f>
        <v>0</v>
      </c>
      <c r="D284" s="45">
        <f>+'2001'!$J284</f>
        <v>0</v>
      </c>
      <c r="E284" s="45">
        <f>+'2002'!$J284</f>
        <v>0</v>
      </c>
      <c r="F284" s="45">
        <f>+'2003'!$J284</f>
        <v>0</v>
      </c>
      <c r="G284" s="45">
        <f>+'2004'!$J284</f>
        <v>0</v>
      </c>
      <c r="H284" s="45">
        <f>+'2005'!$J284</f>
        <v>0</v>
      </c>
      <c r="I284" s="45">
        <f>+'2006'!$J284</f>
        <v>0</v>
      </c>
      <c r="J284" s="45">
        <f>+'2007'!$J284</f>
        <v>0</v>
      </c>
      <c r="K284" s="45">
        <f>+'2008'!$J284</f>
        <v>0</v>
      </c>
      <c r="L284" s="45">
        <f>+'2009'!$J284</f>
        <v>0</v>
      </c>
      <c r="M284" s="45">
        <f>+'2010'!$J284</f>
        <v>0</v>
      </c>
      <c r="N284" s="45">
        <f>+'2011'!$J284</f>
        <v>0</v>
      </c>
      <c r="O284" s="45">
        <f>+'2012'!$J284</f>
        <v>0</v>
      </c>
      <c r="P284" s="45">
        <f>+'2013'!$J284</f>
        <v>0</v>
      </c>
      <c r="Q284" s="45">
        <f>+'2014'!$J284</f>
        <v>0</v>
      </c>
      <c r="R284" s="45">
        <f>+'2015'!$J284</f>
        <v>0</v>
      </c>
      <c r="S284" s="45">
        <f>+'2016'!$J284</f>
        <v>0</v>
      </c>
      <c r="T284" s="45">
        <f>+'2017'!$J284</f>
        <v>0</v>
      </c>
      <c r="U284" s="45">
        <f>+'2018'!$J284</f>
        <v>0</v>
      </c>
      <c r="V284" s="45">
        <f>+'2019'!$J284</f>
        <v>0</v>
      </c>
      <c r="W284" s="26"/>
      <c r="X284" s="46" t="e">
        <f t="shared" si="182"/>
        <v>#DIV/0!</v>
      </c>
    </row>
    <row r="285" spans="1:24">
      <c r="A285" s="23" t="s">
        <v>656</v>
      </c>
      <c r="B285" s="24" t="s">
        <v>657</v>
      </c>
      <c r="C285" s="45">
        <f>+'2000'!$J285</f>
        <v>0</v>
      </c>
      <c r="D285" s="45">
        <f>+'2001'!$J285</f>
        <v>0</v>
      </c>
      <c r="E285" s="45">
        <f>+'2002'!$J285</f>
        <v>0</v>
      </c>
      <c r="F285" s="45">
        <f>+'2003'!$J285</f>
        <v>0</v>
      </c>
      <c r="G285" s="45">
        <f>+'2004'!$J285</f>
        <v>0</v>
      </c>
      <c r="H285" s="45">
        <f>+'2005'!$J285</f>
        <v>0</v>
      </c>
      <c r="I285" s="45">
        <f>+'2006'!$J285</f>
        <v>0</v>
      </c>
      <c r="J285" s="45">
        <f>+'2007'!$J285</f>
        <v>0</v>
      </c>
      <c r="K285" s="45">
        <f>+'2008'!$J285</f>
        <v>0</v>
      </c>
      <c r="L285" s="45">
        <f>+'2009'!$J285</f>
        <v>0</v>
      </c>
      <c r="M285" s="45">
        <f>+'2010'!$J285</f>
        <v>0</v>
      </c>
      <c r="N285" s="45">
        <f>+'2011'!$J285</f>
        <v>0</v>
      </c>
      <c r="O285" s="45">
        <f>+'2012'!$J285</f>
        <v>0</v>
      </c>
      <c r="P285" s="45">
        <f>+'2013'!$J285</f>
        <v>0</v>
      </c>
      <c r="Q285" s="45">
        <f>+'2014'!$J285</f>
        <v>0</v>
      </c>
      <c r="R285" s="45">
        <f>+'2015'!$J285</f>
        <v>0</v>
      </c>
      <c r="S285" s="45">
        <f>+'2016'!$J285</f>
        <v>0</v>
      </c>
      <c r="T285" s="45">
        <f>+'2017'!$J285</f>
        <v>0</v>
      </c>
      <c r="U285" s="45">
        <f>+'2018'!$J285</f>
        <v>0</v>
      </c>
      <c r="V285" s="45">
        <f>+'2019'!$J285</f>
        <v>0</v>
      </c>
      <c r="W285" s="26"/>
      <c r="X285" s="46" t="e">
        <f t="shared" si="182"/>
        <v>#DIV/0!</v>
      </c>
    </row>
    <row r="286" spans="1:24">
      <c r="A286" s="23" t="s">
        <v>662</v>
      </c>
      <c r="B286" s="24" t="s">
        <v>663</v>
      </c>
      <c r="C286" s="45">
        <f>+'2000'!$J286</f>
        <v>0</v>
      </c>
      <c r="D286" s="45">
        <f>+'2001'!$J286</f>
        <v>0</v>
      </c>
      <c r="E286" s="45">
        <f>+'2002'!$J286</f>
        <v>0</v>
      </c>
      <c r="F286" s="45">
        <f>+'2003'!$J286</f>
        <v>0</v>
      </c>
      <c r="G286" s="45">
        <f>+'2004'!$J286</f>
        <v>0</v>
      </c>
      <c r="H286" s="45">
        <f>+'2005'!$J286</f>
        <v>0</v>
      </c>
      <c r="I286" s="45">
        <f>+'2006'!$J286</f>
        <v>0</v>
      </c>
      <c r="J286" s="45">
        <f>+'2007'!$J286</f>
        <v>0</v>
      </c>
      <c r="K286" s="45">
        <f>+'2008'!$J286</f>
        <v>0</v>
      </c>
      <c r="L286" s="45">
        <f>+'2009'!$J286</f>
        <v>0</v>
      </c>
      <c r="M286" s="45">
        <f>+'2010'!$J286</f>
        <v>0</v>
      </c>
      <c r="N286" s="45">
        <f>+'2011'!$J286</f>
        <v>0</v>
      </c>
      <c r="O286" s="45">
        <f>+'2012'!$J286</f>
        <v>0</v>
      </c>
      <c r="P286" s="45">
        <f>+'2013'!$J286</f>
        <v>0</v>
      </c>
      <c r="Q286" s="45">
        <f>+'2014'!$J286</f>
        <v>0</v>
      </c>
      <c r="R286" s="45">
        <f>+'2015'!$J286</f>
        <v>0</v>
      </c>
      <c r="S286" s="45">
        <f>+'2016'!$J286</f>
        <v>0</v>
      </c>
      <c r="T286" s="45">
        <f>+'2017'!$J286</f>
        <v>0</v>
      </c>
      <c r="U286" s="45">
        <f>+'2018'!$J286</f>
        <v>0</v>
      </c>
      <c r="V286" s="45">
        <f>+'2019'!$J286</f>
        <v>0</v>
      </c>
      <c r="W286" s="26"/>
      <c r="X286" s="46" t="e">
        <f t="shared" si="182"/>
        <v>#DIV/0!</v>
      </c>
    </row>
    <row r="287" spans="1:24">
      <c r="A287" s="23" t="s">
        <v>669</v>
      </c>
      <c r="B287" s="24" t="s">
        <v>290</v>
      </c>
      <c r="C287" s="45">
        <f>+'2000'!$J287</f>
        <v>0</v>
      </c>
      <c r="D287" s="45">
        <f>+'2001'!$J287</f>
        <v>0</v>
      </c>
      <c r="E287" s="45">
        <f>+'2002'!$J287</f>
        <v>0</v>
      </c>
      <c r="F287" s="45">
        <f>+'2003'!$J287</f>
        <v>0</v>
      </c>
      <c r="G287" s="45">
        <f>+'2004'!$J287</f>
        <v>0</v>
      </c>
      <c r="H287" s="45">
        <f>+'2005'!$J287</f>
        <v>0</v>
      </c>
      <c r="I287" s="45">
        <f>+'2006'!$J287</f>
        <v>0</v>
      </c>
      <c r="J287" s="45">
        <f>+'2007'!$J287</f>
        <v>0</v>
      </c>
      <c r="K287" s="45">
        <f>+'2008'!$J287</f>
        <v>0</v>
      </c>
      <c r="L287" s="45">
        <f>+'2009'!$J287</f>
        <v>0</v>
      </c>
      <c r="M287" s="45">
        <f>+'2010'!$J287</f>
        <v>0</v>
      </c>
      <c r="N287" s="45">
        <f>+'2011'!$J287</f>
        <v>0</v>
      </c>
      <c r="O287" s="45">
        <f>+'2012'!$J287</f>
        <v>0</v>
      </c>
      <c r="P287" s="45">
        <f>+'2013'!$J287</f>
        <v>0</v>
      </c>
      <c r="Q287" s="45">
        <f>+'2014'!$J287</f>
        <v>0</v>
      </c>
      <c r="R287" s="45">
        <f>+'2015'!$J287</f>
        <v>0</v>
      </c>
      <c r="S287" s="45">
        <f>+'2016'!$J287</f>
        <v>0</v>
      </c>
      <c r="T287" s="45">
        <f>+'2017'!$J287</f>
        <v>0</v>
      </c>
      <c r="U287" s="45">
        <f>+'2018'!$J287</f>
        <v>0</v>
      </c>
      <c r="V287" s="45">
        <f>+'2019'!$J287</f>
        <v>0</v>
      </c>
      <c r="W287" s="26"/>
      <c r="X287" s="46" t="e">
        <f t="shared" si="182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182"/>
        <v>#DIV/0!</v>
      </c>
    </row>
    <row r="289" spans="1:26" s="12" customFormat="1">
      <c r="A289" s="18"/>
      <c r="B289" s="40" t="s">
        <v>671</v>
      </c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21"/>
      <c r="X289" s="35" t="e">
        <f t="shared" si="182"/>
        <v>#DIV/0!</v>
      </c>
    </row>
    <row r="290" spans="1:26">
      <c r="A290" s="23"/>
      <c r="B290" s="24" t="s">
        <v>672</v>
      </c>
      <c r="C290" s="25">
        <f t="shared" ref="C290:U290" si="185">+C291+C292</f>
        <v>0</v>
      </c>
      <c r="D290" s="25">
        <f t="shared" si="185"/>
        <v>0</v>
      </c>
      <c r="E290" s="25">
        <f t="shared" si="185"/>
        <v>0</v>
      </c>
      <c r="F290" s="25">
        <f t="shared" si="185"/>
        <v>0</v>
      </c>
      <c r="G290" s="25">
        <f t="shared" si="185"/>
        <v>0</v>
      </c>
      <c r="H290" s="25">
        <f t="shared" si="185"/>
        <v>0</v>
      </c>
      <c r="I290" s="25">
        <f t="shared" si="185"/>
        <v>0</v>
      </c>
      <c r="J290" s="25">
        <f t="shared" si="185"/>
        <v>0</v>
      </c>
      <c r="K290" s="25">
        <f t="shared" si="185"/>
        <v>0</v>
      </c>
      <c r="L290" s="25">
        <f t="shared" si="185"/>
        <v>0</v>
      </c>
      <c r="M290" s="25">
        <f t="shared" si="185"/>
        <v>0</v>
      </c>
      <c r="N290" s="25">
        <f t="shared" si="185"/>
        <v>0</v>
      </c>
      <c r="O290" s="25">
        <f t="shared" si="185"/>
        <v>0</v>
      </c>
      <c r="P290" s="25">
        <f t="shared" si="185"/>
        <v>0</v>
      </c>
      <c r="Q290" s="25">
        <f t="shared" si="185"/>
        <v>0</v>
      </c>
      <c r="R290" s="25">
        <f t="shared" si="185"/>
        <v>0</v>
      </c>
      <c r="S290" s="25">
        <f t="shared" si="185"/>
        <v>0</v>
      </c>
      <c r="T290" s="25">
        <f t="shared" si="185"/>
        <v>0</v>
      </c>
      <c r="U290" s="25">
        <f t="shared" si="185"/>
        <v>0</v>
      </c>
      <c r="V290" s="25">
        <f t="shared" ref="V290" si="186">+V291+V292</f>
        <v>0</v>
      </c>
      <c r="W290" s="26"/>
      <c r="X290" s="27" t="e">
        <f t="shared" si="182"/>
        <v>#DIV/0!</v>
      </c>
    </row>
    <row r="291" spans="1:26">
      <c r="A291" s="23"/>
      <c r="B291" s="43" t="s">
        <v>673</v>
      </c>
      <c r="C291" s="45">
        <f>+'2000'!$J291</f>
        <v>0</v>
      </c>
      <c r="D291" s="45">
        <f>+'2001'!$J291</f>
        <v>0</v>
      </c>
      <c r="E291" s="45">
        <f>+'2002'!$J291</f>
        <v>0</v>
      </c>
      <c r="F291" s="45">
        <f>+'2003'!$J291</f>
        <v>0</v>
      </c>
      <c r="G291" s="45">
        <f>+'2004'!$J291</f>
        <v>0</v>
      </c>
      <c r="H291" s="45">
        <f>+'2005'!$J291</f>
        <v>0</v>
      </c>
      <c r="I291" s="45">
        <f>+'2006'!$J291</f>
        <v>0</v>
      </c>
      <c r="J291" s="45">
        <f>+'2007'!$J291</f>
        <v>0</v>
      </c>
      <c r="K291" s="45">
        <f>+'2008'!$J291</f>
        <v>0</v>
      </c>
      <c r="L291" s="45">
        <f>+'2009'!$J291</f>
        <v>0</v>
      </c>
      <c r="M291" s="45">
        <f>+'2010'!$J291</f>
        <v>0</v>
      </c>
      <c r="N291" s="45">
        <f>+'2011'!$J291</f>
        <v>0</v>
      </c>
      <c r="O291" s="45">
        <f>+'2012'!$J291</f>
        <v>0</v>
      </c>
      <c r="P291" s="45">
        <f>+'2013'!$J291</f>
        <v>0</v>
      </c>
      <c r="Q291" s="45">
        <f>+'2014'!$J291</f>
        <v>0</v>
      </c>
      <c r="R291" s="45">
        <f>+'2015'!$J291</f>
        <v>0</v>
      </c>
      <c r="S291" s="45">
        <f>+'2016'!$J291</f>
        <v>0</v>
      </c>
      <c r="T291" s="45">
        <f>+'2017'!$J291</f>
        <v>0</v>
      </c>
      <c r="U291" s="45">
        <f>+'2018'!$J291</f>
        <v>0</v>
      </c>
      <c r="V291" s="45">
        <f>+'2019'!$J291</f>
        <v>0</v>
      </c>
      <c r="W291" s="26"/>
      <c r="X291" s="46" t="e">
        <f t="shared" si="182"/>
        <v>#DIV/0!</v>
      </c>
    </row>
    <row r="292" spans="1:26">
      <c r="A292" s="23"/>
      <c r="B292" s="43" t="s">
        <v>674</v>
      </c>
      <c r="C292" s="45">
        <f>+'2000'!$J292</f>
        <v>0</v>
      </c>
      <c r="D292" s="45">
        <f>+'2001'!$J292</f>
        <v>0</v>
      </c>
      <c r="E292" s="45">
        <f>+'2002'!$J292</f>
        <v>0</v>
      </c>
      <c r="F292" s="45">
        <f>+'2003'!$J292</f>
        <v>0</v>
      </c>
      <c r="G292" s="45">
        <f>+'2004'!$J292</f>
        <v>0</v>
      </c>
      <c r="H292" s="45">
        <f>+'2005'!$J292</f>
        <v>0</v>
      </c>
      <c r="I292" s="45">
        <f>+'2006'!$J292</f>
        <v>0</v>
      </c>
      <c r="J292" s="45">
        <f>+'2007'!$J292</f>
        <v>0</v>
      </c>
      <c r="K292" s="45">
        <f>+'2008'!$J292</f>
        <v>0</v>
      </c>
      <c r="L292" s="45">
        <f>+'2009'!$J292</f>
        <v>0</v>
      </c>
      <c r="M292" s="45">
        <f>+'2010'!$J292</f>
        <v>0</v>
      </c>
      <c r="N292" s="45">
        <f>+'2011'!$J292</f>
        <v>0</v>
      </c>
      <c r="O292" s="45">
        <f>+'2012'!$J292</f>
        <v>0</v>
      </c>
      <c r="P292" s="45">
        <f>+'2013'!$J292</f>
        <v>0</v>
      </c>
      <c r="Q292" s="45">
        <f>+'2014'!$J292</f>
        <v>0</v>
      </c>
      <c r="R292" s="45">
        <f>+'2015'!$J292</f>
        <v>0</v>
      </c>
      <c r="S292" s="45">
        <f>+'2016'!$J292</f>
        <v>0</v>
      </c>
      <c r="T292" s="45">
        <f>+'2017'!$J292</f>
        <v>0</v>
      </c>
      <c r="U292" s="45">
        <f>+'2018'!$J292</f>
        <v>0</v>
      </c>
      <c r="V292" s="45">
        <f>+'2019'!$J292</f>
        <v>0</v>
      </c>
      <c r="W292" s="26"/>
      <c r="X292" s="46" t="e">
        <f t="shared" si="182"/>
        <v>#DIV/0!</v>
      </c>
    </row>
    <row r="293" spans="1:26">
      <c r="A293" s="23"/>
      <c r="B293" s="24" t="s">
        <v>675</v>
      </c>
      <c r="C293" s="45">
        <f>+'2000'!$J293</f>
        <v>0</v>
      </c>
      <c r="D293" s="45">
        <f>+'2001'!$J293</f>
        <v>0</v>
      </c>
      <c r="E293" s="45">
        <f>+'2002'!$J293</f>
        <v>0</v>
      </c>
      <c r="F293" s="45">
        <f>+'2003'!$J293</f>
        <v>0</v>
      </c>
      <c r="G293" s="45">
        <f>+'2004'!$J293</f>
        <v>0</v>
      </c>
      <c r="H293" s="45">
        <f>+'2005'!$J293</f>
        <v>0</v>
      </c>
      <c r="I293" s="45">
        <f>+'2006'!$J293</f>
        <v>0</v>
      </c>
      <c r="J293" s="45">
        <f>+'2007'!$J293</f>
        <v>0</v>
      </c>
      <c r="K293" s="45">
        <f>+'2008'!$J293</f>
        <v>0</v>
      </c>
      <c r="L293" s="45">
        <f>+'2009'!$J293</f>
        <v>0</v>
      </c>
      <c r="M293" s="45">
        <f>+'2010'!$J293</f>
        <v>0</v>
      </c>
      <c r="N293" s="45">
        <f>+'2011'!$J293</f>
        <v>0</v>
      </c>
      <c r="O293" s="45">
        <f>+'2012'!$J293</f>
        <v>0</v>
      </c>
      <c r="P293" s="45">
        <f>+'2013'!$J293</f>
        <v>0</v>
      </c>
      <c r="Q293" s="45">
        <f>+'2014'!$J293</f>
        <v>0</v>
      </c>
      <c r="R293" s="45">
        <f>+'2015'!$J293</f>
        <v>0</v>
      </c>
      <c r="S293" s="45">
        <f>+'2016'!$J293</f>
        <v>0</v>
      </c>
      <c r="T293" s="45">
        <f>+'2017'!$J293</f>
        <v>0</v>
      </c>
      <c r="U293" s="45">
        <f>+'2018'!$J293</f>
        <v>0</v>
      </c>
      <c r="V293" s="45">
        <f>+'2019'!$J293</f>
        <v>0</v>
      </c>
      <c r="W293" s="26"/>
      <c r="X293" s="46" t="e">
        <f t="shared" si="182"/>
        <v>#DIV/0!</v>
      </c>
    </row>
    <row r="294" spans="1:26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26"/>
      <c r="X294" s="32" t="e">
        <f t="shared" si="182"/>
        <v>#DIV/0!</v>
      </c>
    </row>
    <row r="295" spans="1:26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26"/>
      <c r="X295" s="32" t="e">
        <f t="shared" si="182"/>
        <v>#DIV/0!</v>
      </c>
    </row>
    <row r="296" spans="1:26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26"/>
      <c r="X296" s="32" t="e">
        <f t="shared" si="182"/>
        <v>#DIV/0!</v>
      </c>
    </row>
    <row r="297" spans="1:26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26"/>
      <c r="X297" s="32" t="e">
        <f t="shared" si="182"/>
        <v>#DIV/0!</v>
      </c>
    </row>
    <row r="298" spans="1:26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26"/>
      <c r="X298" s="32" t="e">
        <f t="shared" si="182"/>
        <v>#DIV/0!</v>
      </c>
    </row>
    <row r="301" spans="1:26" s="12" customFormat="1">
      <c r="A301" s="10" t="s">
        <v>696</v>
      </c>
      <c r="B301" s="10"/>
      <c r="C301" s="44">
        <f t="shared" ref="C301:U301" si="187">C241-C303</f>
        <v>0</v>
      </c>
      <c r="D301" s="44">
        <f t="shared" si="187"/>
        <v>0</v>
      </c>
      <c r="E301" s="44">
        <f t="shared" si="187"/>
        <v>0</v>
      </c>
      <c r="F301" s="44">
        <f t="shared" si="187"/>
        <v>0</v>
      </c>
      <c r="G301" s="44">
        <f t="shared" si="187"/>
        <v>0</v>
      </c>
      <c r="H301" s="44">
        <f t="shared" si="187"/>
        <v>0</v>
      </c>
      <c r="I301" s="44">
        <f t="shared" si="187"/>
        <v>0</v>
      </c>
      <c r="J301" s="44">
        <f t="shared" si="187"/>
        <v>0</v>
      </c>
      <c r="K301" s="44">
        <f t="shared" si="187"/>
        <v>0</v>
      </c>
      <c r="L301" s="44">
        <f t="shared" si="187"/>
        <v>0</v>
      </c>
      <c r="M301" s="44">
        <f t="shared" si="187"/>
        <v>0</v>
      </c>
      <c r="N301" s="44">
        <f t="shared" si="187"/>
        <v>0</v>
      </c>
      <c r="O301" s="44">
        <f t="shared" si="187"/>
        <v>0</v>
      </c>
      <c r="P301" s="44">
        <f t="shared" si="187"/>
        <v>0</v>
      </c>
      <c r="Q301" s="44">
        <f t="shared" si="187"/>
        <v>0</v>
      </c>
      <c r="R301" s="44">
        <f t="shared" si="187"/>
        <v>0</v>
      </c>
      <c r="S301" s="44">
        <f t="shared" si="187"/>
        <v>0</v>
      </c>
      <c r="T301" s="44">
        <f t="shared" si="187"/>
        <v>0</v>
      </c>
      <c r="U301" s="44">
        <f t="shared" si="187"/>
        <v>0</v>
      </c>
      <c r="V301" s="44">
        <f t="shared" ref="V301" si="188">V241-V303</f>
        <v>0</v>
      </c>
      <c r="X301" s="13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189">+SUM(C304:C308)</f>
        <v>2.4214046628621979</v>
      </c>
      <c r="D303" s="20">
        <f t="shared" si="189"/>
        <v>2.9536775794065102</v>
      </c>
      <c r="E303" s="20">
        <f t="shared" si="189"/>
        <v>3.8765101574572367</v>
      </c>
      <c r="F303" s="20">
        <f t="shared" si="189"/>
        <v>4.434258361737438</v>
      </c>
      <c r="G303" s="20">
        <f t="shared" si="189"/>
        <v>2.9899438323223908</v>
      </c>
      <c r="H303" s="20">
        <f t="shared" si="189"/>
        <v>5.2236894314049431</v>
      </c>
      <c r="I303" s="20">
        <f t="shared" si="189"/>
        <v>3.5155098432699563</v>
      </c>
      <c r="J303" s="20">
        <f t="shared" si="189"/>
        <v>3.932299597100831</v>
      </c>
      <c r="K303" s="20">
        <f t="shared" si="189"/>
        <v>4.0094374639787222</v>
      </c>
      <c r="L303" s="20">
        <f t="shared" si="189"/>
        <v>3.2966706090285065</v>
      </c>
      <c r="M303" s="20">
        <f t="shared" si="189"/>
        <v>2.8965324970688364</v>
      </c>
      <c r="N303" s="20">
        <f t="shared" si="189"/>
        <v>3.5562641188553279</v>
      </c>
      <c r="O303" s="20">
        <f t="shared" si="189"/>
        <v>3.1023099682211139</v>
      </c>
      <c r="P303" s="20">
        <f t="shared" si="189"/>
        <v>2.5937750476225689</v>
      </c>
      <c r="Q303" s="20">
        <f t="shared" si="189"/>
        <v>3.1668429154682132</v>
      </c>
      <c r="R303" s="20">
        <f t="shared" si="189"/>
        <v>5.3969713728996958</v>
      </c>
      <c r="S303" s="20">
        <f t="shared" si="189"/>
        <v>7.9547688499300735</v>
      </c>
      <c r="T303" s="20">
        <f t="shared" si="189"/>
        <v>3.2012596591838567</v>
      </c>
      <c r="U303" s="20">
        <f t="shared" si="189"/>
        <v>3.2963835775462922</v>
      </c>
      <c r="V303" s="20">
        <f t="shared" ref="V303" si="190">+SUM(V304:V308)</f>
        <v>6.8875578950757168</v>
      </c>
      <c r="W303" s="21"/>
      <c r="X303" s="22">
        <f t="shared" ref="X303:X308" si="191">+(V303/C303)-1</f>
        <v>1.8444472750516412</v>
      </c>
    </row>
    <row r="304" spans="1:26">
      <c r="A304" s="47" t="s">
        <v>263</v>
      </c>
      <c r="B304" s="48" t="s">
        <v>264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26"/>
      <c r="X304" s="53" t="e">
        <f t="shared" si="191"/>
        <v>#DIV/0!</v>
      </c>
    </row>
    <row r="305" spans="1:24">
      <c r="A305" s="47" t="s">
        <v>342</v>
      </c>
      <c r="B305" s="48" t="s">
        <v>343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26"/>
      <c r="X305" s="53" t="e">
        <f t="shared" si="191"/>
        <v>#DIV/0!</v>
      </c>
    </row>
    <row r="306" spans="1:24">
      <c r="A306" s="47" t="s">
        <v>433</v>
      </c>
      <c r="B306" s="48" t="s">
        <v>434</v>
      </c>
      <c r="C306" s="45">
        <f>'2000'!$J306</f>
        <v>0.50321675019033607</v>
      </c>
      <c r="D306" s="45">
        <f>'2001'!$J306</f>
        <v>0.37290264898687997</v>
      </c>
      <c r="E306" s="45">
        <f>'2002'!$J306</f>
        <v>0.480980074758592</v>
      </c>
      <c r="F306" s="45">
        <f>'2003'!$J306</f>
        <v>0.43102924999999992</v>
      </c>
      <c r="G306" s="45">
        <f>'2004'!$J306</f>
        <v>0.50485940000000007</v>
      </c>
      <c r="H306" s="45">
        <f>'2005'!$J306</f>
        <v>0.51393337500000003</v>
      </c>
      <c r="I306" s="45">
        <f>'2006'!$J306</f>
        <v>0.51455362500000013</v>
      </c>
      <c r="J306" s="45">
        <f>'2007'!$J306</f>
        <v>0.52808425000000003</v>
      </c>
      <c r="K306" s="45">
        <f>'2008'!$J306</f>
        <v>0.53340824999999992</v>
      </c>
      <c r="L306" s="45">
        <f>'2009'!$J306</f>
        <v>0.50020331000000007</v>
      </c>
      <c r="M306" s="45">
        <f>'2010'!$J306</f>
        <v>0.51209519500000011</v>
      </c>
      <c r="N306" s="45">
        <f>'2011'!$J306</f>
        <v>0.4804166250000001</v>
      </c>
      <c r="O306" s="45">
        <f>'2012'!$J306</f>
        <v>0.50452575000000011</v>
      </c>
      <c r="P306" s="45">
        <f>'2013'!$J306</f>
        <v>0.55218081499999994</v>
      </c>
      <c r="Q306" s="45">
        <f>'2014'!$J306</f>
        <v>0.59118324999999994</v>
      </c>
      <c r="R306" s="45">
        <f>'2015'!$J306</f>
        <v>0.62739345499999999</v>
      </c>
      <c r="S306" s="45">
        <f>'2016'!$J306</f>
        <v>0.42812368750000002</v>
      </c>
      <c r="T306" s="45">
        <f>'2017'!$J306</f>
        <v>0.37391537500000005</v>
      </c>
      <c r="U306" s="45">
        <f>'2018'!$J306</f>
        <v>0.45849190500000003</v>
      </c>
      <c r="V306" s="45">
        <f>'2019'!$J306</f>
        <v>0.38586095250000002</v>
      </c>
      <c r="W306" s="26"/>
      <c r="X306" s="53">
        <f t="shared" si="191"/>
        <v>-0.23321123083829687</v>
      </c>
    </row>
    <row r="307" spans="1:24">
      <c r="A307" s="47" t="s">
        <v>539</v>
      </c>
      <c r="B307" s="48" t="s">
        <v>540</v>
      </c>
      <c r="C307" s="45">
        <f>'2000'!$J307</f>
        <v>1.9181879126718617</v>
      </c>
      <c r="D307" s="45">
        <f>'2001'!$J307</f>
        <v>2.5807749304196301</v>
      </c>
      <c r="E307" s="45">
        <f>'2002'!$J307</f>
        <v>3.3955300826986448</v>
      </c>
      <c r="F307" s="45">
        <f>'2003'!$J307</f>
        <v>4.0032291117374381</v>
      </c>
      <c r="G307" s="45">
        <f>'2004'!$J307</f>
        <v>2.4850844323223908</v>
      </c>
      <c r="H307" s="45">
        <f>'2005'!$J307</f>
        <v>4.7097560564049434</v>
      </c>
      <c r="I307" s="45">
        <f>'2006'!$J307</f>
        <v>3.0009562182699563</v>
      </c>
      <c r="J307" s="45">
        <f>'2007'!$J307</f>
        <v>3.404215347100831</v>
      </c>
      <c r="K307" s="45">
        <f>'2008'!$J307</f>
        <v>3.4760292139787223</v>
      </c>
      <c r="L307" s="45">
        <f>'2009'!$J307</f>
        <v>2.7964672990285067</v>
      </c>
      <c r="M307" s="45">
        <f>'2010'!$J307</f>
        <v>2.3844373020688363</v>
      </c>
      <c r="N307" s="45">
        <f>'2011'!$J307</f>
        <v>3.0758474938553277</v>
      </c>
      <c r="O307" s="45">
        <f>'2012'!$J307</f>
        <v>2.5977842182211139</v>
      </c>
      <c r="P307" s="45">
        <f>'2013'!$J307</f>
        <v>2.0415942326225691</v>
      </c>
      <c r="Q307" s="45">
        <f>'2014'!$J307</f>
        <v>2.5756596654682133</v>
      </c>
      <c r="R307" s="45">
        <f>'2015'!$J307</f>
        <v>4.7695779178996958</v>
      </c>
      <c r="S307" s="45">
        <f>'2016'!$J307</f>
        <v>7.5266451624300732</v>
      </c>
      <c r="T307" s="45">
        <f>'2017'!$J307</f>
        <v>2.8273442841838565</v>
      </c>
      <c r="U307" s="45">
        <f>'2018'!$J307</f>
        <v>2.8378916725462924</v>
      </c>
      <c r="V307" s="45">
        <f>'2019'!$J307</f>
        <v>6.501696942575717</v>
      </c>
      <c r="W307" s="26"/>
      <c r="X307" s="53">
        <f t="shared" si="191"/>
        <v>2.3894994852300173</v>
      </c>
    </row>
    <row r="308" spans="1:24">
      <c r="A308" s="47" t="s">
        <v>640</v>
      </c>
      <c r="B308" s="48" t="s">
        <v>641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26"/>
      <c r="X308" s="53" t="e">
        <f t="shared" si="191"/>
        <v>#DIV/0!</v>
      </c>
    </row>
  </sheetData>
  <conditionalFormatting sqref="C239:U239 C301:U301">
    <cfRule type="cellIs" dxfId="11" priority="6" operator="equal">
      <formula>0</formula>
    </cfRule>
  </conditionalFormatting>
  <conditionalFormatting sqref="V239">
    <cfRule type="cellIs" dxfId="10" priority="2" operator="equal">
      <formula>0</formula>
    </cfRule>
  </conditionalFormatting>
  <conditionalFormatting sqref="V301">
    <cfRule type="cellIs" dxfId="9" priority="1" operator="equal">
      <formula>0</formula>
    </cfRule>
  </conditionalFormatting>
  <dataValidations count="1">
    <dataValidation allowBlank="1" showInputMessage="1" showErrorMessage="1" sqref="B144:B157 B136 A225:B236 B267:B273 A289:B299 B307" xr:uid="{263CFAB8-B8C8-4D5F-B409-83E367917C4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B3556CA-1442-4009-B77A-EC40350BBF7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NOx!C4:V4</xm:f>
              <xm:sqref>Z4</xm:sqref>
            </x14:sparkline>
            <x14:sparkline>
              <xm:f>NOx!C5:V5</xm:f>
              <xm:sqref>Z5</xm:sqref>
            </x14:sparkline>
            <x14:sparkline>
              <xm:f>NOx!C6:V6</xm:f>
              <xm:sqref>Z6</xm:sqref>
            </x14:sparkline>
            <x14:sparkline>
              <xm:f>NOx!C7:V7</xm:f>
              <xm:sqref>Z7</xm:sqref>
            </x14:sparkline>
            <x14:sparkline>
              <xm:f>NOx!C8:V8</xm:f>
              <xm:sqref>Z8</xm:sqref>
            </x14:sparkline>
            <x14:sparkline>
              <xm:f>NOx!C9:V9</xm:f>
              <xm:sqref>Z9</xm:sqref>
            </x14:sparkline>
            <x14:sparkline>
              <xm:f>NOx!C10:V10</xm:f>
              <xm:sqref>Z10</xm:sqref>
            </x14:sparkline>
            <x14:sparkline>
              <xm:f>NOx!C11:V11</xm:f>
              <xm:sqref>Z11</xm:sqref>
            </x14:sparkline>
            <x14:sparkline>
              <xm:f>NOx!C12:V12</xm:f>
              <xm:sqref>Z12</xm:sqref>
            </x14:sparkline>
            <x14:sparkline>
              <xm:f>NOx!C13:V13</xm:f>
              <xm:sqref>Z13</xm:sqref>
            </x14:sparkline>
            <x14:sparkline>
              <xm:f>NOx!C14:V14</xm:f>
              <xm:sqref>Z14</xm:sqref>
            </x14:sparkline>
            <x14:sparkline>
              <xm:f>NOx!C15:V15</xm:f>
              <xm:sqref>Z15</xm:sqref>
            </x14:sparkline>
            <x14:sparkline>
              <xm:f>NOx!C16:V16</xm:f>
              <xm:sqref>Z16</xm:sqref>
            </x14:sparkline>
            <x14:sparkline>
              <xm:f>NOx!C17:V17</xm:f>
              <xm:sqref>Z17</xm:sqref>
            </x14:sparkline>
            <x14:sparkline>
              <xm:f>NOx!C18:V18</xm:f>
              <xm:sqref>Z18</xm:sqref>
            </x14:sparkline>
            <x14:sparkline>
              <xm:f>NOx!C19:V19</xm:f>
              <xm:sqref>Z19</xm:sqref>
            </x14:sparkline>
            <x14:sparkline>
              <xm:f>NOx!C20:V20</xm:f>
              <xm:sqref>Z20</xm:sqref>
            </x14:sparkline>
            <x14:sparkline>
              <xm:f>NOx!C21:V21</xm:f>
              <xm:sqref>Z21</xm:sqref>
            </x14:sparkline>
            <x14:sparkline>
              <xm:f>NOx!C22:V22</xm:f>
              <xm:sqref>Z22</xm:sqref>
            </x14:sparkline>
            <x14:sparkline>
              <xm:f>NOx!C23:V23</xm:f>
              <xm:sqref>Z23</xm:sqref>
            </x14:sparkline>
            <x14:sparkline>
              <xm:f>NOx!C24:V24</xm:f>
              <xm:sqref>Z24</xm:sqref>
            </x14:sparkline>
            <x14:sparkline>
              <xm:f>NOx!C25:V25</xm:f>
              <xm:sqref>Z25</xm:sqref>
            </x14:sparkline>
            <x14:sparkline>
              <xm:f>NOx!C26:V26</xm:f>
              <xm:sqref>Z26</xm:sqref>
            </x14:sparkline>
            <x14:sparkline>
              <xm:f>NOx!C27:V27</xm:f>
              <xm:sqref>Z27</xm:sqref>
            </x14:sparkline>
            <x14:sparkline>
              <xm:f>NOx!C28:V28</xm:f>
              <xm:sqref>Z28</xm:sqref>
            </x14:sparkline>
            <x14:sparkline>
              <xm:f>NOx!C29:V29</xm:f>
              <xm:sqref>Z29</xm:sqref>
            </x14:sparkline>
            <x14:sparkline>
              <xm:f>NOx!C30:V30</xm:f>
              <xm:sqref>Z30</xm:sqref>
            </x14:sparkline>
            <x14:sparkline>
              <xm:f>NOx!C31:V31</xm:f>
              <xm:sqref>Z31</xm:sqref>
            </x14:sparkline>
            <x14:sparkline>
              <xm:f>NOx!C32:V32</xm:f>
              <xm:sqref>Z32</xm:sqref>
            </x14:sparkline>
            <x14:sparkline>
              <xm:f>NOx!C33:V33</xm:f>
              <xm:sqref>Z33</xm:sqref>
            </x14:sparkline>
            <x14:sparkline>
              <xm:f>NOx!C34:V34</xm:f>
              <xm:sqref>Z34</xm:sqref>
            </x14:sparkline>
            <x14:sparkline>
              <xm:f>NOx!C35:V35</xm:f>
              <xm:sqref>Z35</xm:sqref>
            </x14:sparkline>
            <x14:sparkline>
              <xm:f>NOx!C36:V36</xm:f>
              <xm:sqref>Z36</xm:sqref>
            </x14:sparkline>
            <x14:sparkline>
              <xm:f>NOx!C37:V37</xm:f>
              <xm:sqref>Z37</xm:sqref>
            </x14:sparkline>
            <x14:sparkline>
              <xm:f>NOx!C38:V38</xm:f>
              <xm:sqref>Z38</xm:sqref>
            </x14:sparkline>
            <x14:sparkline>
              <xm:f>NOx!C39:V39</xm:f>
              <xm:sqref>Z39</xm:sqref>
            </x14:sparkline>
            <x14:sparkline>
              <xm:f>NOx!C40:V40</xm:f>
              <xm:sqref>Z40</xm:sqref>
            </x14:sparkline>
            <x14:sparkline>
              <xm:f>NOx!C41:V41</xm:f>
              <xm:sqref>Z41</xm:sqref>
            </x14:sparkline>
            <x14:sparkline>
              <xm:f>NOx!C42:V42</xm:f>
              <xm:sqref>Z42</xm:sqref>
            </x14:sparkline>
            <x14:sparkline>
              <xm:f>NOx!C43:V43</xm:f>
              <xm:sqref>Z43</xm:sqref>
            </x14:sparkline>
            <x14:sparkline>
              <xm:f>NOx!C44:V44</xm:f>
              <xm:sqref>Z44</xm:sqref>
            </x14:sparkline>
            <x14:sparkline>
              <xm:f>NOx!C45:V45</xm:f>
              <xm:sqref>Z45</xm:sqref>
            </x14:sparkline>
            <x14:sparkline>
              <xm:f>NOx!C46:V46</xm:f>
              <xm:sqref>Z46</xm:sqref>
            </x14:sparkline>
            <x14:sparkline>
              <xm:f>NOx!C47:V47</xm:f>
              <xm:sqref>Z47</xm:sqref>
            </x14:sparkline>
            <x14:sparkline>
              <xm:f>NOx!C48:V48</xm:f>
              <xm:sqref>Z48</xm:sqref>
            </x14:sparkline>
            <x14:sparkline>
              <xm:f>NOx!C49:V49</xm:f>
              <xm:sqref>Z49</xm:sqref>
            </x14:sparkline>
            <x14:sparkline>
              <xm:f>NOx!C50:V50</xm:f>
              <xm:sqref>Z50</xm:sqref>
            </x14:sparkline>
            <x14:sparkline>
              <xm:f>NOx!C51:V51</xm:f>
              <xm:sqref>Z51</xm:sqref>
            </x14:sparkline>
            <x14:sparkline>
              <xm:f>NOx!C52:V52</xm:f>
              <xm:sqref>Z52</xm:sqref>
            </x14:sparkline>
            <x14:sparkline>
              <xm:f>NOx!C53:V53</xm:f>
              <xm:sqref>Z53</xm:sqref>
            </x14:sparkline>
            <x14:sparkline>
              <xm:f>NOx!C54:V54</xm:f>
              <xm:sqref>Z54</xm:sqref>
            </x14:sparkline>
            <x14:sparkline>
              <xm:f>NOx!C55:V55</xm:f>
              <xm:sqref>Z55</xm:sqref>
            </x14:sparkline>
            <x14:sparkline>
              <xm:f>NOx!C56:V56</xm:f>
              <xm:sqref>Z56</xm:sqref>
            </x14:sparkline>
            <x14:sparkline>
              <xm:f>NOx!C57:V57</xm:f>
              <xm:sqref>Z57</xm:sqref>
            </x14:sparkline>
            <x14:sparkline>
              <xm:f>NOx!C58:V58</xm:f>
              <xm:sqref>Z58</xm:sqref>
            </x14:sparkline>
            <x14:sparkline>
              <xm:f>NOx!C59:V59</xm:f>
              <xm:sqref>Z59</xm:sqref>
            </x14:sparkline>
            <x14:sparkline>
              <xm:f>NOx!C60:V60</xm:f>
              <xm:sqref>Z60</xm:sqref>
            </x14:sparkline>
            <x14:sparkline>
              <xm:f>NOx!C61:V61</xm:f>
              <xm:sqref>Z61</xm:sqref>
            </x14:sparkline>
            <x14:sparkline>
              <xm:f>NOx!C62:V62</xm:f>
              <xm:sqref>Z62</xm:sqref>
            </x14:sparkline>
            <x14:sparkline>
              <xm:f>NOx!C63:V63</xm:f>
              <xm:sqref>Z63</xm:sqref>
            </x14:sparkline>
            <x14:sparkline>
              <xm:f>NOx!C64:V64</xm:f>
              <xm:sqref>Z64</xm:sqref>
            </x14:sparkline>
            <x14:sparkline>
              <xm:f>NOx!C65:V65</xm:f>
              <xm:sqref>Z65</xm:sqref>
            </x14:sparkline>
            <x14:sparkline>
              <xm:f>NOx!C66:V66</xm:f>
              <xm:sqref>Z66</xm:sqref>
            </x14:sparkline>
            <x14:sparkline>
              <xm:f>NOx!C67:V67</xm:f>
              <xm:sqref>Z67</xm:sqref>
            </x14:sparkline>
            <x14:sparkline>
              <xm:f>NOx!C68:V68</xm:f>
              <xm:sqref>Z68</xm:sqref>
            </x14:sparkline>
            <x14:sparkline>
              <xm:f>NOx!C69:V69</xm:f>
              <xm:sqref>Z69</xm:sqref>
            </x14:sparkline>
            <x14:sparkline>
              <xm:f>NOx!C70:V70</xm:f>
              <xm:sqref>Z70</xm:sqref>
            </x14:sparkline>
            <x14:sparkline>
              <xm:f>NOx!C71:V71</xm:f>
              <xm:sqref>Z71</xm:sqref>
            </x14:sparkline>
            <x14:sparkline>
              <xm:f>NOx!C72:V72</xm:f>
              <xm:sqref>Z72</xm:sqref>
            </x14:sparkline>
            <x14:sparkline>
              <xm:f>NOx!C73:V73</xm:f>
              <xm:sqref>Z73</xm:sqref>
            </x14:sparkline>
            <x14:sparkline>
              <xm:f>NOx!C74:V74</xm:f>
              <xm:sqref>Z74</xm:sqref>
            </x14:sparkline>
            <x14:sparkline>
              <xm:f>NOx!C75:V75</xm:f>
              <xm:sqref>Z75</xm:sqref>
            </x14:sparkline>
            <x14:sparkline>
              <xm:f>NOx!C76:V76</xm:f>
              <xm:sqref>Z76</xm:sqref>
            </x14:sparkline>
            <x14:sparkline>
              <xm:f>NOx!C77:V77</xm:f>
              <xm:sqref>Z77</xm:sqref>
            </x14:sparkline>
            <x14:sparkline>
              <xm:f>NOx!C78:V78</xm:f>
              <xm:sqref>Z78</xm:sqref>
            </x14:sparkline>
            <x14:sparkline>
              <xm:f>NOx!C79:V79</xm:f>
              <xm:sqref>Z79</xm:sqref>
            </x14:sparkline>
            <x14:sparkline>
              <xm:f>NOx!C80:V80</xm:f>
              <xm:sqref>Z80</xm:sqref>
            </x14:sparkline>
            <x14:sparkline>
              <xm:f>NOx!C81:V81</xm:f>
              <xm:sqref>Z81</xm:sqref>
            </x14:sparkline>
            <x14:sparkline>
              <xm:f>NOx!C82:V82</xm:f>
              <xm:sqref>Z82</xm:sqref>
            </x14:sparkline>
            <x14:sparkline>
              <xm:f>NOx!C83:V83</xm:f>
              <xm:sqref>Z83</xm:sqref>
            </x14:sparkline>
            <x14:sparkline>
              <xm:f>NOx!C84:V84</xm:f>
              <xm:sqref>Z84</xm:sqref>
            </x14:sparkline>
            <x14:sparkline>
              <xm:f>NOx!C85:V85</xm:f>
              <xm:sqref>Z85</xm:sqref>
            </x14:sparkline>
            <x14:sparkline>
              <xm:f>NOx!C86:V86</xm:f>
              <xm:sqref>Z86</xm:sqref>
            </x14:sparkline>
            <x14:sparkline>
              <xm:f>NOx!C87:V87</xm:f>
              <xm:sqref>Z87</xm:sqref>
            </x14:sparkline>
            <x14:sparkline>
              <xm:f>NOx!C88:V88</xm:f>
              <xm:sqref>Z88</xm:sqref>
            </x14:sparkline>
            <x14:sparkline>
              <xm:f>NOx!C89:V89</xm:f>
              <xm:sqref>Z89</xm:sqref>
            </x14:sparkline>
            <x14:sparkline>
              <xm:f>NOx!C90:V90</xm:f>
              <xm:sqref>Z90</xm:sqref>
            </x14:sparkline>
            <x14:sparkline>
              <xm:f>NOx!C91:V91</xm:f>
              <xm:sqref>Z91</xm:sqref>
            </x14:sparkline>
            <x14:sparkline>
              <xm:f>NOx!C92:V92</xm:f>
              <xm:sqref>Z92</xm:sqref>
            </x14:sparkline>
            <x14:sparkline>
              <xm:f>NOx!C93:V93</xm:f>
              <xm:sqref>Z93</xm:sqref>
            </x14:sparkline>
            <x14:sparkline>
              <xm:f>NOx!C94:V94</xm:f>
              <xm:sqref>Z94</xm:sqref>
            </x14:sparkline>
            <x14:sparkline>
              <xm:f>NOx!C95:V95</xm:f>
              <xm:sqref>Z95</xm:sqref>
            </x14:sparkline>
            <x14:sparkline>
              <xm:f>NOx!C96:V96</xm:f>
              <xm:sqref>Z96</xm:sqref>
            </x14:sparkline>
            <x14:sparkline>
              <xm:f>NOx!C97:V97</xm:f>
              <xm:sqref>Z97</xm:sqref>
            </x14:sparkline>
            <x14:sparkline>
              <xm:f>NOx!C98:V98</xm:f>
              <xm:sqref>Z98</xm:sqref>
            </x14:sparkline>
            <x14:sparkline>
              <xm:f>NOx!C99:V99</xm:f>
              <xm:sqref>Z99</xm:sqref>
            </x14:sparkline>
            <x14:sparkline>
              <xm:f>NOx!C100:V100</xm:f>
              <xm:sqref>Z100</xm:sqref>
            </x14:sparkline>
            <x14:sparkline>
              <xm:f>NOx!C101:V101</xm:f>
              <xm:sqref>Z101</xm:sqref>
            </x14:sparkline>
            <x14:sparkline>
              <xm:f>NOx!C102:V102</xm:f>
              <xm:sqref>Z102</xm:sqref>
            </x14:sparkline>
            <x14:sparkline>
              <xm:f>NOx!C103:V103</xm:f>
              <xm:sqref>Z103</xm:sqref>
            </x14:sparkline>
            <x14:sparkline>
              <xm:f>NOx!C104:V104</xm:f>
              <xm:sqref>Z104</xm:sqref>
            </x14:sparkline>
            <x14:sparkline>
              <xm:f>NOx!C105:V105</xm:f>
              <xm:sqref>Z105</xm:sqref>
            </x14:sparkline>
            <x14:sparkline>
              <xm:f>NOx!C106:V106</xm:f>
              <xm:sqref>Z106</xm:sqref>
            </x14:sparkline>
            <x14:sparkline>
              <xm:f>NOx!C107:V107</xm:f>
              <xm:sqref>Z107</xm:sqref>
            </x14:sparkline>
            <x14:sparkline>
              <xm:f>NOx!C108:V108</xm:f>
              <xm:sqref>Z108</xm:sqref>
            </x14:sparkline>
            <x14:sparkline>
              <xm:f>NOx!C109:V109</xm:f>
              <xm:sqref>Z109</xm:sqref>
            </x14:sparkline>
            <x14:sparkline>
              <xm:f>NOx!C110:V110</xm:f>
              <xm:sqref>Z110</xm:sqref>
            </x14:sparkline>
            <x14:sparkline>
              <xm:f>NOx!C111:V111</xm:f>
              <xm:sqref>Z111</xm:sqref>
            </x14:sparkline>
            <x14:sparkline>
              <xm:f>NOx!C112:V112</xm:f>
              <xm:sqref>Z112</xm:sqref>
            </x14:sparkline>
            <x14:sparkline>
              <xm:f>NOx!C113:V113</xm:f>
              <xm:sqref>Z113</xm:sqref>
            </x14:sparkline>
            <x14:sparkline>
              <xm:f>NOx!C114:V114</xm:f>
              <xm:sqref>Z114</xm:sqref>
            </x14:sparkline>
            <x14:sparkline>
              <xm:f>NOx!C115:V115</xm:f>
              <xm:sqref>Z115</xm:sqref>
            </x14:sparkline>
            <x14:sparkline>
              <xm:f>NOx!C116:V116</xm:f>
              <xm:sqref>Z116</xm:sqref>
            </x14:sparkline>
            <x14:sparkline>
              <xm:f>NOx!C117:V117</xm:f>
              <xm:sqref>Z117</xm:sqref>
            </x14:sparkline>
            <x14:sparkline>
              <xm:f>NOx!C118:V118</xm:f>
              <xm:sqref>Z118</xm:sqref>
            </x14:sparkline>
            <x14:sparkline>
              <xm:f>NOx!C119:V119</xm:f>
              <xm:sqref>Z119</xm:sqref>
            </x14:sparkline>
            <x14:sparkline>
              <xm:f>NOx!C120:V120</xm:f>
              <xm:sqref>Z120</xm:sqref>
            </x14:sparkline>
            <x14:sparkline>
              <xm:f>NOx!C121:V121</xm:f>
              <xm:sqref>Z121</xm:sqref>
            </x14:sparkline>
            <x14:sparkline>
              <xm:f>NOx!C122:V122</xm:f>
              <xm:sqref>Z122</xm:sqref>
            </x14:sparkline>
            <x14:sparkline>
              <xm:f>NOx!C123:V123</xm:f>
              <xm:sqref>Z123</xm:sqref>
            </x14:sparkline>
            <x14:sparkline>
              <xm:f>NOx!C124:V124</xm:f>
              <xm:sqref>Z124</xm:sqref>
            </x14:sparkline>
            <x14:sparkline>
              <xm:f>NOx!C125:V125</xm:f>
              <xm:sqref>Z125</xm:sqref>
            </x14:sparkline>
            <x14:sparkline>
              <xm:f>NOx!C126:V126</xm:f>
              <xm:sqref>Z126</xm:sqref>
            </x14:sparkline>
            <x14:sparkline>
              <xm:f>NOx!C127:V127</xm:f>
              <xm:sqref>Z127</xm:sqref>
            </x14:sparkline>
            <x14:sparkline>
              <xm:f>NOx!C128:V128</xm:f>
              <xm:sqref>Z128</xm:sqref>
            </x14:sparkline>
            <x14:sparkline>
              <xm:f>NOx!C129:V129</xm:f>
              <xm:sqref>Z129</xm:sqref>
            </x14:sparkline>
            <x14:sparkline>
              <xm:f>NOx!C130:V130</xm:f>
              <xm:sqref>Z130</xm:sqref>
            </x14:sparkline>
            <x14:sparkline>
              <xm:f>NOx!C131:V131</xm:f>
              <xm:sqref>Z131</xm:sqref>
            </x14:sparkline>
            <x14:sparkline>
              <xm:f>NOx!C132:V132</xm:f>
              <xm:sqref>Z132</xm:sqref>
            </x14:sparkline>
            <x14:sparkline>
              <xm:f>NOx!C133:V133</xm:f>
              <xm:sqref>Z133</xm:sqref>
            </x14:sparkline>
            <x14:sparkline>
              <xm:f>NOx!C134:V134</xm:f>
              <xm:sqref>Z134</xm:sqref>
            </x14:sparkline>
            <x14:sparkline>
              <xm:f>NOx!C135:V135</xm:f>
              <xm:sqref>Z135</xm:sqref>
            </x14:sparkline>
            <x14:sparkline>
              <xm:f>NOx!C136:V136</xm:f>
              <xm:sqref>Z136</xm:sqref>
            </x14:sparkline>
            <x14:sparkline>
              <xm:f>NOx!C137:V137</xm:f>
              <xm:sqref>Z137</xm:sqref>
            </x14:sparkline>
            <x14:sparkline>
              <xm:f>NOx!C138:V138</xm:f>
              <xm:sqref>Z138</xm:sqref>
            </x14:sparkline>
            <x14:sparkline>
              <xm:f>NOx!C139:V139</xm:f>
              <xm:sqref>Z139</xm:sqref>
            </x14:sparkline>
            <x14:sparkline>
              <xm:f>NOx!C140:V140</xm:f>
              <xm:sqref>Z140</xm:sqref>
            </x14:sparkline>
            <x14:sparkline>
              <xm:f>NOx!C141:V141</xm:f>
              <xm:sqref>Z141</xm:sqref>
            </x14:sparkline>
            <x14:sparkline>
              <xm:f>NOx!C142:V142</xm:f>
              <xm:sqref>Z142</xm:sqref>
            </x14:sparkline>
            <x14:sparkline>
              <xm:f>NOx!C143:V143</xm:f>
              <xm:sqref>Z143</xm:sqref>
            </x14:sparkline>
            <x14:sparkline>
              <xm:f>NOx!C144:V144</xm:f>
              <xm:sqref>Z144</xm:sqref>
            </x14:sparkline>
            <x14:sparkline>
              <xm:f>NOx!C145:V145</xm:f>
              <xm:sqref>Z145</xm:sqref>
            </x14:sparkline>
            <x14:sparkline>
              <xm:f>NOx!C146:V146</xm:f>
              <xm:sqref>Z146</xm:sqref>
            </x14:sparkline>
            <x14:sparkline>
              <xm:f>NOx!C147:V147</xm:f>
              <xm:sqref>Z147</xm:sqref>
            </x14:sparkline>
            <x14:sparkline>
              <xm:f>NOx!C148:V148</xm:f>
              <xm:sqref>Z148</xm:sqref>
            </x14:sparkline>
            <x14:sparkline>
              <xm:f>NOx!C149:V149</xm:f>
              <xm:sqref>Z149</xm:sqref>
            </x14:sparkline>
            <x14:sparkline>
              <xm:f>NOx!C150:V150</xm:f>
              <xm:sqref>Z150</xm:sqref>
            </x14:sparkline>
            <x14:sparkline>
              <xm:f>NOx!C151:V151</xm:f>
              <xm:sqref>Z151</xm:sqref>
            </x14:sparkline>
            <x14:sparkline>
              <xm:f>NOx!C152:V152</xm:f>
              <xm:sqref>Z152</xm:sqref>
            </x14:sparkline>
            <x14:sparkline>
              <xm:f>NOx!C153:V153</xm:f>
              <xm:sqref>Z153</xm:sqref>
            </x14:sparkline>
            <x14:sparkline>
              <xm:f>NOx!C154:V154</xm:f>
              <xm:sqref>Z154</xm:sqref>
            </x14:sparkline>
            <x14:sparkline>
              <xm:f>NOx!C155:V155</xm:f>
              <xm:sqref>Z155</xm:sqref>
            </x14:sparkline>
            <x14:sparkline>
              <xm:f>NOx!C156:V156</xm:f>
              <xm:sqref>Z156</xm:sqref>
            </x14:sparkline>
            <x14:sparkline>
              <xm:f>NOx!C157:V157</xm:f>
              <xm:sqref>Z157</xm:sqref>
            </x14:sparkline>
            <x14:sparkline>
              <xm:f>NOx!C158:V158</xm:f>
              <xm:sqref>Z158</xm:sqref>
            </x14:sparkline>
            <x14:sparkline>
              <xm:f>NOx!C159:V159</xm:f>
              <xm:sqref>Z159</xm:sqref>
            </x14:sparkline>
            <x14:sparkline>
              <xm:f>NOx!C160:V160</xm:f>
              <xm:sqref>Z160</xm:sqref>
            </x14:sparkline>
            <x14:sparkline>
              <xm:f>NOx!C161:V161</xm:f>
              <xm:sqref>Z161</xm:sqref>
            </x14:sparkline>
            <x14:sparkline>
              <xm:f>NOx!C162:V162</xm:f>
              <xm:sqref>Z162</xm:sqref>
            </x14:sparkline>
            <x14:sparkline>
              <xm:f>NOx!C163:V163</xm:f>
              <xm:sqref>Z163</xm:sqref>
            </x14:sparkline>
            <x14:sparkline>
              <xm:f>NOx!C164:V164</xm:f>
              <xm:sqref>Z164</xm:sqref>
            </x14:sparkline>
            <x14:sparkline>
              <xm:f>NOx!C165:V165</xm:f>
              <xm:sqref>Z165</xm:sqref>
            </x14:sparkline>
            <x14:sparkline>
              <xm:f>NOx!C166:V166</xm:f>
              <xm:sqref>Z166</xm:sqref>
            </x14:sparkline>
            <x14:sparkline>
              <xm:f>NOx!C167:V167</xm:f>
              <xm:sqref>Z167</xm:sqref>
            </x14:sparkline>
            <x14:sparkline>
              <xm:f>NOx!C168:V168</xm:f>
              <xm:sqref>Z168</xm:sqref>
            </x14:sparkline>
            <x14:sparkline>
              <xm:f>NOx!C169:V169</xm:f>
              <xm:sqref>Z169</xm:sqref>
            </x14:sparkline>
            <x14:sparkline>
              <xm:f>NOx!C170:V170</xm:f>
              <xm:sqref>Z170</xm:sqref>
            </x14:sparkline>
            <x14:sparkline>
              <xm:f>NOx!C171:V171</xm:f>
              <xm:sqref>Z171</xm:sqref>
            </x14:sparkline>
            <x14:sparkline>
              <xm:f>NOx!C172:V172</xm:f>
              <xm:sqref>Z172</xm:sqref>
            </x14:sparkline>
            <x14:sparkline>
              <xm:f>NOx!C173:V173</xm:f>
              <xm:sqref>Z173</xm:sqref>
            </x14:sparkline>
            <x14:sparkline>
              <xm:f>NOx!C174:V174</xm:f>
              <xm:sqref>Z174</xm:sqref>
            </x14:sparkline>
            <x14:sparkline>
              <xm:f>NOx!C175:V175</xm:f>
              <xm:sqref>Z175</xm:sqref>
            </x14:sparkline>
            <x14:sparkline>
              <xm:f>NOx!C176:V176</xm:f>
              <xm:sqref>Z176</xm:sqref>
            </x14:sparkline>
            <x14:sparkline>
              <xm:f>NOx!C177:V177</xm:f>
              <xm:sqref>Z177</xm:sqref>
            </x14:sparkline>
            <x14:sparkline>
              <xm:f>NOx!C178:V178</xm:f>
              <xm:sqref>Z178</xm:sqref>
            </x14:sparkline>
            <x14:sparkline>
              <xm:f>NOx!C179:V179</xm:f>
              <xm:sqref>Z179</xm:sqref>
            </x14:sparkline>
            <x14:sparkline>
              <xm:f>NOx!C180:V180</xm:f>
              <xm:sqref>Z180</xm:sqref>
            </x14:sparkline>
            <x14:sparkline>
              <xm:f>NOx!C181:V181</xm:f>
              <xm:sqref>Z181</xm:sqref>
            </x14:sparkline>
            <x14:sparkline>
              <xm:f>NOx!C182:V182</xm:f>
              <xm:sqref>Z182</xm:sqref>
            </x14:sparkline>
            <x14:sparkline>
              <xm:f>NOx!C183:V183</xm:f>
              <xm:sqref>Z183</xm:sqref>
            </x14:sparkline>
            <x14:sparkline>
              <xm:f>NOx!C184:V184</xm:f>
              <xm:sqref>Z184</xm:sqref>
            </x14:sparkline>
            <x14:sparkline>
              <xm:f>NOx!C185:V185</xm:f>
              <xm:sqref>Z185</xm:sqref>
            </x14:sparkline>
            <x14:sparkline>
              <xm:f>NOx!C186:V186</xm:f>
              <xm:sqref>Z186</xm:sqref>
            </x14:sparkline>
            <x14:sparkline>
              <xm:f>NOx!C187:V187</xm:f>
              <xm:sqref>Z187</xm:sqref>
            </x14:sparkline>
            <x14:sparkline>
              <xm:f>NOx!C188:V188</xm:f>
              <xm:sqref>Z188</xm:sqref>
            </x14:sparkline>
            <x14:sparkline>
              <xm:f>NOx!C189:V189</xm:f>
              <xm:sqref>Z189</xm:sqref>
            </x14:sparkline>
            <x14:sparkline>
              <xm:f>NOx!C190:V190</xm:f>
              <xm:sqref>Z190</xm:sqref>
            </x14:sparkline>
            <x14:sparkline>
              <xm:f>NOx!C191:V191</xm:f>
              <xm:sqref>Z191</xm:sqref>
            </x14:sparkline>
            <x14:sparkline>
              <xm:f>NOx!C192:V192</xm:f>
              <xm:sqref>Z192</xm:sqref>
            </x14:sparkline>
            <x14:sparkline>
              <xm:f>NOx!C193:V193</xm:f>
              <xm:sqref>Z193</xm:sqref>
            </x14:sparkline>
            <x14:sparkline>
              <xm:f>NOx!C194:V194</xm:f>
              <xm:sqref>Z194</xm:sqref>
            </x14:sparkline>
            <x14:sparkline>
              <xm:f>NOx!C195:V195</xm:f>
              <xm:sqref>Z195</xm:sqref>
            </x14:sparkline>
            <x14:sparkline>
              <xm:f>NOx!C196:V196</xm:f>
              <xm:sqref>Z196</xm:sqref>
            </x14:sparkline>
            <x14:sparkline>
              <xm:f>NOx!C197:V197</xm:f>
              <xm:sqref>Z197</xm:sqref>
            </x14:sparkline>
            <x14:sparkline>
              <xm:f>NOx!C198:V198</xm:f>
              <xm:sqref>Z198</xm:sqref>
            </x14:sparkline>
            <x14:sparkline>
              <xm:f>NOx!C199:V199</xm:f>
              <xm:sqref>Z199</xm:sqref>
            </x14:sparkline>
            <x14:sparkline>
              <xm:f>NOx!C200:V200</xm:f>
              <xm:sqref>Z200</xm:sqref>
            </x14:sparkline>
            <x14:sparkline>
              <xm:f>NOx!C201:V201</xm:f>
              <xm:sqref>Z201</xm:sqref>
            </x14:sparkline>
            <x14:sparkline>
              <xm:f>NOx!C202:V202</xm:f>
              <xm:sqref>Z202</xm:sqref>
            </x14:sparkline>
            <x14:sparkline>
              <xm:f>NOx!C203:V203</xm:f>
              <xm:sqref>Z203</xm:sqref>
            </x14:sparkline>
            <x14:sparkline>
              <xm:f>NOx!C204:V204</xm:f>
              <xm:sqref>Z204</xm:sqref>
            </x14:sparkline>
            <x14:sparkline>
              <xm:f>NOx!C205:V205</xm:f>
              <xm:sqref>Z205</xm:sqref>
            </x14:sparkline>
            <x14:sparkline>
              <xm:f>NOx!C206:V206</xm:f>
              <xm:sqref>Z206</xm:sqref>
            </x14:sparkline>
            <x14:sparkline>
              <xm:f>NOx!C207:V207</xm:f>
              <xm:sqref>Z207</xm:sqref>
            </x14:sparkline>
            <x14:sparkline>
              <xm:f>NOx!C208:V208</xm:f>
              <xm:sqref>Z208</xm:sqref>
            </x14:sparkline>
            <x14:sparkline>
              <xm:f>NOx!C209:V209</xm:f>
              <xm:sqref>Z209</xm:sqref>
            </x14:sparkline>
            <x14:sparkline>
              <xm:f>NOx!C210:V210</xm:f>
              <xm:sqref>Z210</xm:sqref>
            </x14:sparkline>
            <x14:sparkline>
              <xm:f>NOx!C211:V211</xm:f>
              <xm:sqref>Z211</xm:sqref>
            </x14:sparkline>
            <x14:sparkline>
              <xm:f>NOx!C212:V212</xm:f>
              <xm:sqref>Z212</xm:sqref>
            </x14:sparkline>
            <x14:sparkline>
              <xm:f>NOx!C213:V213</xm:f>
              <xm:sqref>Z213</xm:sqref>
            </x14:sparkline>
            <x14:sparkline>
              <xm:f>NOx!C214:V214</xm:f>
              <xm:sqref>Z214</xm:sqref>
            </x14:sparkline>
            <x14:sparkline>
              <xm:f>NOx!C215:V215</xm:f>
              <xm:sqref>Z215</xm:sqref>
            </x14:sparkline>
            <x14:sparkline>
              <xm:f>NOx!C216:V216</xm:f>
              <xm:sqref>Z216</xm:sqref>
            </x14:sparkline>
            <x14:sparkline>
              <xm:f>NOx!C217:V217</xm:f>
              <xm:sqref>Z217</xm:sqref>
            </x14:sparkline>
            <x14:sparkline>
              <xm:f>NOx!C218:V218</xm:f>
              <xm:sqref>Z218</xm:sqref>
            </x14:sparkline>
            <x14:sparkline>
              <xm:f>NOx!C219:V219</xm:f>
              <xm:sqref>Z219</xm:sqref>
            </x14:sparkline>
            <x14:sparkline>
              <xm:f>NOx!C220:V220</xm:f>
              <xm:sqref>Z220</xm:sqref>
            </x14:sparkline>
            <x14:sparkline>
              <xm:f>NOx!C221:V221</xm:f>
              <xm:sqref>Z221</xm:sqref>
            </x14:sparkline>
            <x14:sparkline>
              <xm:f>NOx!C222:V222</xm:f>
              <xm:sqref>Z222</xm:sqref>
            </x14:sparkline>
            <x14:sparkline>
              <xm:f>NOx!C223:V223</xm:f>
              <xm:sqref>Z223</xm:sqref>
            </x14:sparkline>
            <x14:sparkline>
              <xm:f>NOx!C224:V224</xm:f>
              <xm:sqref>Z224</xm:sqref>
            </x14:sparkline>
            <x14:sparkline>
              <xm:f>NOx!C225:V225</xm:f>
              <xm:sqref>Z225</xm:sqref>
            </x14:sparkline>
            <x14:sparkline>
              <xm:f>NOx!C226:V226</xm:f>
              <xm:sqref>Z226</xm:sqref>
            </x14:sparkline>
            <x14:sparkline>
              <xm:f>NOx!C227:V227</xm:f>
              <xm:sqref>Z227</xm:sqref>
            </x14:sparkline>
            <x14:sparkline>
              <xm:f>NOx!C228:V228</xm:f>
              <xm:sqref>Z228</xm:sqref>
            </x14:sparkline>
            <x14:sparkline>
              <xm:f>NOx!C229:V229</xm:f>
              <xm:sqref>Z229</xm:sqref>
            </x14:sparkline>
            <x14:sparkline>
              <xm:f>NOx!C230:V230</xm:f>
              <xm:sqref>Z230</xm:sqref>
            </x14:sparkline>
            <x14:sparkline>
              <xm:f>NOx!C231:V231</xm:f>
              <xm:sqref>Z231</xm:sqref>
            </x14:sparkline>
            <x14:sparkline>
              <xm:f>NOx!C232:V232</xm:f>
              <xm:sqref>Z232</xm:sqref>
            </x14:sparkline>
            <x14:sparkline>
              <xm:f>NOx!C233:V233</xm:f>
              <xm:sqref>Z233</xm:sqref>
            </x14:sparkline>
            <x14:sparkline>
              <xm:f>NOx!C234:V234</xm:f>
              <xm:sqref>Z234</xm:sqref>
            </x14:sparkline>
            <x14:sparkline>
              <xm:f>NOx!C235:V235</xm:f>
              <xm:sqref>Z235</xm:sqref>
            </x14:sparkline>
            <x14:sparkline>
              <xm:f>NOx!C236:V236</xm:f>
              <xm:sqref>Z236</xm:sqref>
            </x14:sparkline>
          </x14:sparklines>
        </x14:sparklineGroup>
        <x14:sparklineGroup displayEmptyCellsAs="gap" xr2:uid="{7E9CD5E0-807A-4C91-A698-E62A9F2CB2B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NOx!C303:V303</xm:f>
              <xm:sqref>Z303</xm:sqref>
            </x14:sparkline>
            <x14:sparkline>
              <xm:f>NOx!C304:V304</xm:f>
              <xm:sqref>Z304</xm:sqref>
            </x14:sparkline>
            <x14:sparkline>
              <xm:f>NOx!C305:V305</xm:f>
              <xm:sqref>Z305</xm:sqref>
            </x14:sparkline>
            <x14:sparkline>
              <xm:f>NOx!C306:V306</xm:f>
              <xm:sqref>Z306</xm:sqref>
            </x14:sparkline>
            <x14:sparkline>
              <xm:f>NOx!C307:V307</xm:f>
              <xm:sqref>Z307</xm:sqref>
            </x14:sparkline>
            <x14:sparkline>
              <xm:f>NOx!C308:V308</xm:f>
              <xm:sqref>Z308</xm:sqref>
            </x14:sparkline>
          </x14:sparklines>
        </x14:sparklineGroup>
        <x14:sparklineGroup displayEmptyCellsAs="gap" xr2:uid="{A6D4ED1E-6538-4891-B028-E3B1EC07D3E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NOx!C241:V241</xm:f>
              <xm:sqref>Z241</xm:sqref>
            </x14:sparkline>
            <x14:sparkline>
              <xm:f>NOx!C242:V242</xm:f>
              <xm:sqref>Z242</xm:sqref>
            </x14:sparkline>
            <x14:sparkline>
              <xm:f>NOx!C243:V243</xm:f>
              <xm:sqref>Z243</xm:sqref>
            </x14:sparkline>
            <x14:sparkline>
              <xm:f>NOx!C244:V244</xm:f>
              <xm:sqref>Z244</xm:sqref>
            </x14:sparkline>
            <x14:sparkline>
              <xm:f>NOx!C245:V245</xm:f>
              <xm:sqref>Z245</xm:sqref>
            </x14:sparkline>
            <x14:sparkline>
              <xm:f>NOx!C246:V246</xm:f>
              <xm:sqref>Z246</xm:sqref>
            </x14:sparkline>
            <x14:sparkline>
              <xm:f>NOx!C247:V247</xm:f>
              <xm:sqref>Z247</xm:sqref>
            </x14:sparkline>
            <x14:sparkline>
              <xm:f>NOx!C248:V248</xm:f>
              <xm:sqref>Z248</xm:sqref>
            </x14:sparkline>
            <x14:sparkline>
              <xm:f>NOx!C249:V249</xm:f>
              <xm:sqref>Z249</xm:sqref>
            </x14:sparkline>
            <x14:sparkline>
              <xm:f>NOx!C250:V250</xm:f>
              <xm:sqref>Z250</xm:sqref>
            </x14:sparkline>
            <x14:sparkline>
              <xm:f>NOx!C251:V251</xm:f>
              <xm:sqref>Z251</xm:sqref>
            </x14:sparkline>
            <x14:sparkline>
              <xm:f>NOx!C252:V252</xm:f>
              <xm:sqref>Z252</xm:sqref>
            </x14:sparkline>
            <x14:sparkline>
              <xm:f>NOx!C253:V253</xm:f>
              <xm:sqref>Z253</xm:sqref>
            </x14:sparkline>
            <x14:sparkline>
              <xm:f>NOx!C254:V254</xm:f>
              <xm:sqref>Z254</xm:sqref>
            </x14:sparkline>
            <x14:sparkline>
              <xm:f>NOx!C255:V255</xm:f>
              <xm:sqref>Z255</xm:sqref>
            </x14:sparkline>
            <x14:sparkline>
              <xm:f>NOx!C256:V256</xm:f>
              <xm:sqref>Z256</xm:sqref>
            </x14:sparkline>
            <x14:sparkline>
              <xm:f>NOx!C257:V257</xm:f>
              <xm:sqref>Z257</xm:sqref>
            </x14:sparkline>
            <x14:sparkline>
              <xm:f>NOx!C258:V258</xm:f>
              <xm:sqref>Z258</xm:sqref>
            </x14:sparkline>
            <x14:sparkline>
              <xm:f>NOx!C259:V259</xm:f>
              <xm:sqref>Z259</xm:sqref>
            </x14:sparkline>
            <x14:sparkline>
              <xm:f>NOx!C260:V260</xm:f>
              <xm:sqref>Z260</xm:sqref>
            </x14:sparkline>
            <x14:sparkline>
              <xm:f>NOx!C261:V261</xm:f>
              <xm:sqref>Z261</xm:sqref>
            </x14:sparkline>
            <x14:sparkline>
              <xm:f>NOx!C262:V262</xm:f>
              <xm:sqref>Z262</xm:sqref>
            </x14:sparkline>
            <x14:sparkline>
              <xm:f>NOx!C263:V263</xm:f>
              <xm:sqref>Z263</xm:sqref>
            </x14:sparkline>
            <x14:sparkline>
              <xm:f>NOx!C264:V264</xm:f>
              <xm:sqref>Z264</xm:sqref>
            </x14:sparkline>
            <x14:sparkline>
              <xm:f>NOx!C265:V265</xm:f>
              <xm:sqref>Z265</xm:sqref>
            </x14:sparkline>
            <x14:sparkline>
              <xm:f>NOx!C266:V266</xm:f>
              <xm:sqref>Z266</xm:sqref>
            </x14:sparkline>
            <x14:sparkline>
              <xm:f>NOx!C267:V267</xm:f>
              <xm:sqref>Z267</xm:sqref>
            </x14:sparkline>
            <x14:sparkline>
              <xm:f>NOx!C268:V268</xm:f>
              <xm:sqref>Z268</xm:sqref>
            </x14:sparkline>
            <x14:sparkline>
              <xm:f>NOx!C269:V269</xm:f>
              <xm:sqref>Z269</xm:sqref>
            </x14:sparkline>
            <x14:sparkline>
              <xm:f>NOx!C270:V270</xm:f>
              <xm:sqref>Z270</xm:sqref>
            </x14:sparkline>
            <x14:sparkline>
              <xm:f>NOx!C271:V271</xm:f>
              <xm:sqref>Z271</xm:sqref>
            </x14:sparkline>
            <x14:sparkline>
              <xm:f>NOx!C272:V272</xm:f>
              <xm:sqref>Z272</xm:sqref>
            </x14:sparkline>
            <x14:sparkline>
              <xm:f>NOx!C273:V273</xm:f>
              <xm:sqref>Z273</xm:sqref>
            </x14:sparkline>
            <x14:sparkline>
              <xm:f>NOx!C274:V274</xm:f>
              <xm:sqref>Z274</xm:sqref>
            </x14:sparkline>
            <x14:sparkline>
              <xm:f>NOx!C275:V275</xm:f>
              <xm:sqref>Z275</xm:sqref>
            </x14:sparkline>
            <x14:sparkline>
              <xm:f>NOx!C276:V276</xm:f>
              <xm:sqref>Z276</xm:sqref>
            </x14:sparkline>
            <x14:sparkline>
              <xm:f>NOx!C277:V277</xm:f>
              <xm:sqref>Z277</xm:sqref>
            </x14:sparkline>
            <x14:sparkline>
              <xm:f>NOx!C278:V278</xm:f>
              <xm:sqref>Z278</xm:sqref>
            </x14:sparkline>
            <x14:sparkline>
              <xm:f>NOx!C279:V279</xm:f>
              <xm:sqref>Z279</xm:sqref>
            </x14:sparkline>
            <x14:sparkline>
              <xm:f>NOx!C280:V280</xm:f>
              <xm:sqref>Z280</xm:sqref>
            </x14:sparkline>
            <x14:sparkline>
              <xm:f>NOx!C281:V281</xm:f>
              <xm:sqref>Z281</xm:sqref>
            </x14:sparkline>
            <x14:sparkline>
              <xm:f>NOx!C282:V282</xm:f>
              <xm:sqref>Z282</xm:sqref>
            </x14:sparkline>
            <x14:sparkline>
              <xm:f>NOx!C283:V283</xm:f>
              <xm:sqref>Z283</xm:sqref>
            </x14:sparkline>
            <x14:sparkline>
              <xm:f>NOx!C284:V284</xm:f>
              <xm:sqref>Z284</xm:sqref>
            </x14:sparkline>
            <x14:sparkline>
              <xm:f>NOx!C285:V285</xm:f>
              <xm:sqref>Z285</xm:sqref>
            </x14:sparkline>
            <x14:sparkline>
              <xm:f>NOx!C286:V286</xm:f>
              <xm:sqref>Z286</xm:sqref>
            </x14:sparkline>
            <x14:sparkline>
              <xm:f>NOx!C287:V287</xm:f>
              <xm:sqref>Z287</xm:sqref>
            </x14:sparkline>
            <x14:sparkline>
              <xm:f>NOx!C288:V288</xm:f>
              <xm:sqref>Z288</xm:sqref>
            </x14:sparkline>
            <x14:sparkline>
              <xm:f>NOx!C289:V289</xm:f>
              <xm:sqref>Z289</xm:sqref>
            </x14:sparkline>
            <x14:sparkline>
              <xm:f>NOx!C290:V290</xm:f>
              <xm:sqref>Z290</xm:sqref>
            </x14:sparkline>
            <x14:sparkline>
              <xm:f>NOx!C291:V291</xm:f>
              <xm:sqref>Z291</xm:sqref>
            </x14:sparkline>
            <x14:sparkline>
              <xm:f>NOx!C292:V292</xm:f>
              <xm:sqref>Z292</xm:sqref>
            </x14:sparkline>
            <x14:sparkline>
              <xm:f>NOx!C293:V293</xm:f>
              <xm:sqref>Z293</xm:sqref>
            </x14:sparkline>
            <x14:sparkline>
              <xm:f>NOx!C294:V294</xm:f>
              <xm:sqref>Z294</xm:sqref>
            </x14:sparkline>
            <x14:sparkline>
              <xm:f>NOx!C295:V295</xm:f>
              <xm:sqref>Z295</xm:sqref>
            </x14:sparkline>
            <x14:sparkline>
              <xm:f>NOx!C296:V296</xm:f>
              <xm:sqref>Z296</xm:sqref>
            </x14:sparkline>
            <x14:sparkline>
              <xm:f>NOx!C297:V297</xm:f>
              <xm:sqref>Z297</xm:sqref>
            </x14:sparkline>
            <x14:sparkline>
              <xm:f>NOx!C298:V298</xm:f>
              <xm:sqref>Z298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61BD6-6E8A-4C06-A25A-775977C5C38A}">
  <dimension ref="A2:Z308"/>
  <sheetViews>
    <sheetView showGridLines="0" topLeftCell="Q1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7.42578125" style="51" bestFit="1" customWidth="1"/>
    <col min="7" max="7" width="11.42578125" style="51"/>
    <col min="8" max="8" width="7.42578125" style="51" bestFit="1" customWidth="1"/>
    <col min="9" max="22" width="11.42578125" style="5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107.65246181476989</v>
      </c>
      <c r="D4" s="20">
        <f t="shared" si="0"/>
        <v>132.5909558294245</v>
      </c>
      <c r="E4" s="20">
        <f t="shared" si="0"/>
        <v>163.70022236562752</v>
      </c>
      <c r="F4" s="20">
        <f t="shared" si="0"/>
        <v>181.03540766287574</v>
      </c>
      <c r="G4" s="20">
        <f t="shared" si="0"/>
        <v>105.27057338739375</v>
      </c>
      <c r="H4" s="20">
        <f t="shared" si="0"/>
        <v>209.70717382733329</v>
      </c>
      <c r="I4" s="20">
        <f t="shared" si="0"/>
        <v>127.67238377235662</v>
      </c>
      <c r="J4" s="20">
        <f t="shared" si="0"/>
        <v>145.77815975188511</v>
      </c>
      <c r="K4" s="20">
        <f t="shared" si="0"/>
        <v>142.13346343746642</v>
      </c>
      <c r="L4" s="20">
        <f t="shared" si="0"/>
        <v>102.20401792187073</v>
      </c>
      <c r="M4" s="20">
        <f t="shared" si="0"/>
        <v>117.35523551137067</v>
      </c>
      <c r="N4" s="20">
        <f t="shared" si="0"/>
        <v>109.46198079465189</v>
      </c>
      <c r="O4" s="20">
        <f t="shared" si="0"/>
        <v>99.08333726088</v>
      </c>
      <c r="P4" s="20">
        <f t="shared" si="0"/>
        <v>97.058598941336328</v>
      </c>
      <c r="Q4" s="20">
        <f t="shared" si="0"/>
        <v>117.57221997286965</v>
      </c>
      <c r="R4" s="20">
        <f t="shared" si="0"/>
        <v>167.23268422738749</v>
      </c>
      <c r="S4" s="20">
        <f t="shared" si="0"/>
        <v>236.68291678230776</v>
      </c>
      <c r="T4" s="20">
        <f t="shared" si="0"/>
        <v>106.12421439722556</v>
      </c>
      <c r="U4" s="20">
        <f t="shared" si="0"/>
        <v>101.86640486180941</v>
      </c>
      <c r="V4" s="20">
        <f t="shared" ref="V4" si="1">+V5+V46+V95+V157+V208</f>
        <v>172.45545661360737</v>
      </c>
      <c r="W4" s="21"/>
      <c r="X4" s="22">
        <f t="shared" ref="X4:X67" si="2">+(V4/C4)-1</f>
        <v>0.6019648199995602</v>
      </c>
    </row>
    <row r="5" spans="1:26" s="12" customFormat="1">
      <c r="A5" s="18" t="s">
        <v>263</v>
      </c>
      <c r="B5" s="19" t="s">
        <v>264</v>
      </c>
      <c r="C5" s="20">
        <f t="shared" ref="C5:U5" si="3">+C6+C32+C42</f>
        <v>0</v>
      </c>
      <c r="D5" s="20">
        <f t="shared" si="3"/>
        <v>0</v>
      </c>
      <c r="E5" s="20">
        <f t="shared" si="3"/>
        <v>0</v>
      </c>
      <c r="F5" s="20">
        <f t="shared" si="3"/>
        <v>0</v>
      </c>
      <c r="G5" s="20">
        <f t="shared" si="3"/>
        <v>0</v>
      </c>
      <c r="H5" s="20">
        <f t="shared" si="3"/>
        <v>0</v>
      </c>
      <c r="I5" s="20">
        <f t="shared" si="3"/>
        <v>0</v>
      </c>
      <c r="J5" s="20">
        <f t="shared" si="3"/>
        <v>0</v>
      </c>
      <c r="K5" s="20">
        <f t="shared" si="3"/>
        <v>0</v>
      </c>
      <c r="L5" s="20">
        <f t="shared" si="3"/>
        <v>0</v>
      </c>
      <c r="M5" s="20">
        <f t="shared" si="3"/>
        <v>0</v>
      </c>
      <c r="N5" s="20">
        <f t="shared" si="3"/>
        <v>0</v>
      </c>
      <c r="O5" s="20">
        <f t="shared" si="3"/>
        <v>0</v>
      </c>
      <c r="P5" s="20">
        <f t="shared" si="3"/>
        <v>0</v>
      </c>
      <c r="Q5" s="20">
        <f t="shared" si="3"/>
        <v>0</v>
      </c>
      <c r="R5" s="20">
        <f t="shared" si="3"/>
        <v>0</v>
      </c>
      <c r="S5" s="20">
        <f t="shared" si="3"/>
        <v>0</v>
      </c>
      <c r="T5" s="20">
        <f t="shared" si="3"/>
        <v>0</v>
      </c>
      <c r="U5" s="20">
        <f t="shared" si="3"/>
        <v>0</v>
      </c>
      <c r="V5" s="20">
        <f t="shared" ref="V5" si="4">+V6+V32+V42</f>
        <v>0</v>
      </c>
      <c r="W5" s="21"/>
      <c r="X5" s="22" t="e">
        <f t="shared" si="2"/>
        <v>#DIV/0!</v>
      </c>
    </row>
    <row r="6" spans="1:26">
      <c r="A6" s="23" t="s">
        <v>265</v>
      </c>
      <c r="B6" s="24" t="s">
        <v>266</v>
      </c>
      <c r="C6" s="25">
        <f t="shared" ref="C6:U6" si="5">+C7+C11+C19+C25+C29</f>
        <v>0</v>
      </c>
      <c r="D6" s="25">
        <f t="shared" si="5"/>
        <v>0</v>
      </c>
      <c r="E6" s="25">
        <f t="shared" si="5"/>
        <v>0</v>
      </c>
      <c r="F6" s="25">
        <f t="shared" si="5"/>
        <v>0</v>
      </c>
      <c r="G6" s="25">
        <f t="shared" si="5"/>
        <v>0</v>
      </c>
      <c r="H6" s="25">
        <f t="shared" si="5"/>
        <v>0</v>
      </c>
      <c r="I6" s="25">
        <f t="shared" si="5"/>
        <v>0</v>
      </c>
      <c r="J6" s="25">
        <f t="shared" si="5"/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25">
        <f t="shared" si="5"/>
        <v>0</v>
      </c>
      <c r="O6" s="25">
        <f t="shared" si="5"/>
        <v>0</v>
      </c>
      <c r="P6" s="25">
        <f t="shared" si="5"/>
        <v>0</v>
      </c>
      <c r="Q6" s="25">
        <f t="shared" si="5"/>
        <v>0</v>
      </c>
      <c r="R6" s="25">
        <f t="shared" si="5"/>
        <v>0</v>
      </c>
      <c r="S6" s="25">
        <f t="shared" si="5"/>
        <v>0</v>
      </c>
      <c r="T6" s="25">
        <f t="shared" si="5"/>
        <v>0</v>
      </c>
      <c r="U6" s="25">
        <f t="shared" si="5"/>
        <v>0</v>
      </c>
      <c r="V6" s="25">
        <f t="shared" ref="V6" si="6">+V7+V11+V19+V25+V29</f>
        <v>0</v>
      </c>
      <c r="W6" s="26"/>
      <c r="X6" s="27" t="e">
        <f t="shared" si="2"/>
        <v>#DIV/0!</v>
      </c>
    </row>
    <row r="7" spans="1:26">
      <c r="A7" s="23" t="s">
        <v>267</v>
      </c>
      <c r="B7" s="24" t="s">
        <v>268</v>
      </c>
      <c r="C7" s="25">
        <f t="shared" ref="C7:U7" si="7">+SUM(C8:C10)</f>
        <v>0</v>
      </c>
      <c r="D7" s="25">
        <f t="shared" si="7"/>
        <v>0</v>
      </c>
      <c r="E7" s="25">
        <f t="shared" si="7"/>
        <v>0</v>
      </c>
      <c r="F7" s="25">
        <f t="shared" si="7"/>
        <v>0</v>
      </c>
      <c r="G7" s="25">
        <f t="shared" si="7"/>
        <v>0</v>
      </c>
      <c r="H7" s="25">
        <f t="shared" si="7"/>
        <v>0</v>
      </c>
      <c r="I7" s="25">
        <f t="shared" si="7"/>
        <v>0</v>
      </c>
      <c r="J7" s="25">
        <f t="shared" si="7"/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25">
        <f t="shared" si="7"/>
        <v>0</v>
      </c>
      <c r="O7" s="25">
        <f t="shared" si="7"/>
        <v>0</v>
      </c>
      <c r="P7" s="25">
        <f t="shared" si="7"/>
        <v>0</v>
      </c>
      <c r="Q7" s="25">
        <f t="shared" si="7"/>
        <v>0</v>
      </c>
      <c r="R7" s="25">
        <f t="shared" si="7"/>
        <v>0</v>
      </c>
      <c r="S7" s="25">
        <f t="shared" si="7"/>
        <v>0</v>
      </c>
      <c r="T7" s="25">
        <f t="shared" si="7"/>
        <v>0</v>
      </c>
      <c r="U7" s="25">
        <f t="shared" si="7"/>
        <v>0</v>
      </c>
      <c r="V7" s="25">
        <f t="shared" ref="V7" si="8">+SUM(V8:V10)</f>
        <v>0</v>
      </c>
      <c r="W7" s="26"/>
      <c r="X7" s="27" t="e">
        <f t="shared" si="2"/>
        <v>#DIV/0!</v>
      </c>
    </row>
    <row r="8" spans="1:26">
      <c r="A8" s="23" t="s">
        <v>269</v>
      </c>
      <c r="B8" s="24" t="s">
        <v>270</v>
      </c>
      <c r="C8" s="29">
        <f>+'2000'!$K8</f>
        <v>0</v>
      </c>
      <c r="D8" s="29">
        <f>+'2001'!$K8</f>
        <v>0</v>
      </c>
      <c r="E8" s="29">
        <f>+'2002'!$K8</f>
        <v>0</v>
      </c>
      <c r="F8" s="29">
        <f>+'2003'!$K8</f>
        <v>0</v>
      </c>
      <c r="G8" s="29">
        <f>+'2004'!$K8</f>
        <v>0</v>
      </c>
      <c r="H8" s="29">
        <f>+'2005'!$K8</f>
        <v>0</v>
      </c>
      <c r="I8" s="29">
        <f>+'2006'!$K8</f>
        <v>0</v>
      </c>
      <c r="J8" s="29">
        <f>+'2007'!$K8</f>
        <v>0</v>
      </c>
      <c r="K8" s="29">
        <f>+'2008'!$K8</f>
        <v>0</v>
      </c>
      <c r="L8" s="29">
        <f>+'2009'!$K8</f>
        <v>0</v>
      </c>
      <c r="M8" s="29">
        <f>+'2010'!$K8</f>
        <v>0</v>
      </c>
      <c r="N8" s="29">
        <f>+'2011'!$K8</f>
        <v>0</v>
      </c>
      <c r="O8" s="29">
        <f>+'2012'!$K8</f>
        <v>0</v>
      </c>
      <c r="P8" s="29">
        <f>+'2013'!$K8</f>
        <v>0</v>
      </c>
      <c r="Q8" s="29">
        <f>+'2014'!$K8</f>
        <v>0</v>
      </c>
      <c r="R8" s="29">
        <f>+'2015'!$K8</f>
        <v>0</v>
      </c>
      <c r="S8" s="29">
        <f>+'2016'!$K8</f>
        <v>0</v>
      </c>
      <c r="T8" s="29">
        <f>+'2017'!$K8</f>
        <v>0</v>
      </c>
      <c r="U8" s="29">
        <f>+'2018'!$K8</f>
        <v>0</v>
      </c>
      <c r="V8" s="29">
        <f>+'2019'!$K8</f>
        <v>0</v>
      </c>
      <c r="W8" s="26"/>
      <c r="X8" s="30" t="e">
        <f t="shared" si="2"/>
        <v>#DIV/0!</v>
      </c>
    </row>
    <row r="9" spans="1:26">
      <c r="A9" s="23" t="s">
        <v>271</v>
      </c>
      <c r="B9" s="24" t="s">
        <v>272</v>
      </c>
      <c r="C9" s="29">
        <f>+'2000'!$K9</f>
        <v>0</v>
      </c>
      <c r="D9" s="29">
        <f>+'2001'!$K9</f>
        <v>0</v>
      </c>
      <c r="E9" s="29">
        <f>+'2002'!$K9</f>
        <v>0</v>
      </c>
      <c r="F9" s="29">
        <f>+'2003'!$K9</f>
        <v>0</v>
      </c>
      <c r="G9" s="29">
        <f>+'2004'!$K9</f>
        <v>0</v>
      </c>
      <c r="H9" s="29">
        <f>+'2005'!$K9</f>
        <v>0</v>
      </c>
      <c r="I9" s="29">
        <f>+'2006'!$K9</f>
        <v>0</v>
      </c>
      <c r="J9" s="29">
        <f>+'2007'!$K9</f>
        <v>0</v>
      </c>
      <c r="K9" s="29">
        <f>+'2008'!$K9</f>
        <v>0</v>
      </c>
      <c r="L9" s="29">
        <f>+'2009'!$K9</f>
        <v>0</v>
      </c>
      <c r="M9" s="29">
        <f>+'2010'!$K9</f>
        <v>0</v>
      </c>
      <c r="N9" s="29">
        <f>+'2011'!$K9</f>
        <v>0</v>
      </c>
      <c r="O9" s="29">
        <f>+'2012'!$K9</f>
        <v>0</v>
      </c>
      <c r="P9" s="29">
        <f>+'2013'!$K9</f>
        <v>0</v>
      </c>
      <c r="Q9" s="29">
        <f>+'2014'!$K9</f>
        <v>0</v>
      </c>
      <c r="R9" s="29">
        <f>+'2015'!$K9</f>
        <v>0</v>
      </c>
      <c r="S9" s="29">
        <f>+'2016'!$K9</f>
        <v>0</v>
      </c>
      <c r="T9" s="29">
        <f>+'2017'!$K9</f>
        <v>0</v>
      </c>
      <c r="U9" s="29">
        <f>+'2018'!$K9</f>
        <v>0</v>
      </c>
      <c r="V9" s="29">
        <f>+'2019'!$K9</f>
        <v>0</v>
      </c>
      <c r="W9" s="26"/>
      <c r="X9" s="30" t="e">
        <f t="shared" si="2"/>
        <v>#DIV/0!</v>
      </c>
    </row>
    <row r="10" spans="1:26">
      <c r="A10" s="23" t="s">
        <v>273</v>
      </c>
      <c r="B10" s="24" t="s">
        <v>274</v>
      </c>
      <c r="C10" s="29">
        <f>+'2000'!$K10</f>
        <v>0</v>
      </c>
      <c r="D10" s="29">
        <f>+'2001'!$K10</f>
        <v>0</v>
      </c>
      <c r="E10" s="29">
        <f>+'2002'!$K10</f>
        <v>0</v>
      </c>
      <c r="F10" s="29">
        <f>+'2003'!$K10</f>
        <v>0</v>
      </c>
      <c r="G10" s="29">
        <f>+'2004'!$K10</f>
        <v>0</v>
      </c>
      <c r="H10" s="29">
        <f>+'2005'!$K10</f>
        <v>0</v>
      </c>
      <c r="I10" s="29">
        <f>+'2006'!$K10</f>
        <v>0</v>
      </c>
      <c r="J10" s="29">
        <f>+'2007'!$K10</f>
        <v>0</v>
      </c>
      <c r="K10" s="29">
        <f>+'2008'!$K10</f>
        <v>0</v>
      </c>
      <c r="L10" s="29">
        <f>+'2009'!$K10</f>
        <v>0</v>
      </c>
      <c r="M10" s="29">
        <f>+'2010'!$K10</f>
        <v>0</v>
      </c>
      <c r="N10" s="29">
        <f>+'2011'!$K10</f>
        <v>0</v>
      </c>
      <c r="O10" s="29">
        <f>+'2012'!$K10</f>
        <v>0</v>
      </c>
      <c r="P10" s="29">
        <f>+'2013'!$K10</f>
        <v>0</v>
      </c>
      <c r="Q10" s="29">
        <f>+'2014'!$K10</f>
        <v>0</v>
      </c>
      <c r="R10" s="29">
        <f>+'2015'!$K10</f>
        <v>0</v>
      </c>
      <c r="S10" s="29">
        <f>+'2016'!$K10</f>
        <v>0</v>
      </c>
      <c r="T10" s="29">
        <f>+'2017'!$K10</f>
        <v>0</v>
      </c>
      <c r="U10" s="29">
        <f>+'2018'!$K10</f>
        <v>0</v>
      </c>
      <c r="V10" s="29">
        <f>+'2019'!$K10</f>
        <v>0</v>
      </c>
      <c r="W10" s="26"/>
      <c r="X10" s="30" t="e">
        <f t="shared" si="2"/>
        <v>#DIV/0!</v>
      </c>
    </row>
    <row r="11" spans="1:26">
      <c r="A11" s="23" t="s">
        <v>275</v>
      </c>
      <c r="B11" s="24" t="s">
        <v>276</v>
      </c>
      <c r="C11" s="25">
        <f t="shared" ref="C11:U11" si="9">+SUM(C12:C18)</f>
        <v>0</v>
      </c>
      <c r="D11" s="25">
        <f t="shared" si="9"/>
        <v>0</v>
      </c>
      <c r="E11" s="25">
        <f t="shared" si="9"/>
        <v>0</v>
      </c>
      <c r="F11" s="25">
        <f t="shared" si="9"/>
        <v>0</v>
      </c>
      <c r="G11" s="25">
        <f t="shared" si="9"/>
        <v>0</v>
      </c>
      <c r="H11" s="25">
        <f t="shared" si="9"/>
        <v>0</v>
      </c>
      <c r="I11" s="25">
        <f t="shared" si="9"/>
        <v>0</v>
      </c>
      <c r="J11" s="25">
        <f t="shared" si="9"/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25">
        <f t="shared" si="9"/>
        <v>0</v>
      </c>
      <c r="O11" s="25">
        <f t="shared" si="9"/>
        <v>0</v>
      </c>
      <c r="P11" s="25">
        <f t="shared" si="9"/>
        <v>0</v>
      </c>
      <c r="Q11" s="25">
        <f t="shared" si="9"/>
        <v>0</v>
      </c>
      <c r="R11" s="25">
        <f t="shared" si="9"/>
        <v>0</v>
      </c>
      <c r="S11" s="25">
        <f t="shared" si="9"/>
        <v>0</v>
      </c>
      <c r="T11" s="25">
        <f t="shared" si="9"/>
        <v>0</v>
      </c>
      <c r="U11" s="25">
        <f t="shared" si="9"/>
        <v>0</v>
      </c>
      <c r="V11" s="25">
        <f t="shared" ref="V11" si="10">+SUM(V12:V18)</f>
        <v>0</v>
      </c>
      <c r="W11" s="26"/>
      <c r="X11" s="27" t="e">
        <f t="shared" si="2"/>
        <v>#DIV/0!</v>
      </c>
    </row>
    <row r="12" spans="1:26">
      <c r="A12" s="23" t="s">
        <v>277</v>
      </c>
      <c r="B12" s="24" t="s">
        <v>278</v>
      </c>
      <c r="C12" s="29">
        <f>+'2000'!$K12</f>
        <v>0</v>
      </c>
      <c r="D12" s="29">
        <f>+'2001'!$K12</f>
        <v>0</v>
      </c>
      <c r="E12" s="29">
        <f>+'2002'!$K12</f>
        <v>0</v>
      </c>
      <c r="F12" s="29">
        <f>+'2003'!$K12</f>
        <v>0</v>
      </c>
      <c r="G12" s="29">
        <f>+'2004'!$K12</f>
        <v>0</v>
      </c>
      <c r="H12" s="29">
        <f>+'2005'!$K12</f>
        <v>0</v>
      </c>
      <c r="I12" s="29">
        <f>+'2006'!$K12</f>
        <v>0</v>
      </c>
      <c r="J12" s="29">
        <f>+'2007'!$K12</f>
        <v>0</v>
      </c>
      <c r="K12" s="29">
        <f>+'2008'!$K12</f>
        <v>0</v>
      </c>
      <c r="L12" s="29">
        <f>+'2009'!$K12</f>
        <v>0</v>
      </c>
      <c r="M12" s="29">
        <f>+'2010'!$K12</f>
        <v>0</v>
      </c>
      <c r="N12" s="29">
        <f>+'2011'!$K12</f>
        <v>0</v>
      </c>
      <c r="O12" s="29">
        <f>+'2012'!$K12</f>
        <v>0</v>
      </c>
      <c r="P12" s="29">
        <f>+'2013'!$K12</f>
        <v>0</v>
      </c>
      <c r="Q12" s="29">
        <f>+'2014'!$K12</f>
        <v>0</v>
      </c>
      <c r="R12" s="29">
        <f>+'2015'!$K12</f>
        <v>0</v>
      </c>
      <c r="S12" s="29">
        <f>+'2016'!$K12</f>
        <v>0</v>
      </c>
      <c r="T12" s="29">
        <f>+'2017'!$K12</f>
        <v>0</v>
      </c>
      <c r="U12" s="29">
        <f>+'2018'!$K12</f>
        <v>0</v>
      </c>
      <c r="V12" s="29">
        <f>+'2019'!$K12</f>
        <v>0</v>
      </c>
      <c r="W12" s="26"/>
      <c r="X12" s="30" t="e">
        <f t="shared" si="2"/>
        <v>#DIV/0!</v>
      </c>
    </row>
    <row r="13" spans="1:26">
      <c r="A13" s="23" t="s">
        <v>279</v>
      </c>
      <c r="B13" s="24" t="s">
        <v>280</v>
      </c>
      <c r="C13" s="29">
        <f>+'2000'!$K13</f>
        <v>0</v>
      </c>
      <c r="D13" s="29">
        <f>+'2001'!$K13</f>
        <v>0</v>
      </c>
      <c r="E13" s="29">
        <f>+'2002'!$K13</f>
        <v>0</v>
      </c>
      <c r="F13" s="29">
        <f>+'2003'!$K13</f>
        <v>0</v>
      </c>
      <c r="G13" s="29">
        <f>+'2004'!$K13</f>
        <v>0</v>
      </c>
      <c r="H13" s="29">
        <f>+'2005'!$K13</f>
        <v>0</v>
      </c>
      <c r="I13" s="29">
        <f>+'2006'!$K13</f>
        <v>0</v>
      </c>
      <c r="J13" s="29">
        <f>+'2007'!$K13</f>
        <v>0</v>
      </c>
      <c r="K13" s="29">
        <f>+'2008'!$K13</f>
        <v>0</v>
      </c>
      <c r="L13" s="29">
        <f>+'2009'!$K13</f>
        <v>0</v>
      </c>
      <c r="M13" s="29">
        <f>+'2010'!$K13</f>
        <v>0</v>
      </c>
      <c r="N13" s="29">
        <f>+'2011'!$K13</f>
        <v>0</v>
      </c>
      <c r="O13" s="29">
        <f>+'2012'!$K13</f>
        <v>0</v>
      </c>
      <c r="P13" s="29">
        <f>+'2013'!$K13</f>
        <v>0</v>
      </c>
      <c r="Q13" s="29">
        <f>+'2014'!$K13</f>
        <v>0</v>
      </c>
      <c r="R13" s="29">
        <f>+'2015'!$K13</f>
        <v>0</v>
      </c>
      <c r="S13" s="29">
        <f>+'2016'!$K13</f>
        <v>0</v>
      </c>
      <c r="T13" s="29">
        <f>+'2017'!$K13</f>
        <v>0</v>
      </c>
      <c r="U13" s="29">
        <f>+'2018'!$K13</f>
        <v>0</v>
      </c>
      <c r="V13" s="29">
        <f>+'2019'!$K13</f>
        <v>0</v>
      </c>
      <c r="W13" s="26"/>
      <c r="X13" s="30" t="e">
        <f t="shared" si="2"/>
        <v>#DIV/0!</v>
      </c>
    </row>
    <row r="14" spans="1:26">
      <c r="A14" s="23" t="s">
        <v>281</v>
      </c>
      <c r="B14" s="24" t="s">
        <v>282</v>
      </c>
      <c r="C14" s="29">
        <f>+'2000'!$K14</f>
        <v>0</v>
      </c>
      <c r="D14" s="29">
        <f>+'2001'!$K14</f>
        <v>0</v>
      </c>
      <c r="E14" s="29">
        <f>+'2002'!$K14</f>
        <v>0</v>
      </c>
      <c r="F14" s="29">
        <f>+'2003'!$K14</f>
        <v>0</v>
      </c>
      <c r="G14" s="29">
        <f>+'2004'!$K14</f>
        <v>0</v>
      </c>
      <c r="H14" s="29">
        <f>+'2005'!$K14</f>
        <v>0</v>
      </c>
      <c r="I14" s="29">
        <f>+'2006'!$K14</f>
        <v>0</v>
      </c>
      <c r="J14" s="29">
        <f>+'2007'!$K14</f>
        <v>0</v>
      </c>
      <c r="K14" s="29">
        <f>+'2008'!$K14</f>
        <v>0</v>
      </c>
      <c r="L14" s="29">
        <f>+'2009'!$K14</f>
        <v>0</v>
      </c>
      <c r="M14" s="29">
        <f>+'2010'!$K14</f>
        <v>0</v>
      </c>
      <c r="N14" s="29">
        <f>+'2011'!$K14</f>
        <v>0</v>
      </c>
      <c r="O14" s="29">
        <f>+'2012'!$K14</f>
        <v>0</v>
      </c>
      <c r="P14" s="29">
        <f>+'2013'!$K14</f>
        <v>0</v>
      </c>
      <c r="Q14" s="29">
        <f>+'2014'!$K14</f>
        <v>0</v>
      </c>
      <c r="R14" s="29">
        <f>+'2015'!$K14</f>
        <v>0</v>
      </c>
      <c r="S14" s="29">
        <f>+'2016'!$K14</f>
        <v>0</v>
      </c>
      <c r="T14" s="29">
        <f>+'2017'!$K14</f>
        <v>0</v>
      </c>
      <c r="U14" s="29">
        <f>+'2018'!$K14</f>
        <v>0</v>
      </c>
      <c r="V14" s="29">
        <f>+'2019'!$K14</f>
        <v>0</v>
      </c>
      <c r="W14" s="26"/>
      <c r="X14" s="30" t="e">
        <f t="shared" si="2"/>
        <v>#DIV/0!</v>
      </c>
    </row>
    <row r="15" spans="1:26">
      <c r="A15" s="23" t="s">
        <v>283</v>
      </c>
      <c r="B15" s="24" t="s">
        <v>284</v>
      </c>
      <c r="C15" s="29">
        <f>+'2000'!$K15</f>
        <v>0</v>
      </c>
      <c r="D15" s="29">
        <f>+'2001'!$K15</f>
        <v>0</v>
      </c>
      <c r="E15" s="29">
        <f>+'2002'!$K15</f>
        <v>0</v>
      </c>
      <c r="F15" s="29">
        <f>+'2003'!$K15</f>
        <v>0</v>
      </c>
      <c r="G15" s="29">
        <f>+'2004'!$K15</f>
        <v>0</v>
      </c>
      <c r="H15" s="29">
        <f>+'2005'!$K15</f>
        <v>0</v>
      </c>
      <c r="I15" s="29">
        <f>+'2006'!$K15</f>
        <v>0</v>
      </c>
      <c r="J15" s="29">
        <f>+'2007'!$K15</f>
        <v>0</v>
      </c>
      <c r="K15" s="29">
        <f>+'2008'!$K15</f>
        <v>0</v>
      </c>
      <c r="L15" s="29">
        <f>+'2009'!$K15</f>
        <v>0</v>
      </c>
      <c r="M15" s="29">
        <f>+'2010'!$K15</f>
        <v>0</v>
      </c>
      <c r="N15" s="29">
        <f>+'2011'!$K15</f>
        <v>0</v>
      </c>
      <c r="O15" s="29">
        <f>+'2012'!$K15</f>
        <v>0</v>
      </c>
      <c r="P15" s="29">
        <f>+'2013'!$K15</f>
        <v>0</v>
      </c>
      <c r="Q15" s="29">
        <f>+'2014'!$K15</f>
        <v>0</v>
      </c>
      <c r="R15" s="29">
        <f>+'2015'!$K15</f>
        <v>0</v>
      </c>
      <c r="S15" s="29">
        <f>+'2016'!$K15</f>
        <v>0</v>
      </c>
      <c r="T15" s="29">
        <f>+'2017'!$K15</f>
        <v>0</v>
      </c>
      <c r="U15" s="29">
        <f>+'2018'!$K15</f>
        <v>0</v>
      </c>
      <c r="V15" s="29">
        <f>+'2019'!$K15</f>
        <v>0</v>
      </c>
      <c r="W15" s="26"/>
      <c r="X15" s="30" t="e">
        <f t="shared" si="2"/>
        <v>#DIV/0!</v>
      </c>
    </row>
    <row r="16" spans="1:26">
      <c r="A16" s="23" t="s">
        <v>285</v>
      </c>
      <c r="B16" s="24" t="s">
        <v>286</v>
      </c>
      <c r="C16" s="29">
        <f>+'2000'!$K16</f>
        <v>0</v>
      </c>
      <c r="D16" s="29">
        <f>+'2001'!$K16</f>
        <v>0</v>
      </c>
      <c r="E16" s="29">
        <f>+'2002'!$K16</f>
        <v>0</v>
      </c>
      <c r="F16" s="29">
        <f>+'2003'!$K16</f>
        <v>0</v>
      </c>
      <c r="G16" s="29">
        <f>+'2004'!$K16</f>
        <v>0</v>
      </c>
      <c r="H16" s="29">
        <f>+'2005'!$K16</f>
        <v>0</v>
      </c>
      <c r="I16" s="29">
        <f>+'2006'!$K16</f>
        <v>0</v>
      </c>
      <c r="J16" s="29">
        <f>+'2007'!$K16</f>
        <v>0</v>
      </c>
      <c r="K16" s="29">
        <f>+'2008'!$K16</f>
        <v>0</v>
      </c>
      <c r="L16" s="29">
        <f>+'2009'!$K16</f>
        <v>0</v>
      </c>
      <c r="M16" s="29">
        <f>+'2010'!$K16</f>
        <v>0</v>
      </c>
      <c r="N16" s="29">
        <f>+'2011'!$K16</f>
        <v>0</v>
      </c>
      <c r="O16" s="29">
        <f>+'2012'!$K16</f>
        <v>0</v>
      </c>
      <c r="P16" s="29">
        <f>+'2013'!$K16</f>
        <v>0</v>
      </c>
      <c r="Q16" s="29">
        <f>+'2014'!$K16</f>
        <v>0</v>
      </c>
      <c r="R16" s="29">
        <f>+'2015'!$K16</f>
        <v>0</v>
      </c>
      <c r="S16" s="29">
        <f>+'2016'!$K16</f>
        <v>0</v>
      </c>
      <c r="T16" s="29">
        <f>+'2017'!$K16</f>
        <v>0</v>
      </c>
      <c r="U16" s="29">
        <f>+'2018'!$K16</f>
        <v>0</v>
      </c>
      <c r="V16" s="29">
        <f>+'2019'!$K16</f>
        <v>0</v>
      </c>
      <c r="W16" s="26"/>
      <c r="X16" s="30" t="e">
        <f t="shared" si="2"/>
        <v>#DIV/0!</v>
      </c>
    </row>
    <row r="17" spans="1:24">
      <c r="A17" s="23" t="s">
        <v>287</v>
      </c>
      <c r="B17" s="24" t="s">
        <v>288</v>
      </c>
      <c r="C17" s="29">
        <f>+'2000'!$K17</f>
        <v>0</v>
      </c>
      <c r="D17" s="29">
        <f>+'2001'!$K17</f>
        <v>0</v>
      </c>
      <c r="E17" s="29">
        <f>+'2002'!$K17</f>
        <v>0</v>
      </c>
      <c r="F17" s="29">
        <f>+'2003'!$K17</f>
        <v>0</v>
      </c>
      <c r="G17" s="29">
        <f>+'2004'!$K17</f>
        <v>0</v>
      </c>
      <c r="H17" s="29">
        <f>+'2005'!$K17</f>
        <v>0</v>
      </c>
      <c r="I17" s="29">
        <f>+'2006'!$K17</f>
        <v>0</v>
      </c>
      <c r="J17" s="29">
        <f>+'2007'!$K17</f>
        <v>0</v>
      </c>
      <c r="K17" s="29">
        <f>+'2008'!$K17</f>
        <v>0</v>
      </c>
      <c r="L17" s="29">
        <f>+'2009'!$K17</f>
        <v>0</v>
      </c>
      <c r="M17" s="29">
        <f>+'2010'!$K17</f>
        <v>0</v>
      </c>
      <c r="N17" s="29">
        <f>+'2011'!$K17</f>
        <v>0</v>
      </c>
      <c r="O17" s="29">
        <f>+'2012'!$K17</f>
        <v>0</v>
      </c>
      <c r="P17" s="29">
        <f>+'2013'!$K17</f>
        <v>0</v>
      </c>
      <c r="Q17" s="29">
        <f>+'2014'!$K17</f>
        <v>0</v>
      </c>
      <c r="R17" s="29">
        <f>+'2015'!$K17</f>
        <v>0</v>
      </c>
      <c r="S17" s="29">
        <f>+'2016'!$K17</f>
        <v>0</v>
      </c>
      <c r="T17" s="29">
        <f>+'2017'!$K17</f>
        <v>0</v>
      </c>
      <c r="U17" s="29">
        <f>+'2018'!$K17</f>
        <v>0</v>
      </c>
      <c r="V17" s="29">
        <f>+'2019'!$K17</f>
        <v>0</v>
      </c>
      <c r="W17" s="26"/>
      <c r="X17" s="30" t="e">
        <f t="shared" si="2"/>
        <v>#DIV/0!</v>
      </c>
    </row>
    <row r="18" spans="1:24">
      <c r="A18" s="23" t="s">
        <v>289</v>
      </c>
      <c r="B18" s="24" t="s">
        <v>290</v>
      </c>
      <c r="C18" s="29">
        <f>+'2000'!$K18</f>
        <v>0</v>
      </c>
      <c r="D18" s="29">
        <f>+'2001'!$K18</f>
        <v>0</v>
      </c>
      <c r="E18" s="29">
        <f>+'2002'!$K18</f>
        <v>0</v>
      </c>
      <c r="F18" s="29">
        <f>+'2003'!$K18</f>
        <v>0</v>
      </c>
      <c r="G18" s="29">
        <f>+'2004'!$K18</f>
        <v>0</v>
      </c>
      <c r="H18" s="29">
        <f>+'2005'!$K18</f>
        <v>0</v>
      </c>
      <c r="I18" s="29">
        <f>+'2006'!$K18</f>
        <v>0</v>
      </c>
      <c r="J18" s="29">
        <f>+'2007'!$K18</f>
        <v>0</v>
      </c>
      <c r="K18" s="29">
        <f>+'2008'!$K18</f>
        <v>0</v>
      </c>
      <c r="L18" s="29">
        <f>+'2009'!$K18</f>
        <v>0</v>
      </c>
      <c r="M18" s="29">
        <f>+'2010'!$K18</f>
        <v>0</v>
      </c>
      <c r="N18" s="29">
        <f>+'2011'!$K18</f>
        <v>0</v>
      </c>
      <c r="O18" s="29">
        <f>+'2012'!$K18</f>
        <v>0</v>
      </c>
      <c r="P18" s="29">
        <f>+'2013'!$K18</f>
        <v>0</v>
      </c>
      <c r="Q18" s="29">
        <f>+'2014'!$K18</f>
        <v>0</v>
      </c>
      <c r="R18" s="29">
        <f>+'2015'!$K18</f>
        <v>0</v>
      </c>
      <c r="S18" s="29">
        <f>+'2016'!$K18</f>
        <v>0</v>
      </c>
      <c r="T18" s="29">
        <f>+'2017'!$K18</f>
        <v>0</v>
      </c>
      <c r="U18" s="29">
        <f>+'2018'!$K18</f>
        <v>0</v>
      </c>
      <c r="V18" s="29">
        <f>+'2019'!$K18</f>
        <v>0</v>
      </c>
      <c r="W18" s="26"/>
      <c r="X18" s="30" t="e">
        <f t="shared" si="2"/>
        <v>#DIV/0!</v>
      </c>
    </row>
    <row r="19" spans="1:24">
      <c r="A19" s="23" t="s">
        <v>291</v>
      </c>
      <c r="B19" s="24" t="s">
        <v>292</v>
      </c>
      <c r="C19" s="25">
        <f t="shared" ref="C19:U19" si="11">+SUM(C20:C24)</f>
        <v>0</v>
      </c>
      <c r="D19" s="25">
        <f t="shared" si="11"/>
        <v>0</v>
      </c>
      <c r="E19" s="25">
        <f t="shared" si="11"/>
        <v>0</v>
      </c>
      <c r="F19" s="25">
        <f t="shared" si="11"/>
        <v>0</v>
      </c>
      <c r="G19" s="25">
        <f t="shared" si="11"/>
        <v>0</v>
      </c>
      <c r="H19" s="25">
        <f t="shared" si="11"/>
        <v>0</v>
      </c>
      <c r="I19" s="25">
        <f t="shared" si="11"/>
        <v>0</v>
      </c>
      <c r="J19" s="25">
        <f t="shared" si="11"/>
        <v>0</v>
      </c>
      <c r="K19" s="25">
        <f t="shared" si="11"/>
        <v>0</v>
      </c>
      <c r="L19" s="25">
        <f t="shared" si="11"/>
        <v>0</v>
      </c>
      <c r="M19" s="25">
        <f t="shared" si="11"/>
        <v>0</v>
      </c>
      <c r="N19" s="25">
        <f t="shared" si="11"/>
        <v>0</v>
      </c>
      <c r="O19" s="25">
        <f t="shared" si="11"/>
        <v>0</v>
      </c>
      <c r="P19" s="25">
        <f t="shared" si="11"/>
        <v>0</v>
      </c>
      <c r="Q19" s="25">
        <f t="shared" si="11"/>
        <v>0</v>
      </c>
      <c r="R19" s="25">
        <f t="shared" si="11"/>
        <v>0</v>
      </c>
      <c r="S19" s="25">
        <f t="shared" si="11"/>
        <v>0</v>
      </c>
      <c r="T19" s="25">
        <f t="shared" si="11"/>
        <v>0</v>
      </c>
      <c r="U19" s="25">
        <f t="shared" si="11"/>
        <v>0</v>
      </c>
      <c r="V19" s="25">
        <f t="shared" ref="V19" si="12">+SUM(V20:V24)</f>
        <v>0</v>
      </c>
      <c r="W19" s="26"/>
      <c r="X19" s="27" t="e">
        <f t="shared" si="2"/>
        <v>#DIV/0!</v>
      </c>
    </row>
    <row r="20" spans="1:24">
      <c r="A20" s="23" t="s">
        <v>293</v>
      </c>
      <c r="B20" s="24" t="s">
        <v>294</v>
      </c>
      <c r="C20" s="29">
        <f>+'2000'!$K20</f>
        <v>0</v>
      </c>
      <c r="D20" s="29">
        <f>+'2001'!$K20</f>
        <v>0</v>
      </c>
      <c r="E20" s="29">
        <f>+'2002'!$K20</f>
        <v>0</v>
      </c>
      <c r="F20" s="29">
        <f>+'2003'!$K20</f>
        <v>0</v>
      </c>
      <c r="G20" s="29">
        <f>+'2004'!$K20</f>
        <v>0</v>
      </c>
      <c r="H20" s="29">
        <f>+'2005'!$K20</f>
        <v>0</v>
      </c>
      <c r="I20" s="29">
        <f>+'2006'!$K20</f>
        <v>0</v>
      </c>
      <c r="J20" s="29">
        <f>+'2007'!$K20</f>
        <v>0</v>
      </c>
      <c r="K20" s="29">
        <f>+'2008'!$K20</f>
        <v>0</v>
      </c>
      <c r="L20" s="29">
        <f>+'2009'!$K20</f>
        <v>0</v>
      </c>
      <c r="M20" s="29">
        <f>+'2010'!$K20</f>
        <v>0</v>
      </c>
      <c r="N20" s="29">
        <f>+'2011'!$K20</f>
        <v>0</v>
      </c>
      <c r="O20" s="29">
        <f>+'2012'!$K20</f>
        <v>0</v>
      </c>
      <c r="P20" s="29">
        <f>+'2013'!$K20</f>
        <v>0</v>
      </c>
      <c r="Q20" s="29">
        <f>+'2014'!$K20</f>
        <v>0</v>
      </c>
      <c r="R20" s="29">
        <f>+'2015'!$K20</f>
        <v>0</v>
      </c>
      <c r="S20" s="29">
        <f>+'2016'!$K20</f>
        <v>0</v>
      </c>
      <c r="T20" s="29">
        <f>+'2017'!$K20</f>
        <v>0</v>
      </c>
      <c r="U20" s="29">
        <f>+'2018'!$K20</f>
        <v>0</v>
      </c>
      <c r="V20" s="29">
        <f>+'2019'!$K20</f>
        <v>0</v>
      </c>
      <c r="W20" s="26"/>
      <c r="X20" s="30" t="e">
        <f t="shared" si="2"/>
        <v>#DIV/0!</v>
      </c>
    </row>
    <row r="21" spans="1:24">
      <c r="A21" s="23" t="s">
        <v>295</v>
      </c>
      <c r="B21" s="24" t="s">
        <v>296</v>
      </c>
      <c r="C21" s="29">
        <f>+'2000'!$K21</f>
        <v>0</v>
      </c>
      <c r="D21" s="29">
        <f>+'2001'!$K21</f>
        <v>0</v>
      </c>
      <c r="E21" s="29">
        <f>+'2002'!$K21</f>
        <v>0</v>
      </c>
      <c r="F21" s="29">
        <f>+'2003'!$K21</f>
        <v>0</v>
      </c>
      <c r="G21" s="29">
        <f>+'2004'!$K21</f>
        <v>0</v>
      </c>
      <c r="H21" s="29">
        <f>+'2005'!$K21</f>
        <v>0</v>
      </c>
      <c r="I21" s="29">
        <f>+'2006'!$K21</f>
        <v>0</v>
      </c>
      <c r="J21" s="29">
        <f>+'2007'!$K21</f>
        <v>0</v>
      </c>
      <c r="K21" s="29">
        <f>+'2008'!$K21</f>
        <v>0</v>
      </c>
      <c r="L21" s="29">
        <f>+'2009'!$K21</f>
        <v>0</v>
      </c>
      <c r="M21" s="29">
        <f>+'2010'!$K21</f>
        <v>0</v>
      </c>
      <c r="N21" s="29">
        <f>+'2011'!$K21</f>
        <v>0</v>
      </c>
      <c r="O21" s="29">
        <f>+'2012'!$K21</f>
        <v>0</v>
      </c>
      <c r="P21" s="29">
        <f>+'2013'!$K21</f>
        <v>0</v>
      </c>
      <c r="Q21" s="29">
        <f>+'2014'!$K21</f>
        <v>0</v>
      </c>
      <c r="R21" s="29">
        <f>+'2015'!$K21</f>
        <v>0</v>
      </c>
      <c r="S21" s="29">
        <f>+'2016'!$K21</f>
        <v>0</v>
      </c>
      <c r="T21" s="29">
        <f>+'2017'!$K21</f>
        <v>0</v>
      </c>
      <c r="U21" s="29">
        <f>+'2018'!$K21</f>
        <v>0</v>
      </c>
      <c r="V21" s="29">
        <f>+'2019'!$K21</f>
        <v>0</v>
      </c>
      <c r="W21" s="26"/>
      <c r="X21" s="30" t="e">
        <f t="shared" si="2"/>
        <v>#DIV/0!</v>
      </c>
    </row>
    <row r="22" spans="1:24">
      <c r="A22" s="23" t="s">
        <v>297</v>
      </c>
      <c r="B22" s="24" t="s">
        <v>298</v>
      </c>
      <c r="C22" s="29">
        <f>+'2000'!$K22</f>
        <v>0</v>
      </c>
      <c r="D22" s="29">
        <f>+'2001'!$K22</f>
        <v>0</v>
      </c>
      <c r="E22" s="29">
        <f>+'2002'!$K22</f>
        <v>0</v>
      </c>
      <c r="F22" s="29">
        <f>+'2003'!$K22</f>
        <v>0</v>
      </c>
      <c r="G22" s="29">
        <f>+'2004'!$K22</f>
        <v>0</v>
      </c>
      <c r="H22" s="29">
        <f>+'2005'!$K22</f>
        <v>0</v>
      </c>
      <c r="I22" s="29">
        <f>+'2006'!$K22</f>
        <v>0</v>
      </c>
      <c r="J22" s="29">
        <f>+'2007'!$K22</f>
        <v>0</v>
      </c>
      <c r="K22" s="29">
        <f>+'2008'!$K22</f>
        <v>0</v>
      </c>
      <c r="L22" s="29">
        <f>+'2009'!$K22</f>
        <v>0</v>
      </c>
      <c r="M22" s="29">
        <f>+'2010'!$K22</f>
        <v>0</v>
      </c>
      <c r="N22" s="29">
        <f>+'2011'!$K22</f>
        <v>0</v>
      </c>
      <c r="O22" s="29">
        <f>+'2012'!$K22</f>
        <v>0</v>
      </c>
      <c r="P22" s="29">
        <f>+'2013'!$K22</f>
        <v>0</v>
      </c>
      <c r="Q22" s="29">
        <f>+'2014'!$K22</f>
        <v>0</v>
      </c>
      <c r="R22" s="29">
        <f>+'2015'!$K22</f>
        <v>0</v>
      </c>
      <c r="S22" s="29">
        <f>+'2016'!$K22</f>
        <v>0</v>
      </c>
      <c r="T22" s="29">
        <f>+'2017'!$K22</f>
        <v>0</v>
      </c>
      <c r="U22" s="29">
        <f>+'2018'!$K22</f>
        <v>0</v>
      </c>
      <c r="V22" s="29">
        <f>+'2019'!$K22</f>
        <v>0</v>
      </c>
      <c r="W22" s="26"/>
      <c r="X22" s="30" t="e">
        <f t="shared" si="2"/>
        <v>#DIV/0!</v>
      </c>
    </row>
    <row r="23" spans="1:24">
      <c r="A23" s="23" t="s">
        <v>299</v>
      </c>
      <c r="B23" s="24" t="s">
        <v>300</v>
      </c>
      <c r="C23" s="29">
        <f>+'2000'!$K23</f>
        <v>0</v>
      </c>
      <c r="D23" s="29">
        <f>+'2001'!$K23</f>
        <v>0</v>
      </c>
      <c r="E23" s="29">
        <f>+'2002'!$K23</f>
        <v>0</v>
      </c>
      <c r="F23" s="29">
        <f>+'2003'!$K23</f>
        <v>0</v>
      </c>
      <c r="G23" s="29">
        <f>+'2004'!$K23</f>
        <v>0</v>
      </c>
      <c r="H23" s="29">
        <f>+'2005'!$K23</f>
        <v>0</v>
      </c>
      <c r="I23" s="29">
        <f>+'2006'!$K23</f>
        <v>0</v>
      </c>
      <c r="J23" s="29">
        <f>+'2007'!$K23</f>
        <v>0</v>
      </c>
      <c r="K23" s="29">
        <f>+'2008'!$K23</f>
        <v>0</v>
      </c>
      <c r="L23" s="29">
        <f>+'2009'!$K23</f>
        <v>0</v>
      </c>
      <c r="M23" s="29">
        <f>+'2010'!$K23</f>
        <v>0</v>
      </c>
      <c r="N23" s="29">
        <f>+'2011'!$K23</f>
        <v>0</v>
      </c>
      <c r="O23" s="29">
        <f>+'2012'!$K23</f>
        <v>0</v>
      </c>
      <c r="P23" s="29">
        <f>+'2013'!$K23</f>
        <v>0</v>
      </c>
      <c r="Q23" s="29">
        <f>+'2014'!$K23</f>
        <v>0</v>
      </c>
      <c r="R23" s="29">
        <f>+'2015'!$K23</f>
        <v>0</v>
      </c>
      <c r="S23" s="29">
        <f>+'2016'!$K23</f>
        <v>0</v>
      </c>
      <c r="T23" s="29">
        <f>+'2017'!$K23</f>
        <v>0</v>
      </c>
      <c r="U23" s="29">
        <f>+'2018'!$K23</f>
        <v>0</v>
      </c>
      <c r="V23" s="29">
        <f>+'2019'!$K23</f>
        <v>0</v>
      </c>
      <c r="W23" s="26"/>
      <c r="X23" s="30" t="e">
        <f t="shared" si="2"/>
        <v>#DIV/0!</v>
      </c>
    </row>
    <row r="24" spans="1:24">
      <c r="A24" s="23" t="s">
        <v>301</v>
      </c>
      <c r="B24" s="24" t="s">
        <v>302</v>
      </c>
      <c r="C24" s="29">
        <f>+'2000'!$K24</f>
        <v>0</v>
      </c>
      <c r="D24" s="29">
        <f>+'2001'!$K24</f>
        <v>0</v>
      </c>
      <c r="E24" s="29">
        <f>+'2002'!$K24</f>
        <v>0</v>
      </c>
      <c r="F24" s="29">
        <f>+'2003'!$K24</f>
        <v>0</v>
      </c>
      <c r="G24" s="29">
        <f>+'2004'!$K24</f>
        <v>0</v>
      </c>
      <c r="H24" s="29">
        <f>+'2005'!$K24</f>
        <v>0</v>
      </c>
      <c r="I24" s="29">
        <f>+'2006'!$K24</f>
        <v>0</v>
      </c>
      <c r="J24" s="29">
        <f>+'2007'!$K24</f>
        <v>0</v>
      </c>
      <c r="K24" s="29">
        <f>+'2008'!$K24</f>
        <v>0</v>
      </c>
      <c r="L24" s="29">
        <f>+'2009'!$K24</f>
        <v>0</v>
      </c>
      <c r="M24" s="29">
        <f>+'2010'!$K24</f>
        <v>0</v>
      </c>
      <c r="N24" s="29">
        <f>+'2011'!$K24</f>
        <v>0</v>
      </c>
      <c r="O24" s="29">
        <f>+'2012'!$K24</f>
        <v>0</v>
      </c>
      <c r="P24" s="29">
        <f>+'2013'!$K24</f>
        <v>0</v>
      </c>
      <c r="Q24" s="29">
        <f>+'2014'!$K24</f>
        <v>0</v>
      </c>
      <c r="R24" s="29">
        <f>+'2015'!$K24</f>
        <v>0</v>
      </c>
      <c r="S24" s="29">
        <f>+'2016'!$K24</f>
        <v>0</v>
      </c>
      <c r="T24" s="29">
        <f>+'2017'!$K24</f>
        <v>0</v>
      </c>
      <c r="U24" s="29">
        <f>+'2018'!$K24</f>
        <v>0</v>
      </c>
      <c r="V24" s="29">
        <f>+'2019'!$K24</f>
        <v>0</v>
      </c>
      <c r="W24" s="26"/>
      <c r="X24" s="30" t="e">
        <f t="shared" si="2"/>
        <v>#DIV/0!</v>
      </c>
    </row>
    <row r="25" spans="1:24">
      <c r="A25" s="23" t="s">
        <v>303</v>
      </c>
      <c r="B25" s="24" t="s">
        <v>304</v>
      </c>
      <c r="C25" s="25">
        <f t="shared" ref="C25:U25" si="13">+SUM(C26:C28)</f>
        <v>0</v>
      </c>
      <c r="D25" s="25">
        <f t="shared" si="13"/>
        <v>0</v>
      </c>
      <c r="E25" s="25">
        <f t="shared" si="13"/>
        <v>0</v>
      </c>
      <c r="F25" s="25">
        <f t="shared" si="13"/>
        <v>0</v>
      </c>
      <c r="G25" s="25">
        <f t="shared" si="13"/>
        <v>0</v>
      </c>
      <c r="H25" s="25">
        <f t="shared" si="13"/>
        <v>0</v>
      </c>
      <c r="I25" s="25">
        <f t="shared" si="13"/>
        <v>0</v>
      </c>
      <c r="J25" s="25">
        <f t="shared" si="13"/>
        <v>0</v>
      </c>
      <c r="K25" s="25">
        <f t="shared" si="13"/>
        <v>0</v>
      </c>
      <c r="L25" s="25">
        <f t="shared" si="13"/>
        <v>0</v>
      </c>
      <c r="M25" s="25">
        <f t="shared" si="13"/>
        <v>0</v>
      </c>
      <c r="N25" s="25">
        <f t="shared" si="13"/>
        <v>0</v>
      </c>
      <c r="O25" s="25">
        <f t="shared" si="13"/>
        <v>0</v>
      </c>
      <c r="P25" s="25">
        <f t="shared" si="13"/>
        <v>0</v>
      </c>
      <c r="Q25" s="25">
        <f t="shared" si="13"/>
        <v>0</v>
      </c>
      <c r="R25" s="25">
        <f t="shared" si="13"/>
        <v>0</v>
      </c>
      <c r="S25" s="25">
        <f t="shared" si="13"/>
        <v>0</v>
      </c>
      <c r="T25" s="25">
        <f t="shared" si="13"/>
        <v>0</v>
      </c>
      <c r="U25" s="25">
        <f t="shared" si="13"/>
        <v>0</v>
      </c>
      <c r="V25" s="25">
        <f t="shared" ref="V25" si="14">+SUM(V26:V28)</f>
        <v>0</v>
      </c>
      <c r="W25" s="26"/>
      <c r="X25" s="27" t="e">
        <f t="shared" si="2"/>
        <v>#DIV/0!</v>
      </c>
    </row>
    <row r="26" spans="1:24">
      <c r="A26" s="23" t="s">
        <v>305</v>
      </c>
      <c r="B26" s="24" t="s">
        <v>306</v>
      </c>
      <c r="C26" s="29">
        <f>+'2000'!$K26</f>
        <v>0</v>
      </c>
      <c r="D26" s="29">
        <f>+'2001'!$K26</f>
        <v>0</v>
      </c>
      <c r="E26" s="29">
        <f>+'2002'!$K26</f>
        <v>0</v>
      </c>
      <c r="F26" s="29">
        <f>+'2003'!$K26</f>
        <v>0</v>
      </c>
      <c r="G26" s="29">
        <f>+'2004'!$K26</f>
        <v>0</v>
      </c>
      <c r="H26" s="29">
        <f>+'2005'!$K26</f>
        <v>0</v>
      </c>
      <c r="I26" s="29">
        <f>+'2006'!$K26</f>
        <v>0</v>
      </c>
      <c r="J26" s="29">
        <f>+'2007'!$K26</f>
        <v>0</v>
      </c>
      <c r="K26" s="29">
        <f>+'2008'!$K26</f>
        <v>0</v>
      </c>
      <c r="L26" s="29">
        <f>+'2009'!$K26</f>
        <v>0</v>
      </c>
      <c r="M26" s="29">
        <f>+'2010'!$K26</f>
        <v>0</v>
      </c>
      <c r="N26" s="29">
        <f>+'2011'!$K26</f>
        <v>0</v>
      </c>
      <c r="O26" s="29">
        <f>+'2012'!$K26</f>
        <v>0</v>
      </c>
      <c r="P26" s="29">
        <f>+'2013'!$K26</f>
        <v>0</v>
      </c>
      <c r="Q26" s="29">
        <f>+'2014'!$K26</f>
        <v>0</v>
      </c>
      <c r="R26" s="29">
        <f>+'2015'!$K26</f>
        <v>0</v>
      </c>
      <c r="S26" s="29">
        <f>+'2016'!$K26</f>
        <v>0</v>
      </c>
      <c r="T26" s="29">
        <f>+'2017'!$K26</f>
        <v>0</v>
      </c>
      <c r="U26" s="29">
        <f>+'2018'!$K26</f>
        <v>0</v>
      </c>
      <c r="V26" s="29">
        <f>+'2019'!$K26</f>
        <v>0</v>
      </c>
      <c r="W26" s="26"/>
      <c r="X26" s="30" t="e">
        <f t="shared" si="2"/>
        <v>#DIV/0!</v>
      </c>
    </row>
    <row r="27" spans="1:24">
      <c r="A27" s="23" t="s">
        <v>307</v>
      </c>
      <c r="B27" s="24" t="s">
        <v>308</v>
      </c>
      <c r="C27" s="29">
        <f>+'2000'!$K27</f>
        <v>0</v>
      </c>
      <c r="D27" s="29">
        <f>+'2001'!$K27</f>
        <v>0</v>
      </c>
      <c r="E27" s="29">
        <f>+'2002'!$K27</f>
        <v>0</v>
      </c>
      <c r="F27" s="29">
        <f>+'2003'!$K27</f>
        <v>0</v>
      </c>
      <c r="G27" s="29">
        <f>+'2004'!$K27</f>
        <v>0</v>
      </c>
      <c r="H27" s="29">
        <f>+'2005'!$K27</f>
        <v>0</v>
      </c>
      <c r="I27" s="29">
        <f>+'2006'!$K27</f>
        <v>0</v>
      </c>
      <c r="J27" s="29">
        <f>+'2007'!$K27</f>
        <v>0</v>
      </c>
      <c r="K27" s="29">
        <f>+'2008'!$K27</f>
        <v>0</v>
      </c>
      <c r="L27" s="29">
        <f>+'2009'!$K27</f>
        <v>0</v>
      </c>
      <c r="M27" s="29">
        <f>+'2010'!$K27</f>
        <v>0</v>
      </c>
      <c r="N27" s="29">
        <f>+'2011'!$K27</f>
        <v>0</v>
      </c>
      <c r="O27" s="29">
        <f>+'2012'!$K27</f>
        <v>0</v>
      </c>
      <c r="P27" s="29">
        <f>+'2013'!$K27</f>
        <v>0</v>
      </c>
      <c r="Q27" s="29">
        <f>+'2014'!$K27</f>
        <v>0</v>
      </c>
      <c r="R27" s="29">
        <f>+'2015'!$K27</f>
        <v>0</v>
      </c>
      <c r="S27" s="29">
        <f>+'2016'!$K27</f>
        <v>0</v>
      </c>
      <c r="T27" s="29">
        <f>+'2017'!$K27</f>
        <v>0</v>
      </c>
      <c r="U27" s="29">
        <f>+'2018'!$K27</f>
        <v>0</v>
      </c>
      <c r="V27" s="29">
        <f>+'2019'!$K27</f>
        <v>0</v>
      </c>
      <c r="W27" s="26"/>
      <c r="X27" s="30" t="e">
        <f t="shared" si="2"/>
        <v>#DIV/0!</v>
      </c>
    </row>
    <row r="28" spans="1:24">
      <c r="A28" s="23" t="s">
        <v>309</v>
      </c>
      <c r="B28" s="24" t="s">
        <v>310</v>
      </c>
      <c r="C28" s="29">
        <f>+'2000'!$K28</f>
        <v>0</v>
      </c>
      <c r="D28" s="29">
        <f>+'2001'!$K28</f>
        <v>0</v>
      </c>
      <c r="E28" s="29">
        <f>+'2002'!$K28</f>
        <v>0</v>
      </c>
      <c r="F28" s="29">
        <f>+'2003'!$K28</f>
        <v>0</v>
      </c>
      <c r="G28" s="29">
        <f>+'2004'!$K28</f>
        <v>0</v>
      </c>
      <c r="H28" s="29">
        <f>+'2005'!$K28</f>
        <v>0</v>
      </c>
      <c r="I28" s="29">
        <f>+'2006'!$K28</f>
        <v>0</v>
      </c>
      <c r="J28" s="29">
        <f>+'2007'!$K28</f>
        <v>0</v>
      </c>
      <c r="K28" s="29">
        <f>+'2008'!$K28</f>
        <v>0</v>
      </c>
      <c r="L28" s="29">
        <f>+'2009'!$K28</f>
        <v>0</v>
      </c>
      <c r="M28" s="29">
        <f>+'2010'!$K28</f>
        <v>0</v>
      </c>
      <c r="N28" s="29">
        <f>+'2011'!$K28</f>
        <v>0</v>
      </c>
      <c r="O28" s="29">
        <f>+'2012'!$K28</f>
        <v>0</v>
      </c>
      <c r="P28" s="29">
        <f>+'2013'!$K28</f>
        <v>0</v>
      </c>
      <c r="Q28" s="29">
        <f>+'2014'!$K28</f>
        <v>0</v>
      </c>
      <c r="R28" s="29">
        <f>+'2015'!$K28</f>
        <v>0</v>
      </c>
      <c r="S28" s="29">
        <f>+'2016'!$K28</f>
        <v>0</v>
      </c>
      <c r="T28" s="29">
        <f>+'2017'!$K28</f>
        <v>0</v>
      </c>
      <c r="U28" s="29">
        <f>+'2018'!$K28</f>
        <v>0</v>
      </c>
      <c r="V28" s="29">
        <f>+'2019'!$K28</f>
        <v>0</v>
      </c>
      <c r="W28" s="26"/>
      <c r="X28" s="30" t="e">
        <f t="shared" si="2"/>
        <v>#DIV/0!</v>
      </c>
    </row>
    <row r="29" spans="1:24">
      <c r="A29" s="23" t="s">
        <v>311</v>
      </c>
      <c r="B29" s="24" t="s">
        <v>290</v>
      </c>
      <c r="C29" s="25">
        <f t="shared" ref="C29:U29" si="15">+SUM(C30:C31)</f>
        <v>0</v>
      </c>
      <c r="D29" s="25">
        <f t="shared" si="15"/>
        <v>0</v>
      </c>
      <c r="E29" s="25">
        <f t="shared" si="15"/>
        <v>0</v>
      </c>
      <c r="F29" s="25">
        <f t="shared" si="15"/>
        <v>0</v>
      </c>
      <c r="G29" s="25">
        <f t="shared" si="15"/>
        <v>0</v>
      </c>
      <c r="H29" s="25">
        <f t="shared" si="15"/>
        <v>0</v>
      </c>
      <c r="I29" s="25">
        <f t="shared" si="15"/>
        <v>0</v>
      </c>
      <c r="J29" s="25">
        <f t="shared" si="15"/>
        <v>0</v>
      </c>
      <c r="K29" s="25">
        <f t="shared" si="15"/>
        <v>0</v>
      </c>
      <c r="L29" s="25">
        <f t="shared" si="15"/>
        <v>0</v>
      </c>
      <c r="M29" s="25">
        <f t="shared" si="15"/>
        <v>0</v>
      </c>
      <c r="N29" s="25">
        <f t="shared" si="15"/>
        <v>0</v>
      </c>
      <c r="O29" s="25">
        <f t="shared" si="15"/>
        <v>0</v>
      </c>
      <c r="P29" s="25">
        <f t="shared" si="15"/>
        <v>0</v>
      </c>
      <c r="Q29" s="25">
        <f t="shared" si="15"/>
        <v>0</v>
      </c>
      <c r="R29" s="25">
        <f t="shared" si="15"/>
        <v>0</v>
      </c>
      <c r="S29" s="25">
        <f t="shared" si="15"/>
        <v>0</v>
      </c>
      <c r="T29" s="25">
        <f t="shared" si="15"/>
        <v>0</v>
      </c>
      <c r="U29" s="25">
        <f t="shared" si="15"/>
        <v>0</v>
      </c>
      <c r="V29" s="25">
        <f t="shared" ref="V29" si="16">+SUM(V30:V31)</f>
        <v>0</v>
      </c>
      <c r="W29" s="26"/>
      <c r="X29" s="27" t="e">
        <f t="shared" si="2"/>
        <v>#DIV/0!</v>
      </c>
    </row>
    <row r="30" spans="1:24">
      <c r="A30" s="23" t="s">
        <v>312</v>
      </c>
      <c r="B30" s="24" t="s">
        <v>313</v>
      </c>
      <c r="C30" s="29">
        <f>+'2000'!$K30</f>
        <v>0</v>
      </c>
      <c r="D30" s="29">
        <f>+'2001'!$K30</f>
        <v>0</v>
      </c>
      <c r="E30" s="29">
        <f>+'2002'!$K30</f>
        <v>0</v>
      </c>
      <c r="F30" s="29">
        <f>+'2003'!$K30</f>
        <v>0</v>
      </c>
      <c r="G30" s="29">
        <f>+'2004'!$K30</f>
        <v>0</v>
      </c>
      <c r="H30" s="29">
        <f>+'2005'!$K30</f>
        <v>0</v>
      </c>
      <c r="I30" s="29">
        <f>+'2006'!$K30</f>
        <v>0</v>
      </c>
      <c r="J30" s="29">
        <f>+'2007'!$K30</f>
        <v>0</v>
      </c>
      <c r="K30" s="29">
        <f>+'2008'!$K30</f>
        <v>0</v>
      </c>
      <c r="L30" s="29">
        <f>+'2009'!$K30</f>
        <v>0</v>
      </c>
      <c r="M30" s="29">
        <f>+'2010'!$K30</f>
        <v>0</v>
      </c>
      <c r="N30" s="29">
        <f>+'2011'!$K30</f>
        <v>0</v>
      </c>
      <c r="O30" s="29">
        <f>+'2012'!$K30</f>
        <v>0</v>
      </c>
      <c r="P30" s="29">
        <f>+'2013'!$K30</f>
        <v>0</v>
      </c>
      <c r="Q30" s="29">
        <f>+'2014'!$K30</f>
        <v>0</v>
      </c>
      <c r="R30" s="29">
        <f>+'2015'!$K30</f>
        <v>0</v>
      </c>
      <c r="S30" s="29">
        <f>+'2016'!$K30</f>
        <v>0</v>
      </c>
      <c r="T30" s="29">
        <f>+'2017'!$K30</f>
        <v>0</v>
      </c>
      <c r="U30" s="29">
        <f>+'2018'!$K30</f>
        <v>0</v>
      </c>
      <c r="V30" s="29">
        <f>+'2019'!$K30</f>
        <v>0</v>
      </c>
      <c r="W30" s="26"/>
      <c r="X30" s="30" t="e">
        <f t="shared" si="2"/>
        <v>#DIV/0!</v>
      </c>
    </row>
    <row r="31" spans="1:24">
      <c r="A31" s="23" t="s">
        <v>314</v>
      </c>
      <c r="B31" s="24" t="s">
        <v>315</v>
      </c>
      <c r="C31" s="29">
        <f>+'2000'!$K31</f>
        <v>0</v>
      </c>
      <c r="D31" s="29">
        <f>+'2001'!$K31</f>
        <v>0</v>
      </c>
      <c r="E31" s="29">
        <f>+'2002'!$K31</f>
        <v>0</v>
      </c>
      <c r="F31" s="29">
        <f>+'2003'!$K31</f>
        <v>0</v>
      </c>
      <c r="G31" s="29">
        <f>+'2004'!$K31</f>
        <v>0</v>
      </c>
      <c r="H31" s="29">
        <f>+'2005'!$K31</f>
        <v>0</v>
      </c>
      <c r="I31" s="29">
        <f>+'2006'!$K31</f>
        <v>0</v>
      </c>
      <c r="J31" s="29">
        <f>+'2007'!$K31</f>
        <v>0</v>
      </c>
      <c r="K31" s="29">
        <f>+'2008'!$K31</f>
        <v>0</v>
      </c>
      <c r="L31" s="29">
        <f>+'2009'!$K31</f>
        <v>0</v>
      </c>
      <c r="M31" s="29">
        <f>+'2010'!$K31</f>
        <v>0</v>
      </c>
      <c r="N31" s="29">
        <f>+'2011'!$K31</f>
        <v>0</v>
      </c>
      <c r="O31" s="29">
        <f>+'2012'!$K31</f>
        <v>0</v>
      </c>
      <c r="P31" s="29">
        <f>+'2013'!$K31</f>
        <v>0</v>
      </c>
      <c r="Q31" s="29">
        <f>+'2014'!$K31</f>
        <v>0</v>
      </c>
      <c r="R31" s="29">
        <f>+'2015'!$K31</f>
        <v>0</v>
      </c>
      <c r="S31" s="29">
        <f>+'2016'!$K31</f>
        <v>0</v>
      </c>
      <c r="T31" s="29">
        <f>+'2017'!$K31</f>
        <v>0</v>
      </c>
      <c r="U31" s="29">
        <f>+'2018'!$K31</f>
        <v>0</v>
      </c>
      <c r="V31" s="29">
        <f>+'2019'!$K31</f>
        <v>0</v>
      </c>
      <c r="W31" s="26"/>
      <c r="X31" s="30" t="e">
        <f t="shared" si="2"/>
        <v>#DIV/0!</v>
      </c>
    </row>
    <row r="32" spans="1:24">
      <c r="A32" s="23" t="s">
        <v>316</v>
      </c>
      <c r="B32" s="24" t="s">
        <v>317</v>
      </c>
      <c r="C32" s="25">
        <f t="shared" ref="C32:U32" si="17">+C33+C37</f>
        <v>0</v>
      </c>
      <c r="D32" s="25">
        <f t="shared" si="17"/>
        <v>0</v>
      </c>
      <c r="E32" s="25">
        <f t="shared" si="17"/>
        <v>0</v>
      </c>
      <c r="F32" s="25">
        <f t="shared" si="17"/>
        <v>0</v>
      </c>
      <c r="G32" s="25">
        <f t="shared" si="17"/>
        <v>0</v>
      </c>
      <c r="H32" s="25">
        <f t="shared" si="17"/>
        <v>0</v>
      </c>
      <c r="I32" s="25">
        <f t="shared" si="17"/>
        <v>0</v>
      </c>
      <c r="J32" s="25">
        <f t="shared" si="17"/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25">
        <f t="shared" si="17"/>
        <v>0</v>
      </c>
      <c r="O32" s="25">
        <f t="shared" si="17"/>
        <v>0</v>
      </c>
      <c r="P32" s="25">
        <f t="shared" si="17"/>
        <v>0</v>
      </c>
      <c r="Q32" s="25">
        <f t="shared" si="17"/>
        <v>0</v>
      </c>
      <c r="R32" s="25">
        <f t="shared" si="17"/>
        <v>0</v>
      </c>
      <c r="S32" s="25">
        <f t="shared" si="17"/>
        <v>0</v>
      </c>
      <c r="T32" s="25">
        <f t="shared" si="17"/>
        <v>0</v>
      </c>
      <c r="U32" s="25">
        <f t="shared" si="17"/>
        <v>0</v>
      </c>
      <c r="V32" s="25">
        <f t="shared" ref="V32" si="18">+V33+V37</f>
        <v>0</v>
      </c>
      <c r="W32" s="26"/>
      <c r="X32" s="27" t="e">
        <f t="shared" si="2"/>
        <v>#DIV/0!</v>
      </c>
    </row>
    <row r="33" spans="1:24">
      <c r="A33" s="23" t="s">
        <v>318</v>
      </c>
      <c r="B33" s="24" t="s">
        <v>319</v>
      </c>
      <c r="C33" s="25">
        <f t="shared" ref="C33:U33" si="19">+SUM(C34:C36)</f>
        <v>0</v>
      </c>
      <c r="D33" s="25">
        <f t="shared" si="19"/>
        <v>0</v>
      </c>
      <c r="E33" s="25">
        <f t="shared" si="19"/>
        <v>0</v>
      </c>
      <c r="F33" s="25">
        <f t="shared" si="19"/>
        <v>0</v>
      </c>
      <c r="G33" s="25">
        <f t="shared" si="19"/>
        <v>0</v>
      </c>
      <c r="H33" s="25">
        <f t="shared" si="19"/>
        <v>0</v>
      </c>
      <c r="I33" s="25">
        <f t="shared" si="19"/>
        <v>0</v>
      </c>
      <c r="J33" s="25">
        <f t="shared" si="19"/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25">
        <f t="shared" si="19"/>
        <v>0</v>
      </c>
      <c r="O33" s="25">
        <f t="shared" si="19"/>
        <v>0</v>
      </c>
      <c r="P33" s="25">
        <f t="shared" si="19"/>
        <v>0</v>
      </c>
      <c r="Q33" s="25">
        <f t="shared" si="19"/>
        <v>0</v>
      </c>
      <c r="R33" s="25">
        <f t="shared" si="19"/>
        <v>0</v>
      </c>
      <c r="S33" s="25">
        <f t="shared" si="19"/>
        <v>0</v>
      </c>
      <c r="T33" s="25">
        <f t="shared" si="19"/>
        <v>0</v>
      </c>
      <c r="U33" s="25">
        <f t="shared" si="19"/>
        <v>0</v>
      </c>
      <c r="V33" s="25">
        <f t="shared" ref="V33" si="20">+SUM(V34:V36)</f>
        <v>0</v>
      </c>
      <c r="W33" s="26"/>
      <c r="X33" s="27" t="e">
        <f t="shared" si="2"/>
        <v>#DIV/0!</v>
      </c>
    </row>
    <row r="34" spans="1:24">
      <c r="A34" s="23" t="s">
        <v>320</v>
      </c>
      <c r="B34" s="24" t="s">
        <v>321</v>
      </c>
      <c r="C34" s="29">
        <f>+'2000'!$K34</f>
        <v>0</v>
      </c>
      <c r="D34" s="29">
        <f>+'2001'!$K34</f>
        <v>0</v>
      </c>
      <c r="E34" s="29">
        <f>+'2002'!$K34</f>
        <v>0</v>
      </c>
      <c r="F34" s="29">
        <f>+'2003'!$K34</f>
        <v>0</v>
      </c>
      <c r="G34" s="29">
        <f>+'2004'!$K34</f>
        <v>0</v>
      </c>
      <c r="H34" s="29">
        <f>+'2005'!$K34</f>
        <v>0</v>
      </c>
      <c r="I34" s="29">
        <f>+'2006'!$K34</f>
        <v>0</v>
      </c>
      <c r="J34" s="29">
        <f>+'2007'!$K34</f>
        <v>0</v>
      </c>
      <c r="K34" s="29">
        <f>+'2008'!$K34</f>
        <v>0</v>
      </c>
      <c r="L34" s="29">
        <f>+'2009'!$K34</f>
        <v>0</v>
      </c>
      <c r="M34" s="29">
        <f>+'2010'!$K34</f>
        <v>0</v>
      </c>
      <c r="N34" s="29">
        <f>+'2011'!$K34</f>
        <v>0</v>
      </c>
      <c r="O34" s="29">
        <f>+'2012'!$K34</f>
        <v>0</v>
      </c>
      <c r="P34" s="29">
        <f>+'2013'!$K34</f>
        <v>0</v>
      </c>
      <c r="Q34" s="29">
        <f>+'2014'!$K34</f>
        <v>0</v>
      </c>
      <c r="R34" s="29">
        <f>+'2015'!$K34</f>
        <v>0</v>
      </c>
      <c r="S34" s="29">
        <f>+'2016'!$K34</f>
        <v>0</v>
      </c>
      <c r="T34" s="29">
        <f>+'2017'!$K34</f>
        <v>0</v>
      </c>
      <c r="U34" s="29">
        <f>+'2018'!$K34</f>
        <v>0</v>
      </c>
      <c r="V34" s="29">
        <f>+'2019'!$K34</f>
        <v>0</v>
      </c>
      <c r="W34" s="26"/>
      <c r="X34" s="30" t="e">
        <f t="shared" si="2"/>
        <v>#DIV/0!</v>
      </c>
    </row>
    <row r="35" spans="1:24">
      <c r="A35" s="23" t="s">
        <v>322</v>
      </c>
      <c r="B35" s="33" t="s">
        <v>323</v>
      </c>
      <c r="C35" s="29">
        <f>+'2000'!$K35</f>
        <v>0</v>
      </c>
      <c r="D35" s="29">
        <f>+'2001'!$K35</f>
        <v>0</v>
      </c>
      <c r="E35" s="29">
        <f>+'2002'!$K35</f>
        <v>0</v>
      </c>
      <c r="F35" s="29">
        <f>+'2003'!$K35</f>
        <v>0</v>
      </c>
      <c r="G35" s="29">
        <f>+'2004'!$K35</f>
        <v>0</v>
      </c>
      <c r="H35" s="29">
        <f>+'2005'!$K35</f>
        <v>0</v>
      </c>
      <c r="I35" s="29">
        <f>+'2006'!$K35</f>
        <v>0</v>
      </c>
      <c r="J35" s="29">
        <f>+'2007'!$K35</f>
        <v>0</v>
      </c>
      <c r="K35" s="29">
        <f>+'2008'!$K35</f>
        <v>0</v>
      </c>
      <c r="L35" s="29">
        <f>+'2009'!$K35</f>
        <v>0</v>
      </c>
      <c r="M35" s="29">
        <f>+'2010'!$K35</f>
        <v>0</v>
      </c>
      <c r="N35" s="29">
        <f>+'2011'!$K35</f>
        <v>0</v>
      </c>
      <c r="O35" s="29">
        <f>+'2012'!$K35</f>
        <v>0</v>
      </c>
      <c r="P35" s="29">
        <f>+'2013'!$K35</f>
        <v>0</v>
      </c>
      <c r="Q35" s="29">
        <f>+'2014'!$K35</f>
        <v>0</v>
      </c>
      <c r="R35" s="29">
        <f>+'2015'!$K35</f>
        <v>0</v>
      </c>
      <c r="S35" s="29">
        <f>+'2016'!$K35</f>
        <v>0</v>
      </c>
      <c r="T35" s="29">
        <f>+'2017'!$K35</f>
        <v>0</v>
      </c>
      <c r="U35" s="29">
        <f>+'2018'!$K35</f>
        <v>0</v>
      </c>
      <c r="V35" s="29">
        <f>+'2019'!$K35</f>
        <v>0</v>
      </c>
      <c r="W35" s="26"/>
      <c r="X35" s="30" t="e">
        <f t="shared" si="2"/>
        <v>#DIV/0!</v>
      </c>
    </row>
    <row r="36" spans="1:24">
      <c r="A36" s="23" t="s">
        <v>324</v>
      </c>
      <c r="B36" s="33" t="s">
        <v>290</v>
      </c>
      <c r="C36" s="29">
        <f>+'2000'!$K36</f>
        <v>0</v>
      </c>
      <c r="D36" s="29">
        <f>+'2001'!$K36</f>
        <v>0</v>
      </c>
      <c r="E36" s="29">
        <f>+'2002'!$K36</f>
        <v>0</v>
      </c>
      <c r="F36" s="29">
        <f>+'2003'!$K36</f>
        <v>0</v>
      </c>
      <c r="G36" s="29">
        <f>+'2004'!$K36</f>
        <v>0</v>
      </c>
      <c r="H36" s="29">
        <f>+'2005'!$K36</f>
        <v>0</v>
      </c>
      <c r="I36" s="29">
        <f>+'2006'!$K36</f>
        <v>0</v>
      </c>
      <c r="J36" s="29">
        <f>+'2007'!$K36</f>
        <v>0</v>
      </c>
      <c r="K36" s="29">
        <f>+'2008'!$K36</f>
        <v>0</v>
      </c>
      <c r="L36" s="29">
        <f>+'2009'!$K36</f>
        <v>0</v>
      </c>
      <c r="M36" s="29">
        <f>+'2010'!$K36</f>
        <v>0</v>
      </c>
      <c r="N36" s="29">
        <f>+'2011'!$K36</f>
        <v>0</v>
      </c>
      <c r="O36" s="29">
        <f>+'2012'!$K36</f>
        <v>0</v>
      </c>
      <c r="P36" s="29">
        <f>+'2013'!$K36</f>
        <v>0</v>
      </c>
      <c r="Q36" s="29">
        <f>+'2014'!$K36</f>
        <v>0</v>
      </c>
      <c r="R36" s="29">
        <f>+'2015'!$K36</f>
        <v>0</v>
      </c>
      <c r="S36" s="29">
        <f>+'2016'!$K36</f>
        <v>0</v>
      </c>
      <c r="T36" s="29">
        <f>+'2017'!$K36</f>
        <v>0</v>
      </c>
      <c r="U36" s="29">
        <f>+'2018'!$K36</f>
        <v>0</v>
      </c>
      <c r="V36" s="29">
        <f>+'2019'!$K36</f>
        <v>0</v>
      </c>
      <c r="W36" s="26"/>
      <c r="X36" s="30" t="e">
        <f t="shared" si="2"/>
        <v>#DIV/0!</v>
      </c>
    </row>
    <row r="37" spans="1:24">
      <c r="A37" s="23" t="s">
        <v>325</v>
      </c>
      <c r="B37" s="33" t="s">
        <v>326</v>
      </c>
      <c r="C37" s="25">
        <f t="shared" ref="C37:U37" si="21">+SUM(C38:C41)</f>
        <v>0</v>
      </c>
      <c r="D37" s="25">
        <f t="shared" si="21"/>
        <v>0</v>
      </c>
      <c r="E37" s="25">
        <f t="shared" si="21"/>
        <v>0</v>
      </c>
      <c r="F37" s="25">
        <f t="shared" si="21"/>
        <v>0</v>
      </c>
      <c r="G37" s="25">
        <f t="shared" si="21"/>
        <v>0</v>
      </c>
      <c r="H37" s="25">
        <f t="shared" si="21"/>
        <v>0</v>
      </c>
      <c r="I37" s="25">
        <f t="shared" si="21"/>
        <v>0</v>
      </c>
      <c r="J37" s="25">
        <f t="shared" si="21"/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25">
        <f t="shared" si="21"/>
        <v>0</v>
      </c>
      <c r="O37" s="25">
        <f t="shared" si="21"/>
        <v>0</v>
      </c>
      <c r="P37" s="25">
        <f t="shared" si="21"/>
        <v>0</v>
      </c>
      <c r="Q37" s="25">
        <f t="shared" si="21"/>
        <v>0</v>
      </c>
      <c r="R37" s="25">
        <f t="shared" si="21"/>
        <v>0</v>
      </c>
      <c r="S37" s="25">
        <f t="shared" si="21"/>
        <v>0</v>
      </c>
      <c r="T37" s="25">
        <f t="shared" si="21"/>
        <v>0</v>
      </c>
      <c r="U37" s="25">
        <f t="shared" si="21"/>
        <v>0</v>
      </c>
      <c r="V37" s="25">
        <f t="shared" ref="V37" si="22">+SUM(V38:V41)</f>
        <v>0</v>
      </c>
      <c r="W37" s="26"/>
      <c r="X37" s="27" t="e">
        <f t="shared" si="2"/>
        <v>#DIV/0!</v>
      </c>
    </row>
    <row r="38" spans="1:24">
      <c r="A38" s="23" t="s">
        <v>327</v>
      </c>
      <c r="B38" s="24" t="s">
        <v>328</v>
      </c>
      <c r="C38" s="29">
        <f>+'2000'!$K38</f>
        <v>0</v>
      </c>
      <c r="D38" s="29">
        <f>+'2001'!$K38</f>
        <v>0</v>
      </c>
      <c r="E38" s="29">
        <f>+'2002'!$K38</f>
        <v>0</v>
      </c>
      <c r="F38" s="29">
        <f>+'2003'!$K38</f>
        <v>0</v>
      </c>
      <c r="G38" s="29">
        <f>+'2004'!$K38</f>
        <v>0</v>
      </c>
      <c r="H38" s="29">
        <f>+'2005'!$K38</f>
        <v>0</v>
      </c>
      <c r="I38" s="29">
        <f>+'2006'!$K38</f>
        <v>0</v>
      </c>
      <c r="J38" s="29">
        <f>+'2007'!$K38</f>
        <v>0</v>
      </c>
      <c r="K38" s="29">
        <f>+'2008'!$K38</f>
        <v>0</v>
      </c>
      <c r="L38" s="29">
        <f>+'2009'!$K38</f>
        <v>0</v>
      </c>
      <c r="M38" s="29">
        <f>+'2010'!$K38</f>
        <v>0</v>
      </c>
      <c r="N38" s="29">
        <f>+'2011'!$K38</f>
        <v>0</v>
      </c>
      <c r="O38" s="29">
        <f>+'2012'!$K38</f>
        <v>0</v>
      </c>
      <c r="P38" s="29">
        <f>+'2013'!$K38</f>
        <v>0</v>
      </c>
      <c r="Q38" s="29">
        <f>+'2014'!$K38</f>
        <v>0</v>
      </c>
      <c r="R38" s="29">
        <f>+'2015'!$K38</f>
        <v>0</v>
      </c>
      <c r="S38" s="29">
        <f>+'2016'!$K38</f>
        <v>0</v>
      </c>
      <c r="T38" s="29">
        <f>+'2017'!$K38</f>
        <v>0</v>
      </c>
      <c r="U38" s="29">
        <f>+'2018'!$K38</f>
        <v>0</v>
      </c>
      <c r="V38" s="29">
        <f>+'2019'!$K38</f>
        <v>0</v>
      </c>
      <c r="W38" s="26"/>
      <c r="X38" s="30" t="e">
        <f t="shared" si="2"/>
        <v>#DIV/0!</v>
      </c>
    </row>
    <row r="39" spans="1:24">
      <c r="A39" s="23" t="s">
        <v>329</v>
      </c>
      <c r="B39" s="24" t="s">
        <v>330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26"/>
      <c r="X39" s="32" t="e">
        <f t="shared" si="2"/>
        <v>#DIV/0!</v>
      </c>
    </row>
    <row r="40" spans="1:24">
      <c r="A40" s="23" t="s">
        <v>331</v>
      </c>
      <c r="B40" s="24" t="s">
        <v>332</v>
      </c>
      <c r="C40" s="29">
        <f>+'2000'!$K40</f>
        <v>0</v>
      </c>
      <c r="D40" s="29">
        <f>+'2001'!$K40</f>
        <v>0</v>
      </c>
      <c r="E40" s="29">
        <f>+'2002'!$K40</f>
        <v>0</v>
      </c>
      <c r="F40" s="29">
        <f>+'2003'!$K40</f>
        <v>0</v>
      </c>
      <c r="G40" s="29">
        <f>+'2004'!$K40</f>
        <v>0</v>
      </c>
      <c r="H40" s="29">
        <f>+'2005'!$K40</f>
        <v>0</v>
      </c>
      <c r="I40" s="29">
        <f>+'2006'!$K40</f>
        <v>0</v>
      </c>
      <c r="J40" s="29">
        <f>+'2007'!$K40</f>
        <v>0</v>
      </c>
      <c r="K40" s="29">
        <f>+'2008'!$K40</f>
        <v>0</v>
      </c>
      <c r="L40" s="29">
        <f>+'2009'!$K40</f>
        <v>0</v>
      </c>
      <c r="M40" s="29">
        <f>+'2010'!$K40</f>
        <v>0</v>
      </c>
      <c r="N40" s="29">
        <f>+'2011'!$K40</f>
        <v>0</v>
      </c>
      <c r="O40" s="29">
        <f>+'2012'!$K40</f>
        <v>0</v>
      </c>
      <c r="P40" s="29">
        <f>+'2013'!$K40</f>
        <v>0</v>
      </c>
      <c r="Q40" s="29">
        <f>+'2014'!$K40</f>
        <v>0</v>
      </c>
      <c r="R40" s="29">
        <f>+'2015'!$K40</f>
        <v>0</v>
      </c>
      <c r="S40" s="29">
        <f>+'2016'!$K40</f>
        <v>0</v>
      </c>
      <c r="T40" s="29">
        <f>+'2017'!$K40</f>
        <v>0</v>
      </c>
      <c r="U40" s="29">
        <f>+'2018'!$K40</f>
        <v>0</v>
      </c>
      <c r="V40" s="29">
        <f>+'2019'!$K40</f>
        <v>0</v>
      </c>
      <c r="W40" s="26"/>
      <c r="X40" s="30" t="e">
        <f t="shared" si="2"/>
        <v>#DIV/0!</v>
      </c>
    </row>
    <row r="41" spans="1:24">
      <c r="A41" s="23" t="s">
        <v>333</v>
      </c>
      <c r="B41" s="24" t="s">
        <v>290</v>
      </c>
      <c r="C41" s="29">
        <f>+'2000'!$K41</f>
        <v>0</v>
      </c>
      <c r="D41" s="29">
        <f>+'2001'!$K41</f>
        <v>0</v>
      </c>
      <c r="E41" s="29">
        <f>+'2002'!$K41</f>
        <v>0</v>
      </c>
      <c r="F41" s="29">
        <f>+'2003'!$K41</f>
        <v>0</v>
      </c>
      <c r="G41" s="29">
        <f>+'2004'!$K41</f>
        <v>0</v>
      </c>
      <c r="H41" s="29">
        <f>+'2005'!$K41</f>
        <v>0</v>
      </c>
      <c r="I41" s="29">
        <f>+'2006'!$K41</f>
        <v>0</v>
      </c>
      <c r="J41" s="29">
        <f>+'2007'!$K41</f>
        <v>0</v>
      </c>
      <c r="K41" s="29">
        <f>+'2008'!$K41</f>
        <v>0</v>
      </c>
      <c r="L41" s="29">
        <f>+'2009'!$K41</f>
        <v>0</v>
      </c>
      <c r="M41" s="29">
        <f>+'2010'!$K41</f>
        <v>0</v>
      </c>
      <c r="N41" s="29">
        <f>+'2011'!$K41</f>
        <v>0</v>
      </c>
      <c r="O41" s="29">
        <f>+'2012'!$K41</f>
        <v>0</v>
      </c>
      <c r="P41" s="29">
        <f>+'2013'!$K41</f>
        <v>0</v>
      </c>
      <c r="Q41" s="29">
        <f>+'2014'!$K41</f>
        <v>0</v>
      </c>
      <c r="R41" s="29">
        <f>+'2015'!$K41</f>
        <v>0</v>
      </c>
      <c r="S41" s="29">
        <f>+'2016'!$K41</f>
        <v>0</v>
      </c>
      <c r="T41" s="29">
        <f>+'2017'!$K41</f>
        <v>0</v>
      </c>
      <c r="U41" s="29">
        <f>+'2018'!$K41</f>
        <v>0</v>
      </c>
      <c r="V41" s="29">
        <f>+'2019'!$K41</f>
        <v>0</v>
      </c>
      <c r="W41" s="26"/>
      <c r="X41" s="30" t="e">
        <f t="shared" si="2"/>
        <v>#DIV/0!</v>
      </c>
    </row>
    <row r="42" spans="1:24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26"/>
      <c r="X42" s="32" t="e">
        <f t="shared" si="2"/>
        <v>#DIV/0!</v>
      </c>
    </row>
    <row r="43" spans="1:24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26"/>
      <c r="X43" s="32" t="e">
        <f t="shared" si="2"/>
        <v>#DIV/0!</v>
      </c>
    </row>
    <row r="44" spans="1:24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6"/>
      <c r="X44" s="32" t="e">
        <f t="shared" si="2"/>
        <v>#DIV/0!</v>
      </c>
    </row>
    <row r="45" spans="1:24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26"/>
      <c r="X45" s="32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23">+C47+C53+C64+C72+C76+C82+C89+C94</f>
        <v>0</v>
      </c>
      <c r="D46" s="20">
        <f t="shared" si="23"/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20">
        <f t="shared" si="23"/>
        <v>0</v>
      </c>
      <c r="O46" s="20">
        <f t="shared" si="23"/>
        <v>0</v>
      </c>
      <c r="P46" s="20">
        <f t="shared" si="23"/>
        <v>0</v>
      </c>
      <c r="Q46" s="20">
        <f t="shared" si="23"/>
        <v>0</v>
      </c>
      <c r="R46" s="20">
        <f t="shared" si="23"/>
        <v>0</v>
      </c>
      <c r="S46" s="20">
        <f t="shared" si="23"/>
        <v>0</v>
      </c>
      <c r="T46" s="20">
        <f t="shared" si="23"/>
        <v>0</v>
      </c>
      <c r="U46" s="20">
        <f t="shared" si="23"/>
        <v>0</v>
      </c>
      <c r="V46" s="20">
        <f t="shared" ref="V46" si="24">+V47+V53+V64+V72+V76+V82+V89+V94</f>
        <v>0</v>
      </c>
      <c r="W46" s="21"/>
      <c r="X46" s="22" t="e">
        <f t="shared" si="2"/>
        <v>#DIV/0!</v>
      </c>
    </row>
    <row r="47" spans="1:24">
      <c r="A47" s="23" t="s">
        <v>344</v>
      </c>
      <c r="B47" s="24" t="s">
        <v>345</v>
      </c>
      <c r="C47" s="25">
        <f t="shared" ref="C47:U47" si="25">+SUM(C48:C52)</f>
        <v>0</v>
      </c>
      <c r="D47" s="25">
        <f t="shared" si="25"/>
        <v>0</v>
      </c>
      <c r="E47" s="25">
        <f t="shared" si="25"/>
        <v>0</v>
      </c>
      <c r="F47" s="25">
        <f t="shared" si="25"/>
        <v>0</v>
      </c>
      <c r="G47" s="25">
        <f t="shared" si="25"/>
        <v>0</v>
      </c>
      <c r="H47" s="25">
        <f t="shared" si="25"/>
        <v>0</v>
      </c>
      <c r="I47" s="25">
        <f t="shared" si="25"/>
        <v>0</v>
      </c>
      <c r="J47" s="25">
        <f t="shared" si="25"/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25">
        <f t="shared" si="25"/>
        <v>0</v>
      </c>
      <c r="O47" s="25">
        <f t="shared" si="25"/>
        <v>0</v>
      </c>
      <c r="P47" s="25">
        <f t="shared" si="25"/>
        <v>0</v>
      </c>
      <c r="Q47" s="25">
        <f t="shared" si="25"/>
        <v>0</v>
      </c>
      <c r="R47" s="25">
        <f t="shared" si="25"/>
        <v>0</v>
      </c>
      <c r="S47" s="25">
        <f t="shared" si="25"/>
        <v>0</v>
      </c>
      <c r="T47" s="25">
        <f t="shared" si="25"/>
        <v>0</v>
      </c>
      <c r="U47" s="25">
        <f t="shared" si="25"/>
        <v>0</v>
      </c>
      <c r="V47" s="25">
        <f t="shared" ref="V47" si="26">+SUM(V48:V52)</f>
        <v>0</v>
      </c>
      <c r="W47" s="26"/>
      <c r="X47" s="27" t="e">
        <f t="shared" si="2"/>
        <v>#DIV/0!</v>
      </c>
    </row>
    <row r="48" spans="1:24">
      <c r="A48" s="23" t="s">
        <v>346</v>
      </c>
      <c r="B48" s="24" t="s">
        <v>347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26"/>
      <c r="X48" s="32" t="e">
        <f t="shared" si="2"/>
        <v>#DIV/0!</v>
      </c>
    </row>
    <row r="49" spans="1:24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26"/>
      <c r="X49" s="32" t="e">
        <f t="shared" si="2"/>
        <v>#DIV/0!</v>
      </c>
    </row>
    <row r="50" spans="1:24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26"/>
      <c r="X50" s="32" t="e">
        <f t="shared" si="2"/>
        <v>#DIV/0!</v>
      </c>
    </row>
    <row r="51" spans="1:24">
      <c r="A51" s="23" t="s">
        <v>352</v>
      </c>
      <c r="B51" s="24" t="s">
        <v>353</v>
      </c>
      <c r="C51" s="29">
        <f>+'2000'!$K51</f>
        <v>0</v>
      </c>
      <c r="D51" s="29">
        <f>+'2001'!$K51</f>
        <v>0</v>
      </c>
      <c r="E51" s="29">
        <f>+'2002'!$K51</f>
        <v>0</v>
      </c>
      <c r="F51" s="29">
        <f>+'2003'!$K51</f>
        <v>0</v>
      </c>
      <c r="G51" s="29">
        <f>+'2004'!$K51</f>
        <v>0</v>
      </c>
      <c r="H51" s="29">
        <f>+'2005'!$K51</f>
        <v>0</v>
      </c>
      <c r="I51" s="29">
        <f>+'2006'!$K51</f>
        <v>0</v>
      </c>
      <c r="J51" s="29">
        <f>+'2007'!$K51</f>
        <v>0</v>
      </c>
      <c r="K51" s="29">
        <f>+'2008'!$K51</f>
        <v>0</v>
      </c>
      <c r="L51" s="29">
        <f>+'2009'!$K51</f>
        <v>0</v>
      </c>
      <c r="M51" s="29">
        <f>+'2010'!$K51</f>
        <v>0</v>
      </c>
      <c r="N51" s="29">
        <f>+'2011'!$K51</f>
        <v>0</v>
      </c>
      <c r="O51" s="29">
        <f>+'2012'!$K51</f>
        <v>0</v>
      </c>
      <c r="P51" s="29">
        <f>+'2013'!$K51</f>
        <v>0</v>
      </c>
      <c r="Q51" s="29">
        <f>+'2014'!$K51</f>
        <v>0</v>
      </c>
      <c r="R51" s="29">
        <f>+'2015'!$K51</f>
        <v>0</v>
      </c>
      <c r="S51" s="29">
        <f>+'2016'!$K51</f>
        <v>0</v>
      </c>
      <c r="T51" s="29">
        <f>+'2017'!$K51</f>
        <v>0</v>
      </c>
      <c r="U51" s="29">
        <f>+'2018'!$K51</f>
        <v>0</v>
      </c>
      <c r="V51" s="29">
        <f>+'2019'!$K51</f>
        <v>0</v>
      </c>
      <c r="W51" s="26"/>
      <c r="X51" s="30" t="e">
        <f t="shared" si="2"/>
        <v>#DIV/0!</v>
      </c>
    </row>
    <row r="52" spans="1:24">
      <c r="A52" s="23" t="s">
        <v>354</v>
      </c>
      <c r="B52" s="24" t="s">
        <v>290</v>
      </c>
      <c r="C52" s="29">
        <f>+'2000'!$K52</f>
        <v>0</v>
      </c>
      <c r="D52" s="29">
        <f>+'2001'!$K52</f>
        <v>0</v>
      </c>
      <c r="E52" s="29">
        <f>+'2002'!$K52</f>
        <v>0</v>
      </c>
      <c r="F52" s="29">
        <f>+'2003'!$K52</f>
        <v>0</v>
      </c>
      <c r="G52" s="29">
        <f>+'2004'!$K52</f>
        <v>0</v>
      </c>
      <c r="H52" s="29">
        <f>+'2005'!$K52</f>
        <v>0</v>
      </c>
      <c r="I52" s="29">
        <f>+'2006'!$K52</f>
        <v>0</v>
      </c>
      <c r="J52" s="29">
        <f>+'2007'!$K52</f>
        <v>0</v>
      </c>
      <c r="K52" s="29">
        <f>+'2008'!$K52</f>
        <v>0</v>
      </c>
      <c r="L52" s="29">
        <f>+'2009'!$K52</f>
        <v>0</v>
      </c>
      <c r="M52" s="29">
        <f>+'2010'!$K52</f>
        <v>0</v>
      </c>
      <c r="N52" s="29">
        <f>+'2011'!$K52</f>
        <v>0</v>
      </c>
      <c r="O52" s="29">
        <f>+'2012'!$K52</f>
        <v>0</v>
      </c>
      <c r="P52" s="29">
        <f>+'2013'!$K52</f>
        <v>0</v>
      </c>
      <c r="Q52" s="29">
        <f>+'2014'!$K52</f>
        <v>0</v>
      </c>
      <c r="R52" s="29">
        <f>+'2015'!$K52</f>
        <v>0</v>
      </c>
      <c r="S52" s="29">
        <f>+'2016'!$K52</f>
        <v>0</v>
      </c>
      <c r="T52" s="29">
        <f>+'2017'!$K52</f>
        <v>0</v>
      </c>
      <c r="U52" s="29">
        <f>+'2018'!$K52</f>
        <v>0</v>
      </c>
      <c r="V52" s="29">
        <f>+'2019'!$K52</f>
        <v>0</v>
      </c>
      <c r="W52" s="26"/>
      <c r="X52" s="30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27">+SUM(C54:C63)</f>
        <v>0</v>
      </c>
      <c r="D53" s="25">
        <f t="shared" si="27"/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25">
        <f t="shared" si="27"/>
        <v>0</v>
      </c>
      <c r="O53" s="25">
        <f t="shared" si="27"/>
        <v>0</v>
      </c>
      <c r="P53" s="25">
        <f t="shared" si="27"/>
        <v>0</v>
      </c>
      <c r="Q53" s="25">
        <f t="shared" si="27"/>
        <v>0</v>
      </c>
      <c r="R53" s="25">
        <f t="shared" si="27"/>
        <v>0</v>
      </c>
      <c r="S53" s="25">
        <f t="shared" si="27"/>
        <v>0</v>
      </c>
      <c r="T53" s="25">
        <f t="shared" si="27"/>
        <v>0</v>
      </c>
      <c r="U53" s="25">
        <f t="shared" si="27"/>
        <v>0</v>
      </c>
      <c r="V53" s="25">
        <f t="shared" ref="V53" si="28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29">
        <f>+'2000'!$K54</f>
        <v>0</v>
      </c>
      <c r="D54" s="29">
        <f>+'2001'!$K54</f>
        <v>0</v>
      </c>
      <c r="E54" s="29">
        <f>+'2002'!$K54</f>
        <v>0</v>
      </c>
      <c r="F54" s="29">
        <f>+'2003'!$K54</f>
        <v>0</v>
      </c>
      <c r="G54" s="29">
        <f>+'2004'!$K54</f>
        <v>0</v>
      </c>
      <c r="H54" s="29">
        <f>+'2005'!$K54</f>
        <v>0</v>
      </c>
      <c r="I54" s="29">
        <f>+'2006'!$K54</f>
        <v>0</v>
      </c>
      <c r="J54" s="29">
        <f>+'2007'!$K54</f>
        <v>0</v>
      </c>
      <c r="K54" s="29">
        <f>+'2008'!$K54</f>
        <v>0</v>
      </c>
      <c r="L54" s="29">
        <f>+'2009'!$K54</f>
        <v>0</v>
      </c>
      <c r="M54" s="29">
        <f>+'2010'!$K54</f>
        <v>0</v>
      </c>
      <c r="N54" s="29">
        <f>+'2011'!$K54</f>
        <v>0</v>
      </c>
      <c r="O54" s="29">
        <f>+'2012'!$K54</f>
        <v>0</v>
      </c>
      <c r="P54" s="29">
        <f>+'2013'!$K54</f>
        <v>0</v>
      </c>
      <c r="Q54" s="29">
        <f>+'2014'!$K54</f>
        <v>0</v>
      </c>
      <c r="R54" s="29">
        <f>+'2015'!$K54</f>
        <v>0</v>
      </c>
      <c r="S54" s="29">
        <f>+'2016'!$K54</f>
        <v>0</v>
      </c>
      <c r="T54" s="29">
        <f>+'2017'!$K54</f>
        <v>0</v>
      </c>
      <c r="U54" s="29">
        <f>+'2018'!$K54</f>
        <v>0</v>
      </c>
      <c r="V54" s="29">
        <f>+'2019'!$K54</f>
        <v>0</v>
      </c>
      <c r="W54" s="26"/>
      <c r="X54" s="30" t="e">
        <f t="shared" si="2"/>
        <v>#DIV/0!</v>
      </c>
    </row>
    <row r="55" spans="1:24">
      <c r="A55" s="23" t="s">
        <v>359</v>
      </c>
      <c r="B55" s="24" t="s">
        <v>360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26"/>
      <c r="X55" s="32" t="e">
        <f t="shared" si="2"/>
        <v>#DIV/0!</v>
      </c>
    </row>
    <row r="56" spans="1:24">
      <c r="A56" s="23" t="s">
        <v>361</v>
      </c>
      <c r="B56" s="24" t="s">
        <v>362</v>
      </c>
      <c r="C56" s="29">
        <f>+'2000'!$K56</f>
        <v>0</v>
      </c>
      <c r="D56" s="29">
        <f>+'2001'!$K56</f>
        <v>0</v>
      </c>
      <c r="E56" s="29">
        <f>+'2002'!$K56</f>
        <v>0</v>
      </c>
      <c r="F56" s="29">
        <f>+'2003'!$K56</f>
        <v>0</v>
      </c>
      <c r="G56" s="29">
        <f>+'2004'!$K56</f>
        <v>0</v>
      </c>
      <c r="H56" s="29">
        <f>+'2005'!$K56</f>
        <v>0</v>
      </c>
      <c r="I56" s="29">
        <f>+'2006'!$K56</f>
        <v>0</v>
      </c>
      <c r="J56" s="29">
        <f>+'2007'!$K56</f>
        <v>0</v>
      </c>
      <c r="K56" s="29">
        <f>+'2008'!$K56</f>
        <v>0</v>
      </c>
      <c r="L56" s="29">
        <f>+'2009'!$K56</f>
        <v>0</v>
      </c>
      <c r="M56" s="29">
        <f>+'2010'!$K56</f>
        <v>0</v>
      </c>
      <c r="N56" s="29">
        <f>+'2011'!$K56</f>
        <v>0</v>
      </c>
      <c r="O56" s="29">
        <f>+'2012'!$K56</f>
        <v>0</v>
      </c>
      <c r="P56" s="29">
        <f>+'2013'!$K56</f>
        <v>0</v>
      </c>
      <c r="Q56" s="29">
        <f>+'2014'!$K56</f>
        <v>0</v>
      </c>
      <c r="R56" s="29">
        <f>+'2015'!$K56</f>
        <v>0</v>
      </c>
      <c r="S56" s="29">
        <f>+'2016'!$K56</f>
        <v>0</v>
      </c>
      <c r="T56" s="29">
        <f>+'2017'!$K56</f>
        <v>0</v>
      </c>
      <c r="U56" s="29">
        <f>+'2018'!$K56</f>
        <v>0</v>
      </c>
      <c r="V56" s="29">
        <f>+'2019'!$K56</f>
        <v>0</v>
      </c>
      <c r="W56" s="26"/>
      <c r="X56" s="30" t="e">
        <f t="shared" si="2"/>
        <v>#DIV/0!</v>
      </c>
    </row>
    <row r="57" spans="1:24">
      <c r="A57" s="23" t="s">
        <v>363</v>
      </c>
      <c r="B57" s="24" t="s">
        <v>364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26"/>
      <c r="X57" s="32" t="e">
        <f t="shared" si="2"/>
        <v>#DIV/0!</v>
      </c>
    </row>
    <row r="58" spans="1:24">
      <c r="A58" s="23" t="s">
        <v>365</v>
      </c>
      <c r="B58" s="24" t="s">
        <v>366</v>
      </c>
      <c r="C58" s="29">
        <f>+'2000'!$K58</f>
        <v>0</v>
      </c>
      <c r="D58" s="29">
        <f>+'2001'!$K58</f>
        <v>0</v>
      </c>
      <c r="E58" s="29">
        <f>+'2002'!$K58</f>
        <v>0</v>
      </c>
      <c r="F58" s="29">
        <f>+'2003'!$K58</f>
        <v>0</v>
      </c>
      <c r="G58" s="29">
        <f>+'2004'!$K58</f>
        <v>0</v>
      </c>
      <c r="H58" s="29">
        <f>+'2005'!$K58</f>
        <v>0</v>
      </c>
      <c r="I58" s="29">
        <f>+'2006'!$K58</f>
        <v>0</v>
      </c>
      <c r="J58" s="29">
        <f>+'2007'!$K58</f>
        <v>0</v>
      </c>
      <c r="K58" s="29">
        <f>+'2008'!$K58</f>
        <v>0</v>
      </c>
      <c r="L58" s="29">
        <f>+'2009'!$K58</f>
        <v>0</v>
      </c>
      <c r="M58" s="29">
        <f>+'2010'!$K58</f>
        <v>0</v>
      </c>
      <c r="N58" s="29">
        <f>+'2011'!$K58</f>
        <v>0</v>
      </c>
      <c r="O58" s="29">
        <f>+'2012'!$K58</f>
        <v>0</v>
      </c>
      <c r="P58" s="29">
        <f>+'2013'!$K58</f>
        <v>0</v>
      </c>
      <c r="Q58" s="29">
        <f>+'2014'!$K58</f>
        <v>0</v>
      </c>
      <c r="R58" s="29">
        <f>+'2015'!$K58</f>
        <v>0</v>
      </c>
      <c r="S58" s="29">
        <f>+'2016'!$K58</f>
        <v>0</v>
      </c>
      <c r="T58" s="29">
        <f>+'2017'!$K58</f>
        <v>0</v>
      </c>
      <c r="U58" s="29">
        <f>+'2018'!$K58</f>
        <v>0</v>
      </c>
      <c r="V58" s="29">
        <f>+'2019'!$K58</f>
        <v>0</v>
      </c>
      <c r="W58" s="26"/>
      <c r="X58" s="30" t="e">
        <f t="shared" si="2"/>
        <v>#DIV/0!</v>
      </c>
    </row>
    <row r="59" spans="1:24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26"/>
      <c r="X59" s="32" t="e">
        <f t="shared" si="2"/>
        <v>#DIV/0!</v>
      </c>
    </row>
    <row r="60" spans="1:24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26"/>
      <c r="X60" s="32" t="e">
        <f t="shared" si="2"/>
        <v>#DIV/0!</v>
      </c>
    </row>
    <row r="61" spans="1:24">
      <c r="A61" s="23" t="s">
        <v>371</v>
      </c>
      <c r="B61" s="24" t="s">
        <v>372</v>
      </c>
      <c r="C61" s="29">
        <f>+'2000'!$K61</f>
        <v>0</v>
      </c>
      <c r="D61" s="29">
        <f>+'2001'!$K61</f>
        <v>0</v>
      </c>
      <c r="E61" s="29">
        <f>+'2002'!$K61</f>
        <v>0</v>
      </c>
      <c r="F61" s="29">
        <f>+'2003'!$K61</f>
        <v>0</v>
      </c>
      <c r="G61" s="29">
        <f>+'2004'!$K61</f>
        <v>0</v>
      </c>
      <c r="H61" s="29">
        <f>+'2005'!$K61</f>
        <v>0</v>
      </c>
      <c r="I61" s="29">
        <f>+'2006'!$K61</f>
        <v>0</v>
      </c>
      <c r="J61" s="29">
        <f>+'2007'!$K61</f>
        <v>0</v>
      </c>
      <c r="K61" s="29">
        <f>+'2008'!$K61</f>
        <v>0</v>
      </c>
      <c r="L61" s="29">
        <f>+'2009'!$K61</f>
        <v>0</v>
      </c>
      <c r="M61" s="29">
        <f>+'2010'!$K61</f>
        <v>0</v>
      </c>
      <c r="N61" s="29">
        <f>+'2011'!$K61</f>
        <v>0</v>
      </c>
      <c r="O61" s="29">
        <f>+'2012'!$K61</f>
        <v>0</v>
      </c>
      <c r="P61" s="29">
        <f>+'2013'!$K61</f>
        <v>0</v>
      </c>
      <c r="Q61" s="29">
        <f>+'2014'!$K61</f>
        <v>0</v>
      </c>
      <c r="R61" s="29">
        <f>+'2015'!$K61</f>
        <v>0</v>
      </c>
      <c r="S61" s="29">
        <f>+'2016'!$K61</f>
        <v>0</v>
      </c>
      <c r="T61" s="29">
        <f>+'2017'!$K61</f>
        <v>0</v>
      </c>
      <c r="U61" s="29">
        <f>+'2018'!$K61</f>
        <v>0</v>
      </c>
      <c r="V61" s="29">
        <f>+'2019'!$K61</f>
        <v>0</v>
      </c>
      <c r="W61" s="26"/>
      <c r="X61" s="30" t="e">
        <f t="shared" si="2"/>
        <v>#DIV/0!</v>
      </c>
    </row>
    <row r="62" spans="1:24">
      <c r="A62" s="23" t="s">
        <v>373</v>
      </c>
      <c r="B62" s="24" t="s">
        <v>374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26"/>
      <c r="X62" s="32" t="e">
        <f t="shared" si="2"/>
        <v>#DIV/0!</v>
      </c>
    </row>
    <row r="63" spans="1:24">
      <c r="A63" s="23" t="s">
        <v>375</v>
      </c>
      <c r="B63" s="24" t="s">
        <v>290</v>
      </c>
      <c r="C63" s="29">
        <f>+'2000'!$K63</f>
        <v>0</v>
      </c>
      <c r="D63" s="29">
        <f>+'2001'!$K63</f>
        <v>0</v>
      </c>
      <c r="E63" s="29">
        <f>+'2002'!$K63</f>
        <v>0</v>
      </c>
      <c r="F63" s="29">
        <f>+'2003'!$K63</f>
        <v>0</v>
      </c>
      <c r="G63" s="29">
        <f>+'2004'!$K63</f>
        <v>0</v>
      </c>
      <c r="H63" s="29">
        <f>+'2005'!$K63</f>
        <v>0</v>
      </c>
      <c r="I63" s="29">
        <f>+'2006'!$K63</f>
        <v>0</v>
      </c>
      <c r="J63" s="29">
        <f>+'2007'!$K63</f>
        <v>0</v>
      </c>
      <c r="K63" s="29">
        <f>+'2008'!$K63</f>
        <v>0</v>
      </c>
      <c r="L63" s="29">
        <f>+'2009'!$K63</f>
        <v>0</v>
      </c>
      <c r="M63" s="29">
        <f>+'2010'!$K63</f>
        <v>0</v>
      </c>
      <c r="N63" s="29">
        <f>+'2011'!$K63</f>
        <v>0</v>
      </c>
      <c r="O63" s="29">
        <f>+'2012'!$K63</f>
        <v>0</v>
      </c>
      <c r="P63" s="29">
        <f>+'2013'!$K63</f>
        <v>0</v>
      </c>
      <c r="Q63" s="29">
        <f>+'2014'!$K63</f>
        <v>0</v>
      </c>
      <c r="R63" s="29">
        <f>+'2015'!$K63</f>
        <v>0</v>
      </c>
      <c r="S63" s="29">
        <f>+'2016'!$K63</f>
        <v>0</v>
      </c>
      <c r="T63" s="29">
        <f>+'2017'!$K63</f>
        <v>0</v>
      </c>
      <c r="U63" s="29">
        <f>+'2018'!$K63</f>
        <v>0</v>
      </c>
      <c r="V63" s="29">
        <f>+'2019'!$K63</f>
        <v>0</v>
      </c>
      <c r="W63" s="26"/>
      <c r="X63" s="30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29">+SUM(C65:C71)</f>
        <v>0</v>
      </c>
      <c r="D64" s="25">
        <f t="shared" si="29"/>
        <v>0</v>
      </c>
      <c r="E64" s="25">
        <f t="shared" si="29"/>
        <v>0</v>
      </c>
      <c r="F64" s="25">
        <f t="shared" si="29"/>
        <v>0</v>
      </c>
      <c r="G64" s="25">
        <f t="shared" si="29"/>
        <v>0</v>
      </c>
      <c r="H64" s="25">
        <f t="shared" si="29"/>
        <v>0</v>
      </c>
      <c r="I64" s="25">
        <f t="shared" si="29"/>
        <v>0</v>
      </c>
      <c r="J64" s="25">
        <f t="shared" si="29"/>
        <v>0</v>
      </c>
      <c r="K64" s="25">
        <f t="shared" si="29"/>
        <v>0</v>
      </c>
      <c r="L64" s="25">
        <f t="shared" si="29"/>
        <v>0</v>
      </c>
      <c r="M64" s="25">
        <f t="shared" si="29"/>
        <v>0</v>
      </c>
      <c r="N64" s="25">
        <f t="shared" si="29"/>
        <v>0</v>
      </c>
      <c r="O64" s="25">
        <f t="shared" si="29"/>
        <v>0</v>
      </c>
      <c r="P64" s="25">
        <f t="shared" si="29"/>
        <v>0</v>
      </c>
      <c r="Q64" s="25">
        <f t="shared" si="29"/>
        <v>0</v>
      </c>
      <c r="R64" s="25">
        <f t="shared" si="29"/>
        <v>0</v>
      </c>
      <c r="S64" s="25">
        <f t="shared" si="29"/>
        <v>0</v>
      </c>
      <c r="T64" s="25">
        <f t="shared" si="29"/>
        <v>0</v>
      </c>
      <c r="U64" s="25">
        <f t="shared" si="29"/>
        <v>0</v>
      </c>
      <c r="V64" s="25">
        <f t="shared" ref="V64" si="30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29">
        <f>+'2000'!$K65</f>
        <v>0</v>
      </c>
      <c r="D65" s="29">
        <f>+'2001'!$K65</f>
        <v>0</v>
      </c>
      <c r="E65" s="29">
        <f>+'2002'!$K65</f>
        <v>0</v>
      </c>
      <c r="F65" s="29">
        <f>+'2003'!$K65</f>
        <v>0</v>
      </c>
      <c r="G65" s="29">
        <f>+'2004'!$K65</f>
        <v>0</v>
      </c>
      <c r="H65" s="29">
        <f>+'2005'!$K65</f>
        <v>0</v>
      </c>
      <c r="I65" s="29">
        <f>+'2006'!$K65</f>
        <v>0</v>
      </c>
      <c r="J65" s="29">
        <f>+'2007'!$K65</f>
        <v>0</v>
      </c>
      <c r="K65" s="29">
        <f>+'2008'!$K65</f>
        <v>0</v>
      </c>
      <c r="L65" s="29">
        <f>+'2009'!$K65</f>
        <v>0</v>
      </c>
      <c r="M65" s="29">
        <f>+'2010'!$K65</f>
        <v>0</v>
      </c>
      <c r="N65" s="29">
        <f>+'2011'!$K65</f>
        <v>0</v>
      </c>
      <c r="O65" s="29">
        <f>+'2012'!$K65</f>
        <v>0</v>
      </c>
      <c r="P65" s="29">
        <f>+'2013'!$K65</f>
        <v>0</v>
      </c>
      <c r="Q65" s="29">
        <f>+'2014'!$K65</f>
        <v>0</v>
      </c>
      <c r="R65" s="29">
        <f>+'2015'!$K65</f>
        <v>0</v>
      </c>
      <c r="S65" s="29">
        <f>+'2016'!$K65</f>
        <v>0</v>
      </c>
      <c r="T65" s="29">
        <f>+'2017'!$K65</f>
        <v>0</v>
      </c>
      <c r="U65" s="29">
        <f>+'2018'!$K65</f>
        <v>0</v>
      </c>
      <c r="V65" s="29">
        <f>+'2019'!$K65</f>
        <v>0</v>
      </c>
      <c r="W65" s="26"/>
      <c r="X65" s="30" t="e">
        <f t="shared" si="2"/>
        <v>#DIV/0!</v>
      </c>
    </row>
    <row r="66" spans="1:24">
      <c r="A66" s="23" t="s">
        <v>380</v>
      </c>
      <c r="B66" s="24" t="s">
        <v>381</v>
      </c>
      <c r="C66" s="29">
        <f>+'2000'!$K66</f>
        <v>0</v>
      </c>
      <c r="D66" s="29">
        <f>+'2001'!$K66</f>
        <v>0</v>
      </c>
      <c r="E66" s="29">
        <f>+'2002'!$K66</f>
        <v>0</v>
      </c>
      <c r="F66" s="29">
        <f>+'2003'!$K66</f>
        <v>0</v>
      </c>
      <c r="G66" s="29">
        <f>+'2004'!$K66</f>
        <v>0</v>
      </c>
      <c r="H66" s="29">
        <f>+'2005'!$K66</f>
        <v>0</v>
      </c>
      <c r="I66" s="29">
        <f>+'2006'!$K66</f>
        <v>0</v>
      </c>
      <c r="J66" s="29">
        <f>+'2007'!$K66</f>
        <v>0</v>
      </c>
      <c r="K66" s="29">
        <f>+'2008'!$K66</f>
        <v>0</v>
      </c>
      <c r="L66" s="29">
        <f>+'2009'!$K66</f>
        <v>0</v>
      </c>
      <c r="M66" s="29">
        <f>+'2010'!$K66</f>
        <v>0</v>
      </c>
      <c r="N66" s="29">
        <f>+'2011'!$K66</f>
        <v>0</v>
      </c>
      <c r="O66" s="29">
        <f>+'2012'!$K66</f>
        <v>0</v>
      </c>
      <c r="P66" s="29">
        <f>+'2013'!$K66</f>
        <v>0</v>
      </c>
      <c r="Q66" s="29">
        <f>+'2014'!$K66</f>
        <v>0</v>
      </c>
      <c r="R66" s="29">
        <f>+'2015'!$K66</f>
        <v>0</v>
      </c>
      <c r="S66" s="29">
        <f>+'2016'!$K66</f>
        <v>0</v>
      </c>
      <c r="T66" s="29">
        <f>+'2017'!$K66</f>
        <v>0</v>
      </c>
      <c r="U66" s="29">
        <f>+'2018'!$K66</f>
        <v>0</v>
      </c>
      <c r="V66" s="29">
        <f>+'2019'!$K66</f>
        <v>0</v>
      </c>
      <c r="W66" s="26"/>
      <c r="X66" s="30" t="e">
        <f t="shared" si="2"/>
        <v>#DIV/0!</v>
      </c>
    </row>
    <row r="67" spans="1:24">
      <c r="A67" s="23" t="s">
        <v>382</v>
      </c>
      <c r="B67" s="24" t="s">
        <v>383</v>
      </c>
      <c r="C67" s="29">
        <f>+'2000'!$K67</f>
        <v>0</v>
      </c>
      <c r="D67" s="29">
        <f>+'2001'!$K67</f>
        <v>0</v>
      </c>
      <c r="E67" s="29">
        <f>+'2002'!$K67</f>
        <v>0</v>
      </c>
      <c r="F67" s="29">
        <f>+'2003'!$K67</f>
        <v>0</v>
      </c>
      <c r="G67" s="29">
        <f>+'2004'!$K67</f>
        <v>0</v>
      </c>
      <c r="H67" s="29">
        <f>+'2005'!$K67</f>
        <v>0</v>
      </c>
      <c r="I67" s="29">
        <f>+'2006'!$K67</f>
        <v>0</v>
      </c>
      <c r="J67" s="29">
        <f>+'2007'!$K67</f>
        <v>0</v>
      </c>
      <c r="K67" s="29">
        <f>+'2008'!$K67</f>
        <v>0</v>
      </c>
      <c r="L67" s="29">
        <f>+'2009'!$K67</f>
        <v>0</v>
      </c>
      <c r="M67" s="29">
        <f>+'2010'!$K67</f>
        <v>0</v>
      </c>
      <c r="N67" s="29">
        <f>+'2011'!$K67</f>
        <v>0</v>
      </c>
      <c r="O67" s="29">
        <f>+'2012'!$K67</f>
        <v>0</v>
      </c>
      <c r="P67" s="29">
        <f>+'2013'!$K67</f>
        <v>0</v>
      </c>
      <c r="Q67" s="29">
        <f>+'2014'!$K67</f>
        <v>0</v>
      </c>
      <c r="R67" s="29">
        <f>+'2015'!$K67</f>
        <v>0</v>
      </c>
      <c r="S67" s="29">
        <f>+'2016'!$K67</f>
        <v>0</v>
      </c>
      <c r="T67" s="29">
        <f>+'2017'!$K67</f>
        <v>0</v>
      </c>
      <c r="U67" s="29">
        <f>+'2018'!$K67</f>
        <v>0</v>
      </c>
      <c r="V67" s="29">
        <f>+'2019'!$K67</f>
        <v>0</v>
      </c>
      <c r="W67" s="26"/>
      <c r="X67" s="30" t="e">
        <f t="shared" si="2"/>
        <v>#DIV/0!</v>
      </c>
    </row>
    <row r="68" spans="1:24">
      <c r="A68" s="23" t="s">
        <v>384</v>
      </c>
      <c r="B68" s="24" t="s">
        <v>385</v>
      </c>
      <c r="C68" s="29">
        <f>+'2000'!$K68</f>
        <v>0</v>
      </c>
      <c r="D68" s="29">
        <f>+'2001'!$K68</f>
        <v>0</v>
      </c>
      <c r="E68" s="29">
        <f>+'2002'!$K68</f>
        <v>0</v>
      </c>
      <c r="F68" s="29">
        <f>+'2003'!$K68</f>
        <v>0</v>
      </c>
      <c r="G68" s="29">
        <f>+'2004'!$K68</f>
        <v>0</v>
      </c>
      <c r="H68" s="29">
        <f>+'2005'!$K68</f>
        <v>0</v>
      </c>
      <c r="I68" s="29">
        <f>+'2006'!$K68</f>
        <v>0</v>
      </c>
      <c r="J68" s="29">
        <f>+'2007'!$K68</f>
        <v>0</v>
      </c>
      <c r="K68" s="29">
        <f>+'2008'!$K68</f>
        <v>0</v>
      </c>
      <c r="L68" s="29">
        <f>+'2009'!$K68</f>
        <v>0</v>
      </c>
      <c r="M68" s="29">
        <f>+'2010'!$K68</f>
        <v>0</v>
      </c>
      <c r="N68" s="29">
        <f>+'2011'!$K68</f>
        <v>0</v>
      </c>
      <c r="O68" s="29">
        <f>+'2012'!$K68</f>
        <v>0</v>
      </c>
      <c r="P68" s="29">
        <f>+'2013'!$K68</f>
        <v>0</v>
      </c>
      <c r="Q68" s="29">
        <f>+'2014'!$K68</f>
        <v>0</v>
      </c>
      <c r="R68" s="29">
        <f>+'2015'!$K68</f>
        <v>0</v>
      </c>
      <c r="S68" s="29">
        <f>+'2016'!$K68</f>
        <v>0</v>
      </c>
      <c r="T68" s="29">
        <f>+'2017'!$K68</f>
        <v>0</v>
      </c>
      <c r="U68" s="29">
        <f>+'2018'!$K68</f>
        <v>0</v>
      </c>
      <c r="V68" s="29">
        <f>+'2019'!$K68</f>
        <v>0</v>
      </c>
      <c r="W68" s="26"/>
      <c r="X68" s="30" t="e">
        <f t="shared" ref="X68:X131" si="31">+(V68/C68)-1</f>
        <v>#DIV/0!</v>
      </c>
    </row>
    <row r="69" spans="1:24">
      <c r="A69" s="23" t="s">
        <v>386</v>
      </c>
      <c r="B69" s="24" t="s">
        <v>387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6"/>
      <c r="X69" s="32" t="e">
        <f t="shared" si="31"/>
        <v>#DIV/0!</v>
      </c>
    </row>
    <row r="70" spans="1:24">
      <c r="A70" s="23" t="s">
        <v>388</v>
      </c>
      <c r="B70" s="24" t="s">
        <v>389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26"/>
      <c r="X70" s="32" t="e">
        <f t="shared" si="31"/>
        <v>#DIV/0!</v>
      </c>
    </row>
    <row r="71" spans="1:24">
      <c r="A71" s="23" t="s">
        <v>390</v>
      </c>
      <c r="B71" s="24" t="s">
        <v>290</v>
      </c>
      <c r="C71" s="29">
        <f>+'2000'!$K71</f>
        <v>0</v>
      </c>
      <c r="D71" s="29">
        <f>+'2001'!$K71</f>
        <v>0</v>
      </c>
      <c r="E71" s="29">
        <f>+'2002'!$K71</f>
        <v>0</v>
      </c>
      <c r="F71" s="29">
        <f>+'2003'!$K71</f>
        <v>0</v>
      </c>
      <c r="G71" s="29">
        <f>+'2004'!$K71</f>
        <v>0</v>
      </c>
      <c r="H71" s="29">
        <f>+'2005'!$K71</f>
        <v>0</v>
      </c>
      <c r="I71" s="29">
        <f>+'2006'!$K71</f>
        <v>0</v>
      </c>
      <c r="J71" s="29">
        <f>+'2007'!$K71</f>
        <v>0</v>
      </c>
      <c r="K71" s="29">
        <f>+'2008'!$K71</f>
        <v>0</v>
      </c>
      <c r="L71" s="29">
        <f>+'2009'!$K71</f>
        <v>0</v>
      </c>
      <c r="M71" s="29">
        <f>+'2010'!$K71</f>
        <v>0</v>
      </c>
      <c r="N71" s="29">
        <f>+'2011'!$K71</f>
        <v>0</v>
      </c>
      <c r="O71" s="29">
        <f>+'2012'!$K71</f>
        <v>0</v>
      </c>
      <c r="P71" s="29">
        <f>+'2013'!$K71</f>
        <v>0</v>
      </c>
      <c r="Q71" s="29">
        <f>+'2014'!$K71</f>
        <v>0</v>
      </c>
      <c r="R71" s="29">
        <f>+'2015'!$K71</f>
        <v>0</v>
      </c>
      <c r="S71" s="29">
        <f>+'2016'!$K71</f>
        <v>0</v>
      </c>
      <c r="T71" s="29">
        <f>+'2017'!$K71</f>
        <v>0</v>
      </c>
      <c r="U71" s="29">
        <f>+'2018'!$K71</f>
        <v>0</v>
      </c>
      <c r="V71" s="29">
        <f>+'2019'!$K71</f>
        <v>0</v>
      </c>
      <c r="W71" s="26"/>
      <c r="X71" s="30" t="e">
        <f t="shared" si="31"/>
        <v>#DIV/0!</v>
      </c>
    </row>
    <row r="72" spans="1:24">
      <c r="A72" s="23" t="s">
        <v>391</v>
      </c>
      <c r="B72" s="24" t="s">
        <v>392</v>
      </c>
      <c r="C72" s="25">
        <f t="shared" ref="C72:U72" si="32">+SUM(C73:C75)</f>
        <v>0</v>
      </c>
      <c r="D72" s="25">
        <f t="shared" si="32"/>
        <v>0</v>
      </c>
      <c r="E72" s="25">
        <f t="shared" si="32"/>
        <v>0</v>
      </c>
      <c r="F72" s="25">
        <f t="shared" si="32"/>
        <v>0</v>
      </c>
      <c r="G72" s="25">
        <f t="shared" si="32"/>
        <v>0</v>
      </c>
      <c r="H72" s="25">
        <f t="shared" si="32"/>
        <v>0</v>
      </c>
      <c r="I72" s="25">
        <f t="shared" si="32"/>
        <v>0</v>
      </c>
      <c r="J72" s="25">
        <f t="shared" si="32"/>
        <v>0</v>
      </c>
      <c r="K72" s="25">
        <f t="shared" si="32"/>
        <v>0</v>
      </c>
      <c r="L72" s="25">
        <f t="shared" si="32"/>
        <v>0</v>
      </c>
      <c r="M72" s="25">
        <f t="shared" si="32"/>
        <v>0</v>
      </c>
      <c r="N72" s="25">
        <f t="shared" si="32"/>
        <v>0</v>
      </c>
      <c r="O72" s="25">
        <f t="shared" si="32"/>
        <v>0</v>
      </c>
      <c r="P72" s="25">
        <f t="shared" si="32"/>
        <v>0</v>
      </c>
      <c r="Q72" s="25">
        <f t="shared" si="32"/>
        <v>0</v>
      </c>
      <c r="R72" s="25">
        <f t="shared" si="32"/>
        <v>0</v>
      </c>
      <c r="S72" s="25">
        <f t="shared" si="32"/>
        <v>0</v>
      </c>
      <c r="T72" s="25">
        <f t="shared" si="32"/>
        <v>0</v>
      </c>
      <c r="U72" s="25">
        <f t="shared" si="32"/>
        <v>0</v>
      </c>
      <c r="V72" s="25">
        <f t="shared" ref="V72" si="33">+SUM(V73:V75)</f>
        <v>0</v>
      </c>
      <c r="W72" s="26"/>
      <c r="X72" s="27" t="e">
        <f t="shared" si="31"/>
        <v>#DIV/0!</v>
      </c>
    </row>
    <row r="73" spans="1:24">
      <c r="A73" s="23" t="s">
        <v>393</v>
      </c>
      <c r="B73" s="24" t="s">
        <v>394</v>
      </c>
      <c r="C73" s="29">
        <f>+'2000'!$K73</f>
        <v>0</v>
      </c>
      <c r="D73" s="29">
        <f>+'2001'!$K73</f>
        <v>0</v>
      </c>
      <c r="E73" s="29">
        <f>+'2002'!$K73</f>
        <v>0</v>
      </c>
      <c r="F73" s="29">
        <f>+'2003'!$K73</f>
        <v>0</v>
      </c>
      <c r="G73" s="29">
        <f>+'2004'!$K73</f>
        <v>0</v>
      </c>
      <c r="H73" s="29">
        <f>+'2005'!$K73</f>
        <v>0</v>
      </c>
      <c r="I73" s="29">
        <f>+'2006'!$K73</f>
        <v>0</v>
      </c>
      <c r="J73" s="29">
        <f>+'2007'!$K73</f>
        <v>0</v>
      </c>
      <c r="K73" s="29">
        <f>+'2008'!$K73</f>
        <v>0</v>
      </c>
      <c r="L73" s="29">
        <f>+'2009'!$K73</f>
        <v>0</v>
      </c>
      <c r="M73" s="29">
        <f>+'2010'!$K73</f>
        <v>0</v>
      </c>
      <c r="N73" s="29">
        <f>+'2011'!$K73</f>
        <v>0</v>
      </c>
      <c r="O73" s="29">
        <f>+'2012'!$K73</f>
        <v>0</v>
      </c>
      <c r="P73" s="29">
        <f>+'2013'!$K73</f>
        <v>0</v>
      </c>
      <c r="Q73" s="29">
        <f>+'2014'!$K73</f>
        <v>0</v>
      </c>
      <c r="R73" s="29">
        <f>+'2015'!$K73</f>
        <v>0</v>
      </c>
      <c r="S73" s="29">
        <f>+'2016'!$K73</f>
        <v>0</v>
      </c>
      <c r="T73" s="29">
        <f>+'2017'!$K73</f>
        <v>0</v>
      </c>
      <c r="U73" s="29">
        <f>+'2018'!$K73</f>
        <v>0</v>
      </c>
      <c r="V73" s="29">
        <f>+'2019'!$K73</f>
        <v>0</v>
      </c>
      <c r="W73" s="26"/>
      <c r="X73" s="30" t="e">
        <f t="shared" si="31"/>
        <v>#DIV/0!</v>
      </c>
    </row>
    <row r="74" spans="1:24">
      <c r="A74" s="23" t="s">
        <v>395</v>
      </c>
      <c r="B74" s="24" t="s">
        <v>396</v>
      </c>
      <c r="C74" s="29">
        <f>+'2000'!$K74</f>
        <v>0</v>
      </c>
      <c r="D74" s="29">
        <f>+'2001'!$K74</f>
        <v>0</v>
      </c>
      <c r="E74" s="29">
        <f>+'2002'!$K74</f>
        <v>0</v>
      </c>
      <c r="F74" s="29">
        <f>+'2003'!$K74</f>
        <v>0</v>
      </c>
      <c r="G74" s="29">
        <f>+'2004'!$K74</f>
        <v>0</v>
      </c>
      <c r="H74" s="29">
        <f>+'2005'!$K74</f>
        <v>0</v>
      </c>
      <c r="I74" s="29">
        <f>+'2006'!$K74</f>
        <v>0</v>
      </c>
      <c r="J74" s="29">
        <f>+'2007'!$K74</f>
        <v>0</v>
      </c>
      <c r="K74" s="29">
        <f>+'2008'!$K74</f>
        <v>0</v>
      </c>
      <c r="L74" s="29">
        <f>+'2009'!$K74</f>
        <v>0</v>
      </c>
      <c r="M74" s="29">
        <f>+'2010'!$K74</f>
        <v>0</v>
      </c>
      <c r="N74" s="29">
        <f>+'2011'!$K74</f>
        <v>0</v>
      </c>
      <c r="O74" s="29">
        <f>+'2012'!$K74</f>
        <v>0</v>
      </c>
      <c r="P74" s="29">
        <f>+'2013'!$K74</f>
        <v>0</v>
      </c>
      <c r="Q74" s="29">
        <f>+'2014'!$K74</f>
        <v>0</v>
      </c>
      <c r="R74" s="29">
        <f>+'2015'!$K74</f>
        <v>0</v>
      </c>
      <c r="S74" s="29">
        <f>+'2016'!$K74</f>
        <v>0</v>
      </c>
      <c r="T74" s="29">
        <f>+'2017'!$K74</f>
        <v>0</v>
      </c>
      <c r="U74" s="29">
        <f>+'2018'!$K74</f>
        <v>0</v>
      </c>
      <c r="V74" s="29">
        <f>+'2019'!$K74</f>
        <v>0</v>
      </c>
      <c r="W74" s="26"/>
      <c r="X74" s="30" t="e">
        <f t="shared" si="31"/>
        <v>#DIV/0!</v>
      </c>
    </row>
    <row r="75" spans="1:24">
      <c r="A75" s="23" t="s">
        <v>397</v>
      </c>
      <c r="B75" s="24" t="s">
        <v>290</v>
      </c>
      <c r="C75" s="29">
        <f>+'2000'!$K75</f>
        <v>0</v>
      </c>
      <c r="D75" s="29">
        <f>+'2001'!$K75</f>
        <v>0</v>
      </c>
      <c r="E75" s="29">
        <f>+'2002'!$K75</f>
        <v>0</v>
      </c>
      <c r="F75" s="29">
        <f>+'2003'!$K75</f>
        <v>0</v>
      </c>
      <c r="G75" s="29">
        <f>+'2004'!$K75</f>
        <v>0</v>
      </c>
      <c r="H75" s="29">
        <f>+'2005'!$K75</f>
        <v>0</v>
      </c>
      <c r="I75" s="29">
        <f>+'2006'!$K75</f>
        <v>0</v>
      </c>
      <c r="J75" s="29">
        <f>+'2007'!$K75</f>
        <v>0</v>
      </c>
      <c r="K75" s="29">
        <f>+'2008'!$K75</f>
        <v>0</v>
      </c>
      <c r="L75" s="29">
        <f>+'2009'!$K75</f>
        <v>0</v>
      </c>
      <c r="M75" s="29">
        <f>+'2010'!$K75</f>
        <v>0</v>
      </c>
      <c r="N75" s="29">
        <f>+'2011'!$K75</f>
        <v>0</v>
      </c>
      <c r="O75" s="29">
        <f>+'2012'!$K75</f>
        <v>0</v>
      </c>
      <c r="P75" s="29">
        <f>+'2013'!$K75</f>
        <v>0</v>
      </c>
      <c r="Q75" s="29">
        <f>+'2014'!$K75</f>
        <v>0</v>
      </c>
      <c r="R75" s="29">
        <f>+'2015'!$K75</f>
        <v>0</v>
      </c>
      <c r="S75" s="29">
        <f>+'2016'!$K75</f>
        <v>0</v>
      </c>
      <c r="T75" s="29">
        <f>+'2017'!$K75</f>
        <v>0</v>
      </c>
      <c r="U75" s="29">
        <f>+'2018'!$K75</f>
        <v>0</v>
      </c>
      <c r="V75" s="29">
        <f>+'2019'!$K75</f>
        <v>0</v>
      </c>
      <c r="W75" s="26"/>
      <c r="X75" s="30" t="e">
        <f t="shared" si="31"/>
        <v>#DIV/0!</v>
      </c>
    </row>
    <row r="76" spans="1:24">
      <c r="A76" s="23" t="s">
        <v>398</v>
      </c>
      <c r="B76" s="24" t="s">
        <v>399</v>
      </c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26"/>
      <c r="X76" s="32" t="e">
        <f t="shared" si="31"/>
        <v>#DIV/0!</v>
      </c>
    </row>
    <row r="77" spans="1:24">
      <c r="A77" s="23" t="s">
        <v>400</v>
      </c>
      <c r="B77" s="24" t="s">
        <v>401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26"/>
      <c r="X77" s="32" t="e">
        <f t="shared" si="31"/>
        <v>#DIV/0!</v>
      </c>
    </row>
    <row r="78" spans="1:24">
      <c r="A78" s="23" t="s">
        <v>402</v>
      </c>
      <c r="B78" s="24" t="s">
        <v>403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26"/>
      <c r="X78" s="32" t="e">
        <f t="shared" si="31"/>
        <v>#DIV/0!</v>
      </c>
    </row>
    <row r="79" spans="1:24">
      <c r="A79" s="23" t="s">
        <v>404</v>
      </c>
      <c r="B79" s="24" t="s">
        <v>405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26"/>
      <c r="X79" s="32" t="e">
        <f t="shared" si="31"/>
        <v>#DIV/0!</v>
      </c>
    </row>
    <row r="80" spans="1:24">
      <c r="A80" s="23" t="s">
        <v>406</v>
      </c>
      <c r="B80" s="24" t="s">
        <v>407</v>
      </c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26"/>
      <c r="X80" s="32" t="e">
        <f t="shared" si="31"/>
        <v>#DIV/0!</v>
      </c>
    </row>
    <row r="81" spans="1:24">
      <c r="A81" s="23" t="s">
        <v>408</v>
      </c>
      <c r="B81" s="24" t="s">
        <v>290</v>
      </c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26"/>
      <c r="X81" s="32" t="e">
        <f t="shared" si="31"/>
        <v>#DIV/0!</v>
      </c>
    </row>
    <row r="82" spans="1:24">
      <c r="A82" s="23" t="s">
        <v>409</v>
      </c>
      <c r="B82" s="24" t="s">
        <v>410</v>
      </c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26"/>
      <c r="X82" s="32" t="e">
        <f t="shared" si="31"/>
        <v>#DIV/0!</v>
      </c>
    </row>
    <row r="83" spans="1:24">
      <c r="A83" s="23" t="s">
        <v>411</v>
      </c>
      <c r="B83" s="24" t="s">
        <v>412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26"/>
      <c r="X83" s="32" t="e">
        <f t="shared" si="31"/>
        <v>#DIV/0!</v>
      </c>
    </row>
    <row r="84" spans="1:24">
      <c r="A84" s="23" t="s">
        <v>413</v>
      </c>
      <c r="B84" s="24" t="s">
        <v>414</v>
      </c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26"/>
      <c r="X84" s="32" t="e">
        <f t="shared" si="31"/>
        <v>#DIV/0!</v>
      </c>
    </row>
    <row r="85" spans="1:24">
      <c r="A85" s="23" t="s">
        <v>415</v>
      </c>
      <c r="B85" s="24" t="s">
        <v>416</v>
      </c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26"/>
      <c r="X85" s="32" t="e">
        <f t="shared" si="31"/>
        <v>#DIV/0!</v>
      </c>
    </row>
    <row r="86" spans="1:24">
      <c r="A86" s="23" t="s">
        <v>417</v>
      </c>
      <c r="B86" s="24" t="s">
        <v>418</v>
      </c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26"/>
      <c r="X86" s="32" t="e">
        <f t="shared" si="31"/>
        <v>#DIV/0!</v>
      </c>
    </row>
    <row r="87" spans="1:24">
      <c r="A87" s="23" t="s">
        <v>419</v>
      </c>
      <c r="B87" s="24" t="s">
        <v>420</v>
      </c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26"/>
      <c r="X87" s="32" t="e">
        <f t="shared" si="31"/>
        <v>#DIV/0!</v>
      </c>
    </row>
    <row r="88" spans="1:24">
      <c r="A88" s="23" t="s">
        <v>421</v>
      </c>
      <c r="B88" s="24" t="s">
        <v>422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26"/>
      <c r="X88" s="32" t="e">
        <f t="shared" si="31"/>
        <v>#DIV/0!</v>
      </c>
    </row>
    <row r="89" spans="1:24">
      <c r="A89" s="23" t="s">
        <v>423</v>
      </c>
      <c r="B89" s="24" t="s">
        <v>424</v>
      </c>
      <c r="C89" s="25">
        <f t="shared" ref="C89:U89" si="34">+SUM(C90:C93)</f>
        <v>0</v>
      </c>
      <c r="D89" s="25">
        <f t="shared" si="34"/>
        <v>0</v>
      </c>
      <c r="E89" s="25">
        <f t="shared" si="34"/>
        <v>0</v>
      </c>
      <c r="F89" s="25">
        <f t="shared" si="34"/>
        <v>0</v>
      </c>
      <c r="G89" s="25">
        <f t="shared" si="34"/>
        <v>0</v>
      </c>
      <c r="H89" s="25">
        <f t="shared" si="34"/>
        <v>0</v>
      </c>
      <c r="I89" s="25">
        <f t="shared" si="34"/>
        <v>0</v>
      </c>
      <c r="J89" s="25">
        <f t="shared" si="34"/>
        <v>0</v>
      </c>
      <c r="K89" s="25">
        <f t="shared" si="34"/>
        <v>0</v>
      </c>
      <c r="L89" s="25">
        <f t="shared" si="34"/>
        <v>0</v>
      </c>
      <c r="M89" s="25">
        <f t="shared" si="34"/>
        <v>0</v>
      </c>
      <c r="N89" s="25">
        <f t="shared" si="34"/>
        <v>0</v>
      </c>
      <c r="O89" s="25">
        <f t="shared" si="34"/>
        <v>0</v>
      </c>
      <c r="P89" s="25">
        <f t="shared" si="34"/>
        <v>0</v>
      </c>
      <c r="Q89" s="25">
        <f t="shared" si="34"/>
        <v>0</v>
      </c>
      <c r="R89" s="25">
        <f t="shared" si="34"/>
        <v>0</v>
      </c>
      <c r="S89" s="25">
        <f t="shared" si="34"/>
        <v>0</v>
      </c>
      <c r="T89" s="25">
        <f t="shared" si="34"/>
        <v>0</v>
      </c>
      <c r="U89" s="25">
        <f t="shared" si="34"/>
        <v>0</v>
      </c>
      <c r="V89" s="25">
        <f t="shared" ref="V89" si="35">+SUM(V90:V93)</f>
        <v>0</v>
      </c>
      <c r="W89" s="26"/>
      <c r="X89" s="27" t="e">
        <f t="shared" si="31"/>
        <v>#DIV/0!</v>
      </c>
    </row>
    <row r="90" spans="1:24">
      <c r="A90" s="23" t="s">
        <v>425</v>
      </c>
      <c r="B90" s="24" t="s">
        <v>426</v>
      </c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26"/>
      <c r="X90" s="32" t="e">
        <f t="shared" si="31"/>
        <v>#DIV/0!</v>
      </c>
    </row>
    <row r="91" spans="1:24" ht="12.95">
      <c r="A91" s="23" t="s">
        <v>427</v>
      </c>
      <c r="B91" s="24" t="s">
        <v>428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26"/>
      <c r="X91" s="32" t="e">
        <f t="shared" si="31"/>
        <v>#DIV/0!</v>
      </c>
    </row>
    <row r="92" spans="1:24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26"/>
      <c r="X92" s="32" t="e">
        <f t="shared" si="31"/>
        <v>#DIV/0!</v>
      </c>
    </row>
    <row r="93" spans="1:24">
      <c r="A93" s="23" t="s">
        <v>431</v>
      </c>
      <c r="B93" s="24" t="s">
        <v>341</v>
      </c>
      <c r="C93" s="29">
        <f>+'2000'!$K93</f>
        <v>0</v>
      </c>
      <c r="D93" s="29">
        <f>+'2001'!$K93</f>
        <v>0</v>
      </c>
      <c r="E93" s="29">
        <f>+'2002'!$K93</f>
        <v>0</v>
      </c>
      <c r="F93" s="29">
        <f>+'2003'!$K93</f>
        <v>0</v>
      </c>
      <c r="G93" s="29">
        <f>+'2004'!$K93</f>
        <v>0</v>
      </c>
      <c r="H93" s="29">
        <f>+'2005'!$K93</f>
        <v>0</v>
      </c>
      <c r="I93" s="29">
        <f>+'2006'!$K93</f>
        <v>0</v>
      </c>
      <c r="J93" s="29">
        <f>+'2007'!$K93</f>
        <v>0</v>
      </c>
      <c r="K93" s="29">
        <f>+'2008'!$K93</f>
        <v>0</v>
      </c>
      <c r="L93" s="29">
        <f>+'2009'!$K93</f>
        <v>0</v>
      </c>
      <c r="M93" s="29">
        <f>+'2010'!$K93</f>
        <v>0</v>
      </c>
      <c r="N93" s="29">
        <f>+'2011'!$K93</f>
        <v>0</v>
      </c>
      <c r="O93" s="29">
        <f>+'2012'!$K93</f>
        <v>0</v>
      </c>
      <c r="P93" s="29">
        <f>+'2013'!$K93</f>
        <v>0</v>
      </c>
      <c r="Q93" s="29">
        <f>+'2014'!$K93</f>
        <v>0</v>
      </c>
      <c r="R93" s="29">
        <f>+'2015'!$K93</f>
        <v>0</v>
      </c>
      <c r="S93" s="29">
        <f>+'2016'!$K93</f>
        <v>0</v>
      </c>
      <c r="T93" s="29">
        <f>+'2017'!$K93</f>
        <v>0</v>
      </c>
      <c r="U93" s="29">
        <f>+'2018'!$K93</f>
        <v>0</v>
      </c>
      <c r="V93" s="29">
        <f>+'2019'!$K93</f>
        <v>0</v>
      </c>
      <c r="W93" s="26"/>
      <c r="X93" s="30" t="e">
        <f t="shared" si="31"/>
        <v>#DIV/0!</v>
      </c>
    </row>
    <row r="94" spans="1:24">
      <c r="A94" s="23" t="s">
        <v>432</v>
      </c>
      <c r="B94" s="24" t="s">
        <v>290</v>
      </c>
      <c r="C94" s="29">
        <f>+'2000'!$K94</f>
        <v>0</v>
      </c>
      <c r="D94" s="29">
        <f>+'2001'!$K94</f>
        <v>0</v>
      </c>
      <c r="E94" s="29">
        <f>+'2002'!$K94</f>
        <v>0</v>
      </c>
      <c r="F94" s="29">
        <f>+'2003'!$K94</f>
        <v>0</v>
      </c>
      <c r="G94" s="29">
        <f>+'2004'!$K94</f>
        <v>0</v>
      </c>
      <c r="H94" s="29">
        <f>+'2005'!$K94</f>
        <v>0</v>
      </c>
      <c r="I94" s="29">
        <f>+'2006'!$K94</f>
        <v>0</v>
      </c>
      <c r="J94" s="29">
        <f>+'2007'!$K94</f>
        <v>0</v>
      </c>
      <c r="K94" s="29">
        <f>+'2008'!$K94</f>
        <v>0</v>
      </c>
      <c r="L94" s="29">
        <f>+'2009'!$K94</f>
        <v>0</v>
      </c>
      <c r="M94" s="29">
        <f>+'2010'!$K94</f>
        <v>0</v>
      </c>
      <c r="N94" s="29">
        <f>+'2011'!$K94</f>
        <v>0</v>
      </c>
      <c r="O94" s="29">
        <f>+'2012'!$K94</f>
        <v>0</v>
      </c>
      <c r="P94" s="29">
        <f>+'2013'!$K94</f>
        <v>0</v>
      </c>
      <c r="Q94" s="29">
        <f>+'2014'!$K94</f>
        <v>0</v>
      </c>
      <c r="R94" s="29">
        <f>+'2015'!$K94</f>
        <v>0</v>
      </c>
      <c r="S94" s="29">
        <f>+'2016'!$K94</f>
        <v>0</v>
      </c>
      <c r="T94" s="29">
        <f>+'2017'!$K94</f>
        <v>0</v>
      </c>
      <c r="U94" s="29">
        <f>+'2018'!$K94</f>
        <v>0</v>
      </c>
      <c r="V94" s="29">
        <f>+'2019'!$K94</f>
        <v>0</v>
      </c>
      <c r="W94" s="26"/>
      <c r="X94" s="30" t="e">
        <f t="shared" si="31"/>
        <v>#DIV/0!</v>
      </c>
    </row>
    <row r="95" spans="1:24" s="12" customFormat="1">
      <c r="A95" s="18" t="s">
        <v>433</v>
      </c>
      <c r="B95" s="19" t="s">
        <v>434</v>
      </c>
      <c r="C95" s="20">
        <f t="shared" ref="C95:U95" si="36">+C96+C111+C127+C132+C144+C145+C151+C154+C155+C156</f>
        <v>18.518376407004368</v>
      </c>
      <c r="D95" s="20">
        <f t="shared" si="36"/>
        <v>13.722817482717184</v>
      </c>
      <c r="E95" s="20">
        <f t="shared" si="36"/>
        <v>17.700066751116186</v>
      </c>
      <c r="F95" s="20">
        <f t="shared" si="36"/>
        <v>15.8618764</v>
      </c>
      <c r="G95" s="20">
        <f t="shared" si="36"/>
        <v>18.57882592</v>
      </c>
      <c r="H95" s="20">
        <f t="shared" si="36"/>
        <v>18.912748200000003</v>
      </c>
      <c r="I95" s="20">
        <f t="shared" si="36"/>
        <v>18.935573400000003</v>
      </c>
      <c r="J95" s="20">
        <f t="shared" si="36"/>
        <v>19.4335004</v>
      </c>
      <c r="K95" s="20">
        <f t="shared" si="36"/>
        <v>19.629423599999999</v>
      </c>
      <c r="L95" s="20">
        <f t="shared" si="36"/>
        <v>18.407481808</v>
      </c>
      <c r="M95" s="20">
        <f t="shared" si="36"/>
        <v>18.845103176000006</v>
      </c>
      <c r="N95" s="20">
        <f t="shared" si="36"/>
        <v>17.6793318</v>
      </c>
      <c r="O95" s="20">
        <f t="shared" si="36"/>
        <v>18.566547600000003</v>
      </c>
      <c r="P95" s="20">
        <f t="shared" si="36"/>
        <v>20.320253991999998</v>
      </c>
      <c r="Q95" s="20">
        <f t="shared" si="36"/>
        <v>21.755543600000003</v>
      </c>
      <c r="R95" s="20">
        <f t="shared" si="36"/>
        <v>23.088079144000005</v>
      </c>
      <c r="S95" s="20">
        <f t="shared" si="36"/>
        <v>15.754951700000003</v>
      </c>
      <c r="T95" s="20">
        <f t="shared" si="36"/>
        <v>13.683460840000006</v>
      </c>
      <c r="U95" s="20">
        <f t="shared" si="36"/>
        <v>16.872502103999995</v>
      </c>
      <c r="V95" s="20">
        <f t="shared" ref="V95" si="37">+V96+V111+V127+V132+V144+V145+V151+V154+V155+V156</f>
        <v>14.199683052000003</v>
      </c>
      <c r="W95" s="21"/>
      <c r="X95" s="22">
        <f t="shared" si="31"/>
        <v>-0.23321123083829676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31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31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31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31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31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31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31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31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31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31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31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31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31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31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31"/>
        <v>#DIV/0!</v>
      </c>
    </row>
    <row r="111" spans="1:24">
      <c r="A111" s="23" t="s">
        <v>465</v>
      </c>
      <c r="B111" s="24" t="s">
        <v>466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26"/>
      <c r="X111" s="32" t="e">
        <f t="shared" si="31"/>
        <v>#DIV/0!</v>
      </c>
    </row>
    <row r="112" spans="1:24">
      <c r="A112" s="23" t="s">
        <v>467</v>
      </c>
      <c r="B112" s="24" t="s">
        <v>438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26"/>
      <c r="X112" s="32" t="e">
        <f t="shared" si="31"/>
        <v>#DIV/0!</v>
      </c>
    </row>
    <row r="113" spans="1:24">
      <c r="A113" s="23" t="s">
        <v>468</v>
      </c>
      <c r="B113" s="24" t="s">
        <v>440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26"/>
      <c r="X113" s="32" t="e">
        <f t="shared" si="31"/>
        <v>#DIV/0!</v>
      </c>
    </row>
    <row r="114" spans="1:24">
      <c r="A114" s="23" t="s">
        <v>469</v>
      </c>
      <c r="B114" s="24" t="s">
        <v>442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26"/>
      <c r="X114" s="32" t="e">
        <f t="shared" si="31"/>
        <v>#DIV/0!</v>
      </c>
    </row>
    <row r="115" spans="1:24">
      <c r="A115" s="23" t="s">
        <v>470</v>
      </c>
      <c r="B115" s="24" t="s">
        <v>444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26"/>
      <c r="X115" s="32" t="e">
        <f t="shared" si="31"/>
        <v>#DIV/0!</v>
      </c>
    </row>
    <row r="116" spans="1:24">
      <c r="A116" s="23" t="s">
        <v>471</v>
      </c>
      <c r="B116" s="24" t="s">
        <v>446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26"/>
      <c r="X116" s="32" t="e">
        <f t="shared" si="31"/>
        <v>#DIV/0!</v>
      </c>
    </row>
    <row r="117" spans="1:24">
      <c r="A117" s="23" t="s">
        <v>472</v>
      </c>
      <c r="B117" s="24" t="s">
        <v>448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26"/>
      <c r="X117" s="32" t="e">
        <f t="shared" si="31"/>
        <v>#DIV/0!</v>
      </c>
    </row>
    <row r="118" spans="1:24">
      <c r="A118" s="23" t="s">
        <v>473</v>
      </c>
      <c r="B118" s="24" t="s">
        <v>450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26"/>
      <c r="X118" s="32" t="e">
        <f t="shared" si="31"/>
        <v>#DIV/0!</v>
      </c>
    </row>
    <row r="119" spans="1:24">
      <c r="A119" s="23" t="s">
        <v>474</v>
      </c>
      <c r="B119" s="24" t="s">
        <v>452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26"/>
      <c r="X119" s="32" t="e">
        <f t="shared" si="31"/>
        <v>#DIV/0!</v>
      </c>
    </row>
    <row r="120" spans="1:24">
      <c r="A120" s="23" t="s">
        <v>475</v>
      </c>
      <c r="B120" s="24" t="s">
        <v>454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26"/>
      <c r="X120" s="32" t="e">
        <f t="shared" si="31"/>
        <v>#DIV/0!</v>
      </c>
    </row>
    <row r="121" spans="1:24">
      <c r="A121" s="23" t="s">
        <v>476</v>
      </c>
      <c r="B121" s="24" t="s">
        <v>456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26"/>
      <c r="X121" s="32" t="e">
        <f t="shared" si="31"/>
        <v>#DIV/0!</v>
      </c>
    </row>
    <row r="122" spans="1:24">
      <c r="A122" s="23" t="s">
        <v>477</v>
      </c>
      <c r="B122" s="24" t="s">
        <v>458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26"/>
      <c r="X122" s="32" t="e">
        <f t="shared" si="31"/>
        <v>#DIV/0!</v>
      </c>
    </row>
    <row r="123" spans="1:24">
      <c r="A123" s="23" t="s">
        <v>478</v>
      </c>
      <c r="B123" s="24" t="s">
        <v>460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26"/>
      <c r="X123" s="32" t="e">
        <f t="shared" si="31"/>
        <v>#DIV/0!</v>
      </c>
    </row>
    <row r="124" spans="1:24">
      <c r="A124" s="23" t="s">
        <v>479</v>
      </c>
      <c r="B124" s="24" t="s">
        <v>462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26"/>
      <c r="X124" s="32" t="e">
        <f t="shared" si="31"/>
        <v>#DIV/0!</v>
      </c>
    </row>
    <row r="125" spans="1:24">
      <c r="A125" s="23" t="s">
        <v>480</v>
      </c>
      <c r="B125" s="24" t="s">
        <v>464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26"/>
      <c r="X125" s="32" t="e">
        <f t="shared" si="31"/>
        <v>#DIV/0!</v>
      </c>
    </row>
    <row r="126" spans="1:24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26"/>
      <c r="X126" s="32" t="e">
        <f t="shared" si="31"/>
        <v>#DIV/0!</v>
      </c>
    </row>
    <row r="127" spans="1:24">
      <c r="A127" s="23" t="s">
        <v>483</v>
      </c>
      <c r="B127" s="24" t="s">
        <v>484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26"/>
      <c r="X127" s="32" t="e">
        <f t="shared" si="31"/>
        <v>#DIV/0!</v>
      </c>
    </row>
    <row r="128" spans="1:24">
      <c r="A128" s="23" t="s">
        <v>485</v>
      </c>
      <c r="B128" s="24" t="s">
        <v>486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26"/>
      <c r="X128" s="32" t="e">
        <f t="shared" si="31"/>
        <v>#DIV/0!</v>
      </c>
    </row>
    <row r="129" spans="1:24">
      <c r="A129" s="23" t="s">
        <v>487</v>
      </c>
      <c r="B129" s="24" t="s">
        <v>488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26"/>
      <c r="X129" s="32" t="e">
        <f t="shared" si="31"/>
        <v>#DIV/0!</v>
      </c>
    </row>
    <row r="130" spans="1:24">
      <c r="A130" s="23" t="s">
        <v>489</v>
      </c>
      <c r="B130" s="24" t="s">
        <v>490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26"/>
      <c r="X130" s="32" t="e">
        <f t="shared" si="31"/>
        <v>#DIV/0!</v>
      </c>
    </row>
    <row r="131" spans="1:24">
      <c r="A131" s="23" t="s">
        <v>491</v>
      </c>
      <c r="B131" s="24" t="s">
        <v>290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26"/>
      <c r="X131" s="32" t="e">
        <f t="shared" si="31"/>
        <v>#DIV/0!</v>
      </c>
    </row>
    <row r="132" spans="1:24">
      <c r="A132" s="23" t="s">
        <v>492</v>
      </c>
      <c r="B132" s="24" t="s">
        <v>493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26"/>
      <c r="X132" s="32" t="e">
        <f t="shared" ref="X132:X195" si="38">+(V132/C132)-1</f>
        <v>#DIV/0!</v>
      </c>
    </row>
    <row r="133" spans="1:24">
      <c r="A133" s="23" t="s">
        <v>494</v>
      </c>
      <c r="B133" s="24" t="s">
        <v>495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26"/>
      <c r="X133" s="32" t="e">
        <f t="shared" si="38"/>
        <v>#DIV/0!</v>
      </c>
    </row>
    <row r="134" spans="1:24">
      <c r="A134" s="23" t="s">
        <v>496</v>
      </c>
      <c r="B134" s="24" t="s">
        <v>497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26"/>
      <c r="X134" s="32" t="e">
        <f t="shared" si="38"/>
        <v>#DIV/0!</v>
      </c>
    </row>
    <row r="135" spans="1:24">
      <c r="A135" s="23" t="s">
        <v>498</v>
      </c>
      <c r="B135" s="24" t="s">
        <v>499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26"/>
      <c r="X135" s="32" t="e">
        <f t="shared" si="38"/>
        <v>#DIV/0!</v>
      </c>
    </row>
    <row r="136" spans="1:24">
      <c r="A136" s="23" t="s">
        <v>500</v>
      </c>
      <c r="B136" s="24" t="s">
        <v>501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26"/>
      <c r="X136" s="32" t="e">
        <f t="shared" si="38"/>
        <v>#DIV/0!</v>
      </c>
    </row>
    <row r="137" spans="1:24">
      <c r="A137" s="23" t="s">
        <v>502</v>
      </c>
      <c r="B137" s="24" t="s">
        <v>503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26"/>
      <c r="X137" s="32" t="e">
        <f t="shared" si="38"/>
        <v>#DIV/0!</v>
      </c>
    </row>
    <row r="138" spans="1:24">
      <c r="A138" s="23" t="s">
        <v>504</v>
      </c>
      <c r="B138" s="24" t="s">
        <v>505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26"/>
      <c r="X138" s="32" t="e">
        <f t="shared" si="38"/>
        <v>#DIV/0!</v>
      </c>
    </row>
    <row r="139" spans="1:24">
      <c r="A139" s="23" t="s">
        <v>506</v>
      </c>
      <c r="B139" s="24" t="s">
        <v>507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26"/>
      <c r="X139" s="32" t="e">
        <f t="shared" si="38"/>
        <v>#DIV/0!</v>
      </c>
    </row>
    <row r="140" spans="1:24">
      <c r="A140" s="23" t="s">
        <v>508</v>
      </c>
      <c r="B140" s="24" t="s">
        <v>290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26"/>
      <c r="X140" s="32" t="e">
        <f t="shared" si="38"/>
        <v>#DIV/0!</v>
      </c>
    </row>
    <row r="141" spans="1:24">
      <c r="A141" s="23" t="s">
        <v>509</v>
      </c>
      <c r="B141" s="24" t="s">
        <v>510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26"/>
      <c r="X141" s="32" t="e">
        <f t="shared" si="38"/>
        <v>#DIV/0!</v>
      </c>
    </row>
    <row r="142" spans="1:24">
      <c r="A142" s="23" t="s">
        <v>511</v>
      </c>
      <c r="B142" s="24" t="s">
        <v>512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26"/>
      <c r="X142" s="32" t="e">
        <f t="shared" si="38"/>
        <v>#DIV/0!</v>
      </c>
    </row>
    <row r="143" spans="1:24">
      <c r="A143" s="23" t="s">
        <v>513</v>
      </c>
      <c r="B143" s="24" t="s">
        <v>514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26"/>
      <c r="X143" s="32" t="e">
        <f t="shared" si="38"/>
        <v>#DIV/0!</v>
      </c>
    </row>
    <row r="144" spans="1:24">
      <c r="A144" s="23" t="s">
        <v>515</v>
      </c>
      <c r="B144" s="24" t="s">
        <v>516</v>
      </c>
      <c r="C144" s="29">
        <f>+'2000'!$K144</f>
        <v>0</v>
      </c>
      <c r="D144" s="29">
        <f>+'2001'!$K144</f>
        <v>0</v>
      </c>
      <c r="E144" s="29">
        <f>+'2002'!$K144</f>
        <v>0</v>
      </c>
      <c r="F144" s="29">
        <f>+'2003'!$K144</f>
        <v>0</v>
      </c>
      <c r="G144" s="29">
        <f>+'2004'!$K144</f>
        <v>0</v>
      </c>
      <c r="H144" s="29">
        <f>+'2005'!$K144</f>
        <v>0</v>
      </c>
      <c r="I144" s="29">
        <f>+'2006'!$K144</f>
        <v>0</v>
      </c>
      <c r="J144" s="29">
        <f>+'2007'!$K144</f>
        <v>0</v>
      </c>
      <c r="K144" s="29">
        <f>+'2008'!$K144</f>
        <v>0</v>
      </c>
      <c r="L144" s="29">
        <f>+'2009'!$K144</f>
        <v>0</v>
      </c>
      <c r="M144" s="29">
        <f>+'2010'!$K144</f>
        <v>0</v>
      </c>
      <c r="N144" s="29">
        <f>+'2011'!$K144</f>
        <v>0</v>
      </c>
      <c r="O144" s="29">
        <f>+'2012'!$K144</f>
        <v>0</v>
      </c>
      <c r="P144" s="29">
        <f>+'2013'!$K144</f>
        <v>0</v>
      </c>
      <c r="Q144" s="29">
        <f>+'2014'!$K144</f>
        <v>0</v>
      </c>
      <c r="R144" s="29">
        <f>+'2015'!$K144</f>
        <v>0</v>
      </c>
      <c r="S144" s="29">
        <f>+'2016'!$K144</f>
        <v>0</v>
      </c>
      <c r="T144" s="29">
        <f>+'2017'!$K144</f>
        <v>0</v>
      </c>
      <c r="U144" s="29">
        <f>+'2018'!$K144</f>
        <v>0</v>
      </c>
      <c r="V144" s="29">
        <f>+'2019'!$K144</f>
        <v>0</v>
      </c>
      <c r="W144" s="26"/>
      <c r="X144" s="30" t="e">
        <f t="shared" si="38"/>
        <v>#DIV/0!</v>
      </c>
    </row>
    <row r="145" spans="1:24">
      <c r="A145" s="23" t="s">
        <v>517</v>
      </c>
      <c r="B145" s="24" t="s">
        <v>518</v>
      </c>
      <c r="C145" s="25">
        <f t="shared" ref="C145:U145" si="39">+SUM(C146:C150)</f>
        <v>18.518376407004368</v>
      </c>
      <c r="D145" s="25">
        <f t="shared" si="39"/>
        <v>13.722817482717184</v>
      </c>
      <c r="E145" s="25">
        <f t="shared" si="39"/>
        <v>17.700066751116186</v>
      </c>
      <c r="F145" s="25">
        <f t="shared" si="39"/>
        <v>15.8618764</v>
      </c>
      <c r="G145" s="25">
        <f t="shared" si="39"/>
        <v>18.57882592</v>
      </c>
      <c r="H145" s="25">
        <f t="shared" si="39"/>
        <v>18.912748200000003</v>
      </c>
      <c r="I145" s="25">
        <f t="shared" si="39"/>
        <v>18.935573400000003</v>
      </c>
      <c r="J145" s="25">
        <f t="shared" si="39"/>
        <v>19.4335004</v>
      </c>
      <c r="K145" s="25">
        <f t="shared" si="39"/>
        <v>19.629423599999999</v>
      </c>
      <c r="L145" s="25">
        <f t="shared" si="39"/>
        <v>18.407481808</v>
      </c>
      <c r="M145" s="25">
        <f t="shared" si="39"/>
        <v>18.845103176000006</v>
      </c>
      <c r="N145" s="25">
        <f t="shared" si="39"/>
        <v>17.6793318</v>
      </c>
      <c r="O145" s="25">
        <f t="shared" si="39"/>
        <v>18.566547600000003</v>
      </c>
      <c r="P145" s="25">
        <f t="shared" si="39"/>
        <v>20.320253991999998</v>
      </c>
      <c r="Q145" s="25">
        <f t="shared" si="39"/>
        <v>21.755543600000003</v>
      </c>
      <c r="R145" s="25">
        <f t="shared" si="39"/>
        <v>23.088079144000005</v>
      </c>
      <c r="S145" s="25">
        <f t="shared" si="39"/>
        <v>15.754951700000003</v>
      </c>
      <c r="T145" s="25">
        <f t="shared" si="39"/>
        <v>13.683460840000006</v>
      </c>
      <c r="U145" s="25">
        <f t="shared" si="39"/>
        <v>16.872502103999995</v>
      </c>
      <c r="V145" s="25">
        <f t="shared" ref="V145" si="40">+SUM(V146:V150)</f>
        <v>14.199683052000003</v>
      </c>
      <c r="W145" s="26"/>
      <c r="X145" s="27">
        <f t="shared" si="38"/>
        <v>-0.23321123083829676</v>
      </c>
    </row>
    <row r="146" spans="1:24">
      <c r="A146" s="23" t="s">
        <v>519</v>
      </c>
      <c r="B146" s="24" t="s">
        <v>520</v>
      </c>
      <c r="C146" s="29">
        <f>+'2000'!$K146</f>
        <v>3.1749203502182397E-2</v>
      </c>
      <c r="D146" s="29">
        <f>+'2001'!$K146</f>
        <v>3.1112541358591983E-2</v>
      </c>
      <c r="E146" s="29">
        <f>+'2002'!$K146</f>
        <v>4.7503275558092799E-2</v>
      </c>
      <c r="F146" s="29">
        <f>+'2003'!$K146</f>
        <v>9.4208000000000014E-2</v>
      </c>
      <c r="G146" s="29">
        <f>+'2004'!$K146</f>
        <v>2.1608960000000003E-2</v>
      </c>
      <c r="H146" s="29">
        <f>+'2005'!$K146</f>
        <v>6.1824000000000004E-2</v>
      </c>
      <c r="I146" s="29">
        <f>+'2006'!$K146</f>
        <v>3.1795200000000003E-2</v>
      </c>
      <c r="J146" s="29">
        <f>+'2007'!$K146</f>
        <v>8.2432000000000005E-2</v>
      </c>
      <c r="K146" s="29">
        <f>+'2008'!$K146</f>
        <v>0.2234496</v>
      </c>
      <c r="L146" s="29">
        <f>+'2009'!$K146</f>
        <v>4.6267904000000006E-2</v>
      </c>
      <c r="M146" s="29">
        <f>+'2010'!$K146</f>
        <v>3.2442879999999997E-3</v>
      </c>
      <c r="N146" s="29">
        <f>+'2011'!$K146</f>
        <v>0</v>
      </c>
      <c r="O146" s="29">
        <f>+'2012'!$K146</f>
        <v>0.12364800000000001</v>
      </c>
      <c r="P146" s="29">
        <f>+'2013'!$K146</f>
        <v>5.5152896000000007E-2</v>
      </c>
      <c r="Q146" s="29">
        <f>+'2014'!$K146</f>
        <v>4.0038400000000002E-2</v>
      </c>
      <c r="R146" s="29">
        <f>+'2015'!$K146</f>
        <v>0.39711027200000004</v>
      </c>
      <c r="S146" s="29">
        <f>+'2016'!$K146</f>
        <v>0.82202368000000003</v>
      </c>
      <c r="T146" s="29">
        <f>+'2017'!$K146</f>
        <v>0.1519104</v>
      </c>
      <c r="U146" s="29">
        <f>+'2018'!$K146</f>
        <v>4.6568192000000008E-2</v>
      </c>
      <c r="V146" s="29">
        <f>+'2019'!$K146</f>
        <v>0.70230297600000002</v>
      </c>
      <c r="W146" s="26"/>
      <c r="X146" s="30">
        <f t="shared" si="38"/>
        <v>21.120333694409837</v>
      </c>
    </row>
    <row r="147" spans="1:24">
      <c r="A147" s="23" t="s">
        <v>521</v>
      </c>
      <c r="B147" s="24" t="s">
        <v>522</v>
      </c>
      <c r="C147" s="29">
        <f>+'2000'!$K147</f>
        <v>0</v>
      </c>
      <c r="D147" s="29">
        <f>+'2001'!$K147</f>
        <v>0</v>
      </c>
      <c r="E147" s="29">
        <f>+'2002'!$K147</f>
        <v>0</v>
      </c>
      <c r="F147" s="29">
        <f>+'2003'!$K147</f>
        <v>0</v>
      </c>
      <c r="G147" s="29">
        <f>+'2004'!$K147</f>
        <v>0</v>
      </c>
      <c r="H147" s="29">
        <f>+'2005'!$K147</f>
        <v>0</v>
      </c>
      <c r="I147" s="29">
        <f>+'2006'!$K147</f>
        <v>0</v>
      </c>
      <c r="J147" s="29">
        <f>+'2007'!$K147</f>
        <v>0</v>
      </c>
      <c r="K147" s="29">
        <f>+'2008'!$K147</f>
        <v>0</v>
      </c>
      <c r="L147" s="29">
        <f>+'2009'!$K147</f>
        <v>0</v>
      </c>
      <c r="M147" s="29">
        <f>+'2010'!$K147</f>
        <v>0</v>
      </c>
      <c r="N147" s="29">
        <f>+'2011'!$K147</f>
        <v>0</v>
      </c>
      <c r="O147" s="29">
        <f>+'2012'!$K147</f>
        <v>0</v>
      </c>
      <c r="P147" s="29">
        <f>+'2013'!$K147</f>
        <v>0</v>
      </c>
      <c r="Q147" s="29">
        <f>+'2014'!$K147</f>
        <v>0</v>
      </c>
      <c r="R147" s="29">
        <f>+'2015'!$K147</f>
        <v>0</v>
      </c>
      <c r="S147" s="29">
        <f>+'2016'!$K147</f>
        <v>0</v>
      </c>
      <c r="T147" s="29">
        <f>+'2017'!$K147</f>
        <v>0</v>
      </c>
      <c r="U147" s="29">
        <f>+'2018'!$K147</f>
        <v>0</v>
      </c>
      <c r="V147" s="29">
        <f>+'2019'!$K147</f>
        <v>0</v>
      </c>
      <c r="W147" s="26"/>
      <c r="X147" s="30" t="e">
        <f t="shared" si="38"/>
        <v>#DIV/0!</v>
      </c>
    </row>
    <row r="148" spans="1:24">
      <c r="A148" s="23" t="s">
        <v>523</v>
      </c>
      <c r="B148" s="24" t="s">
        <v>524</v>
      </c>
      <c r="C148" s="29">
        <f>+'2000'!$K148</f>
        <v>0</v>
      </c>
      <c r="D148" s="29">
        <f>+'2001'!$K148</f>
        <v>0</v>
      </c>
      <c r="E148" s="29">
        <f>+'2002'!$K148</f>
        <v>0</v>
      </c>
      <c r="F148" s="29">
        <f>+'2003'!$K148</f>
        <v>0</v>
      </c>
      <c r="G148" s="29">
        <f>+'2004'!$K148</f>
        <v>0</v>
      </c>
      <c r="H148" s="29">
        <f>+'2005'!$K148</f>
        <v>0</v>
      </c>
      <c r="I148" s="29">
        <f>+'2006'!$K148</f>
        <v>0</v>
      </c>
      <c r="J148" s="29">
        <f>+'2007'!$K148</f>
        <v>0</v>
      </c>
      <c r="K148" s="29">
        <f>+'2008'!$K148</f>
        <v>0</v>
      </c>
      <c r="L148" s="29">
        <f>+'2009'!$K148</f>
        <v>0</v>
      </c>
      <c r="M148" s="29">
        <f>+'2010'!$K148</f>
        <v>0</v>
      </c>
      <c r="N148" s="29">
        <f>+'2011'!$K148</f>
        <v>0</v>
      </c>
      <c r="O148" s="29">
        <f>+'2012'!$K148</f>
        <v>0</v>
      </c>
      <c r="P148" s="29">
        <f>+'2013'!$K148</f>
        <v>0</v>
      </c>
      <c r="Q148" s="29">
        <f>+'2014'!$K148</f>
        <v>0</v>
      </c>
      <c r="R148" s="29">
        <f>+'2015'!$K148</f>
        <v>0</v>
      </c>
      <c r="S148" s="29">
        <f>+'2016'!$K148</f>
        <v>0</v>
      </c>
      <c r="T148" s="29">
        <f>+'2017'!$K148</f>
        <v>0</v>
      </c>
      <c r="U148" s="29">
        <f>+'2018'!$K148</f>
        <v>0</v>
      </c>
      <c r="V148" s="29">
        <f>+'2019'!$K148</f>
        <v>0</v>
      </c>
      <c r="W148" s="26"/>
      <c r="X148" s="30" t="e">
        <f t="shared" si="38"/>
        <v>#DIV/0!</v>
      </c>
    </row>
    <row r="149" spans="1:24">
      <c r="A149" s="23" t="s">
        <v>525</v>
      </c>
      <c r="B149" s="24" t="s">
        <v>526</v>
      </c>
      <c r="C149" s="29">
        <f>+'2000'!$K149</f>
        <v>18.486627203502184</v>
      </c>
      <c r="D149" s="29">
        <f>+'2001'!$K149</f>
        <v>13.691704941358593</v>
      </c>
      <c r="E149" s="29">
        <f>+'2002'!$K149</f>
        <v>17.652563475558093</v>
      </c>
      <c r="F149" s="29">
        <f>+'2003'!$K149</f>
        <v>15.7676684</v>
      </c>
      <c r="G149" s="29">
        <f>+'2004'!$K149</f>
        <v>18.557216960000002</v>
      </c>
      <c r="H149" s="29">
        <f>+'2005'!$K149</f>
        <v>18.850924200000001</v>
      </c>
      <c r="I149" s="29">
        <f>+'2006'!$K149</f>
        <v>18.903778200000001</v>
      </c>
      <c r="J149" s="29">
        <f>+'2007'!$K149</f>
        <v>19.351068399999999</v>
      </c>
      <c r="K149" s="29">
        <f>+'2008'!$K149</f>
        <v>19.405974000000001</v>
      </c>
      <c r="L149" s="29">
        <f>+'2009'!$K149</f>
        <v>18.361213904</v>
      </c>
      <c r="M149" s="29">
        <f>+'2010'!$K149</f>
        <v>18.841858888000004</v>
      </c>
      <c r="N149" s="29">
        <f>+'2011'!$K149</f>
        <v>17.6793318</v>
      </c>
      <c r="O149" s="29">
        <f>+'2012'!$K149</f>
        <v>18.442899600000004</v>
      </c>
      <c r="P149" s="29">
        <f>+'2013'!$K149</f>
        <v>20.265101095999999</v>
      </c>
      <c r="Q149" s="29">
        <f>+'2014'!$K149</f>
        <v>21.715505200000003</v>
      </c>
      <c r="R149" s="29">
        <f>+'2015'!$K149</f>
        <v>22.690968872000006</v>
      </c>
      <c r="S149" s="29">
        <f>+'2016'!$K149</f>
        <v>14.932928020000002</v>
      </c>
      <c r="T149" s="29">
        <f>+'2017'!$K149</f>
        <v>13.531550440000006</v>
      </c>
      <c r="U149" s="29">
        <f>+'2018'!$K149</f>
        <v>16.825933911999996</v>
      </c>
      <c r="V149" s="29">
        <f>+'2019'!$K149</f>
        <v>13.497380076000002</v>
      </c>
      <c r="W149" s="26"/>
      <c r="X149" s="30">
        <f t="shared" si="38"/>
        <v>-0.2698841206987177</v>
      </c>
    </row>
    <row r="150" spans="1:24">
      <c r="A150" s="23" t="s">
        <v>527</v>
      </c>
      <c r="B150" s="24" t="s">
        <v>290</v>
      </c>
      <c r="C150" s="29">
        <f>+'2000'!$K150</f>
        <v>0</v>
      </c>
      <c r="D150" s="29">
        <f>+'2001'!$K150</f>
        <v>0</v>
      </c>
      <c r="E150" s="29">
        <f>+'2002'!$K150</f>
        <v>0</v>
      </c>
      <c r="F150" s="29">
        <f>+'2003'!$K150</f>
        <v>0</v>
      </c>
      <c r="G150" s="29">
        <f>+'2004'!$K150</f>
        <v>0</v>
      </c>
      <c r="H150" s="29">
        <f>+'2005'!$K150</f>
        <v>0</v>
      </c>
      <c r="I150" s="29">
        <f>+'2006'!$K150</f>
        <v>0</v>
      </c>
      <c r="J150" s="29">
        <f>+'2007'!$K150</f>
        <v>0</v>
      </c>
      <c r="K150" s="29">
        <f>+'2008'!$K150</f>
        <v>0</v>
      </c>
      <c r="L150" s="29">
        <f>+'2009'!$K150</f>
        <v>0</v>
      </c>
      <c r="M150" s="29">
        <f>+'2010'!$K150</f>
        <v>0</v>
      </c>
      <c r="N150" s="29">
        <f>+'2011'!$K150</f>
        <v>0</v>
      </c>
      <c r="O150" s="29">
        <f>+'2012'!$K150</f>
        <v>0</v>
      </c>
      <c r="P150" s="29">
        <f>+'2013'!$K150</f>
        <v>0</v>
      </c>
      <c r="Q150" s="29">
        <f>+'2014'!$K150</f>
        <v>0</v>
      </c>
      <c r="R150" s="29">
        <f>+'2015'!$K150</f>
        <v>0</v>
      </c>
      <c r="S150" s="29">
        <f>+'2016'!$K150</f>
        <v>0</v>
      </c>
      <c r="T150" s="29">
        <f>+'2017'!$K150</f>
        <v>0</v>
      </c>
      <c r="U150" s="29">
        <f>+'2018'!$K150</f>
        <v>0</v>
      </c>
      <c r="V150" s="29">
        <f>+'2019'!$K150</f>
        <v>0</v>
      </c>
      <c r="W150" s="26"/>
      <c r="X150" s="30" t="e">
        <f t="shared" si="38"/>
        <v>#DIV/0!</v>
      </c>
    </row>
    <row r="151" spans="1:24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26"/>
      <c r="X151" s="32" t="e">
        <f t="shared" si="38"/>
        <v>#DIV/0!</v>
      </c>
    </row>
    <row r="152" spans="1:24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26"/>
      <c r="X152" s="32" t="e">
        <f t="shared" si="38"/>
        <v>#DIV/0!</v>
      </c>
    </row>
    <row r="153" spans="1:24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26"/>
      <c r="X153" s="32" t="e">
        <f t="shared" si="38"/>
        <v>#DIV/0!</v>
      </c>
    </row>
    <row r="154" spans="1:24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26"/>
      <c r="X154" s="32" t="e">
        <f t="shared" si="38"/>
        <v>#DIV/0!</v>
      </c>
    </row>
    <row r="155" spans="1:24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26"/>
      <c r="X155" s="32" t="e">
        <f t="shared" si="38"/>
        <v>#DIV/0!</v>
      </c>
    </row>
    <row r="156" spans="1:24">
      <c r="A156" s="23" t="s">
        <v>538</v>
      </c>
      <c r="B156" s="24" t="s">
        <v>290</v>
      </c>
      <c r="C156" s="29">
        <f>+'2000'!$K156</f>
        <v>0</v>
      </c>
      <c r="D156" s="29">
        <f>+'2001'!$K156</f>
        <v>0</v>
      </c>
      <c r="E156" s="29">
        <f>+'2002'!$K156</f>
        <v>0</v>
      </c>
      <c r="F156" s="29">
        <f>+'2003'!$K156</f>
        <v>0</v>
      </c>
      <c r="G156" s="29">
        <f>+'2004'!$K156</f>
        <v>0</v>
      </c>
      <c r="H156" s="29">
        <f>+'2005'!$K156</f>
        <v>0</v>
      </c>
      <c r="I156" s="29">
        <f>+'2006'!$K156</f>
        <v>0</v>
      </c>
      <c r="J156" s="29">
        <f>+'2007'!$K156</f>
        <v>0</v>
      </c>
      <c r="K156" s="29">
        <f>+'2008'!$K156</f>
        <v>0</v>
      </c>
      <c r="L156" s="29">
        <f>+'2009'!$K156</f>
        <v>0</v>
      </c>
      <c r="M156" s="29">
        <f>+'2010'!$K156</f>
        <v>0</v>
      </c>
      <c r="N156" s="29">
        <f>+'2011'!$K156</f>
        <v>0</v>
      </c>
      <c r="O156" s="29">
        <f>+'2012'!$K156</f>
        <v>0</v>
      </c>
      <c r="P156" s="29">
        <f>+'2013'!$K156</f>
        <v>0</v>
      </c>
      <c r="Q156" s="29">
        <f>+'2014'!$K156</f>
        <v>0</v>
      </c>
      <c r="R156" s="29">
        <f>+'2015'!$K156</f>
        <v>0</v>
      </c>
      <c r="S156" s="29">
        <f>+'2016'!$K156</f>
        <v>0</v>
      </c>
      <c r="T156" s="29">
        <f>+'2017'!$K156</f>
        <v>0</v>
      </c>
      <c r="U156" s="29">
        <f>+'2018'!$K156</f>
        <v>0</v>
      </c>
      <c r="V156" s="29">
        <f>+'2019'!$K156</f>
        <v>0</v>
      </c>
      <c r="W156" s="26"/>
      <c r="X156" s="30" t="e">
        <f t="shared" si="38"/>
        <v>#DIV/0!</v>
      </c>
    </row>
    <row r="157" spans="1:24" s="12" customFormat="1">
      <c r="A157" s="18" t="s">
        <v>539</v>
      </c>
      <c r="B157" s="19" t="s">
        <v>540</v>
      </c>
      <c r="C157" s="20">
        <f t="shared" ref="C157:U157" si="41">+C158+C166+C174+C182+C190+C198+C206+C207</f>
        <v>89.134085407765525</v>
      </c>
      <c r="D157" s="20">
        <f t="shared" si="41"/>
        <v>118.86813834670733</v>
      </c>
      <c r="E157" s="20">
        <f t="shared" si="41"/>
        <v>146.00015561451133</v>
      </c>
      <c r="F157" s="20">
        <f t="shared" si="41"/>
        <v>165.17353126287574</v>
      </c>
      <c r="G157" s="20">
        <f t="shared" si="41"/>
        <v>86.691747467393753</v>
      </c>
      <c r="H157" s="20">
        <f t="shared" si="41"/>
        <v>190.79442562733328</v>
      </c>
      <c r="I157" s="20">
        <f t="shared" si="41"/>
        <v>108.73681037235662</v>
      </c>
      <c r="J157" s="20">
        <f t="shared" si="41"/>
        <v>126.34465935188511</v>
      </c>
      <c r="K157" s="20">
        <f t="shared" si="41"/>
        <v>122.50403983746642</v>
      </c>
      <c r="L157" s="20">
        <f t="shared" si="41"/>
        <v>83.796536113870729</v>
      </c>
      <c r="M157" s="20">
        <f t="shared" si="41"/>
        <v>98.510132335370656</v>
      </c>
      <c r="N157" s="20">
        <f t="shared" si="41"/>
        <v>91.782648994651893</v>
      </c>
      <c r="O157" s="20">
        <f t="shared" si="41"/>
        <v>80.516789660879994</v>
      </c>
      <c r="P157" s="20">
        <f t="shared" si="41"/>
        <v>76.738344949336337</v>
      </c>
      <c r="Q157" s="20">
        <f t="shared" si="41"/>
        <v>95.816676372869637</v>
      </c>
      <c r="R157" s="20">
        <f t="shared" si="41"/>
        <v>144.14460508338749</v>
      </c>
      <c r="S157" s="20">
        <f t="shared" si="41"/>
        <v>220.92796508230776</v>
      </c>
      <c r="T157" s="20">
        <f t="shared" si="41"/>
        <v>92.440753557225548</v>
      </c>
      <c r="U157" s="20">
        <f t="shared" si="41"/>
        <v>84.993902757809423</v>
      </c>
      <c r="V157" s="20">
        <f t="shared" ref="V157" si="42">+V158+V166+V174+V182+V190+V198+V206+V207</f>
        <v>158.25577356160736</v>
      </c>
      <c r="W157" s="21"/>
      <c r="X157" s="22">
        <f t="shared" si="38"/>
        <v>0.77547986090425325</v>
      </c>
    </row>
    <row r="158" spans="1:24">
      <c r="A158" s="23" t="s">
        <v>541</v>
      </c>
      <c r="B158" s="24" t="s">
        <v>542</v>
      </c>
      <c r="C158" s="25">
        <f t="shared" ref="C158:U158" si="43">+SUM(C159:C160)</f>
        <v>2.750483006372479</v>
      </c>
      <c r="D158" s="25">
        <f t="shared" si="43"/>
        <v>6.4333465566324906</v>
      </c>
      <c r="E158" s="25">
        <f t="shared" si="43"/>
        <v>9.6371631775136155</v>
      </c>
      <c r="F158" s="25">
        <f t="shared" si="43"/>
        <v>32.549433887156958</v>
      </c>
      <c r="G158" s="25">
        <f t="shared" si="43"/>
        <v>7.382638988400001</v>
      </c>
      <c r="H158" s="25">
        <f t="shared" si="43"/>
        <v>14.233786059999998</v>
      </c>
      <c r="I158" s="25">
        <f t="shared" si="43"/>
        <v>14.770801167200002</v>
      </c>
      <c r="J158" s="25">
        <f t="shared" si="43"/>
        <v>5.6796656046000011</v>
      </c>
      <c r="K158" s="25">
        <f t="shared" si="43"/>
        <v>2.0970454934</v>
      </c>
      <c r="L158" s="25">
        <f t="shared" si="43"/>
        <v>5.5486415400000002</v>
      </c>
      <c r="M158" s="25">
        <f t="shared" si="43"/>
        <v>1.4732171558</v>
      </c>
      <c r="N158" s="25">
        <f t="shared" si="43"/>
        <v>0.74074843180000005</v>
      </c>
      <c r="O158" s="25">
        <f t="shared" si="43"/>
        <v>2.2140450149999999</v>
      </c>
      <c r="P158" s="25">
        <f t="shared" si="43"/>
        <v>12.462453478800001</v>
      </c>
      <c r="Q158" s="25">
        <f t="shared" si="43"/>
        <v>2.8935152454000002</v>
      </c>
      <c r="R158" s="25">
        <f t="shared" si="43"/>
        <v>27.496424672600007</v>
      </c>
      <c r="S158" s="25">
        <f t="shared" si="43"/>
        <v>93.214637646</v>
      </c>
      <c r="T158" s="25">
        <f t="shared" si="43"/>
        <v>3.1242015188800005</v>
      </c>
      <c r="U158" s="25">
        <f t="shared" si="43"/>
        <v>3.8023573536000006</v>
      </c>
      <c r="V158" s="25">
        <f t="shared" ref="V158" si="44">+SUM(V159:V160)</f>
        <v>50.140742111199998</v>
      </c>
      <c r="W158" s="26"/>
      <c r="X158" s="27">
        <f t="shared" si="38"/>
        <v>17.229795274150398</v>
      </c>
    </row>
    <row r="159" spans="1:24">
      <c r="A159" s="23" t="s">
        <v>543</v>
      </c>
      <c r="B159" s="24" t="s">
        <v>544</v>
      </c>
      <c r="C159" s="29">
        <f>+'2000'!$K159</f>
        <v>2.750483006372479</v>
      </c>
      <c r="D159" s="29">
        <f>+'2001'!$K159</f>
        <v>6.4333465566324906</v>
      </c>
      <c r="E159" s="29">
        <f>+'2002'!$K159</f>
        <v>9.6371631775136155</v>
      </c>
      <c r="F159" s="29">
        <f>+'2003'!$K159</f>
        <v>32.549433887156958</v>
      </c>
      <c r="G159" s="29">
        <f>+'2004'!$K159</f>
        <v>7.382638988400001</v>
      </c>
      <c r="H159" s="29">
        <f>+'2005'!$K159</f>
        <v>14.233786059999998</v>
      </c>
      <c r="I159" s="29">
        <f>+'2006'!$K159</f>
        <v>14.770801167200002</v>
      </c>
      <c r="J159" s="29">
        <f>+'2007'!$K159</f>
        <v>5.6796656046000011</v>
      </c>
      <c r="K159" s="29">
        <f>+'2008'!$K159</f>
        <v>2.0970454934</v>
      </c>
      <c r="L159" s="29">
        <f>+'2009'!$K159</f>
        <v>5.5486415400000002</v>
      </c>
      <c r="M159" s="29">
        <f>+'2010'!$K159</f>
        <v>1.4732171558</v>
      </c>
      <c r="N159" s="29">
        <f>+'2011'!$K159</f>
        <v>0.74074843180000005</v>
      </c>
      <c r="O159" s="29">
        <f>+'2012'!$K159</f>
        <v>2.2140450149999999</v>
      </c>
      <c r="P159" s="29">
        <f>+'2013'!$K159</f>
        <v>12.462453478800001</v>
      </c>
      <c r="Q159" s="29">
        <f>+'2014'!$K159</f>
        <v>2.8935152454000002</v>
      </c>
      <c r="R159" s="29">
        <f>+'2015'!$K159</f>
        <v>27.496424672600007</v>
      </c>
      <c r="S159" s="29">
        <f>+'2016'!$K159</f>
        <v>93.214637646</v>
      </c>
      <c r="T159" s="29">
        <f>+'2017'!$K159</f>
        <v>3.1242015188800005</v>
      </c>
      <c r="U159" s="29">
        <f>+'2018'!$K159</f>
        <v>3.8023573536000006</v>
      </c>
      <c r="V159" s="29">
        <f>+'2019'!$K159</f>
        <v>50.140742111199998</v>
      </c>
      <c r="W159" s="26"/>
      <c r="X159" s="30">
        <f t="shared" si="38"/>
        <v>17.229795274150398</v>
      </c>
    </row>
    <row r="160" spans="1:24">
      <c r="A160" s="23" t="s">
        <v>545</v>
      </c>
      <c r="B160" s="24" t="s">
        <v>546</v>
      </c>
      <c r="C160" s="25">
        <f t="shared" ref="C160:U160" si="45">+SUM(C161:C165)</f>
        <v>0</v>
      </c>
      <c r="D160" s="25">
        <f t="shared" si="45"/>
        <v>0</v>
      </c>
      <c r="E160" s="25">
        <f t="shared" si="45"/>
        <v>0</v>
      </c>
      <c r="F160" s="25">
        <f t="shared" si="45"/>
        <v>0</v>
      </c>
      <c r="G160" s="25">
        <f t="shared" si="45"/>
        <v>0</v>
      </c>
      <c r="H160" s="25">
        <f t="shared" si="45"/>
        <v>0</v>
      </c>
      <c r="I160" s="25">
        <f t="shared" si="45"/>
        <v>0</v>
      </c>
      <c r="J160" s="25">
        <f t="shared" si="45"/>
        <v>0</v>
      </c>
      <c r="K160" s="25">
        <f t="shared" si="45"/>
        <v>0</v>
      </c>
      <c r="L160" s="25">
        <f t="shared" si="45"/>
        <v>0</v>
      </c>
      <c r="M160" s="25">
        <f t="shared" si="45"/>
        <v>0</v>
      </c>
      <c r="N160" s="25">
        <f t="shared" si="45"/>
        <v>0</v>
      </c>
      <c r="O160" s="25">
        <f t="shared" si="45"/>
        <v>0</v>
      </c>
      <c r="P160" s="25">
        <f t="shared" si="45"/>
        <v>0</v>
      </c>
      <c r="Q160" s="25">
        <f t="shared" si="45"/>
        <v>0</v>
      </c>
      <c r="R160" s="25">
        <f t="shared" si="45"/>
        <v>0</v>
      </c>
      <c r="S160" s="25">
        <f t="shared" si="45"/>
        <v>0</v>
      </c>
      <c r="T160" s="25">
        <f t="shared" si="45"/>
        <v>0</v>
      </c>
      <c r="U160" s="25">
        <f t="shared" si="45"/>
        <v>0</v>
      </c>
      <c r="V160" s="25">
        <f t="shared" ref="V160" si="46">+SUM(V161:V165)</f>
        <v>0</v>
      </c>
      <c r="W160" s="26"/>
      <c r="X160" s="27" t="e">
        <f t="shared" si="38"/>
        <v>#DIV/0!</v>
      </c>
    </row>
    <row r="161" spans="1:24">
      <c r="A161" s="23" t="s">
        <v>547</v>
      </c>
      <c r="B161" s="24" t="s">
        <v>548</v>
      </c>
      <c r="C161" s="29">
        <f>+'2000'!$K161</f>
        <v>0</v>
      </c>
      <c r="D161" s="29">
        <f>+'2001'!$K161</f>
        <v>0</v>
      </c>
      <c r="E161" s="29">
        <f>+'2002'!$K161</f>
        <v>0</v>
      </c>
      <c r="F161" s="29">
        <f>+'2003'!$K161</f>
        <v>0</v>
      </c>
      <c r="G161" s="29">
        <f>+'2004'!$K161</f>
        <v>0</v>
      </c>
      <c r="H161" s="29">
        <f>+'2005'!$K161</f>
        <v>0</v>
      </c>
      <c r="I161" s="29">
        <f>+'2006'!$K161</f>
        <v>0</v>
      </c>
      <c r="J161" s="29">
        <f>+'2007'!$K161</f>
        <v>0</v>
      </c>
      <c r="K161" s="29">
        <f>+'2008'!$K161</f>
        <v>0</v>
      </c>
      <c r="L161" s="29">
        <f>+'2009'!$K161</f>
        <v>0</v>
      </c>
      <c r="M161" s="29">
        <f>+'2010'!$K161</f>
        <v>0</v>
      </c>
      <c r="N161" s="29">
        <f>+'2011'!$K161</f>
        <v>0</v>
      </c>
      <c r="O161" s="29">
        <f>+'2012'!$K161</f>
        <v>0</v>
      </c>
      <c r="P161" s="29">
        <f>+'2013'!$K161</f>
        <v>0</v>
      </c>
      <c r="Q161" s="29">
        <f>+'2014'!$K161</f>
        <v>0</v>
      </c>
      <c r="R161" s="29">
        <f>+'2015'!$K161</f>
        <v>0</v>
      </c>
      <c r="S161" s="29">
        <f>+'2016'!$K161</f>
        <v>0</v>
      </c>
      <c r="T161" s="29">
        <f>+'2017'!$K161</f>
        <v>0</v>
      </c>
      <c r="U161" s="29">
        <f>+'2018'!$K161</f>
        <v>0</v>
      </c>
      <c r="V161" s="29">
        <f>+'2019'!$K161</f>
        <v>0</v>
      </c>
      <c r="W161" s="26"/>
      <c r="X161" s="30" t="e">
        <f t="shared" si="38"/>
        <v>#DIV/0!</v>
      </c>
    </row>
    <row r="162" spans="1:24">
      <c r="A162" s="23" t="s">
        <v>549</v>
      </c>
      <c r="B162" s="24" t="s">
        <v>550</v>
      </c>
      <c r="C162" s="29">
        <f>+'2000'!$K162</f>
        <v>0</v>
      </c>
      <c r="D162" s="29">
        <f>+'2001'!$K162</f>
        <v>0</v>
      </c>
      <c r="E162" s="29">
        <f>+'2002'!$K162</f>
        <v>0</v>
      </c>
      <c r="F162" s="29">
        <f>+'2003'!$K162</f>
        <v>0</v>
      </c>
      <c r="G162" s="29">
        <f>+'2004'!$K162</f>
        <v>0</v>
      </c>
      <c r="H162" s="29">
        <f>+'2005'!$K162</f>
        <v>0</v>
      </c>
      <c r="I162" s="29">
        <f>+'2006'!$K162</f>
        <v>0</v>
      </c>
      <c r="J162" s="29">
        <f>+'2007'!$K162</f>
        <v>0</v>
      </c>
      <c r="K162" s="29">
        <f>+'2008'!$K162</f>
        <v>0</v>
      </c>
      <c r="L162" s="29">
        <f>+'2009'!$K162</f>
        <v>0</v>
      </c>
      <c r="M162" s="29">
        <f>+'2010'!$K162</f>
        <v>0</v>
      </c>
      <c r="N162" s="29">
        <f>+'2011'!$K162</f>
        <v>0</v>
      </c>
      <c r="O162" s="29">
        <f>+'2012'!$K162</f>
        <v>0</v>
      </c>
      <c r="P162" s="29">
        <f>+'2013'!$K162</f>
        <v>0</v>
      </c>
      <c r="Q162" s="29">
        <f>+'2014'!$K162</f>
        <v>0</v>
      </c>
      <c r="R162" s="29">
        <f>+'2015'!$K162</f>
        <v>0</v>
      </c>
      <c r="S162" s="29">
        <f>+'2016'!$K162</f>
        <v>0</v>
      </c>
      <c r="T162" s="29">
        <f>+'2017'!$K162</f>
        <v>0</v>
      </c>
      <c r="U162" s="29">
        <f>+'2018'!$K162</f>
        <v>0</v>
      </c>
      <c r="V162" s="29">
        <f>+'2019'!$K162</f>
        <v>0</v>
      </c>
      <c r="W162" s="26"/>
      <c r="X162" s="30" t="e">
        <f t="shared" si="38"/>
        <v>#DIV/0!</v>
      </c>
    </row>
    <row r="163" spans="1:24">
      <c r="A163" s="23" t="s">
        <v>551</v>
      </c>
      <c r="B163" s="24" t="s">
        <v>552</v>
      </c>
      <c r="C163" s="29">
        <f>+'2000'!$K163</f>
        <v>0</v>
      </c>
      <c r="D163" s="29">
        <f>+'2001'!$K163</f>
        <v>0</v>
      </c>
      <c r="E163" s="29">
        <f>+'2002'!$K163</f>
        <v>0</v>
      </c>
      <c r="F163" s="29">
        <f>+'2003'!$K163</f>
        <v>0</v>
      </c>
      <c r="G163" s="29">
        <f>+'2004'!$K163</f>
        <v>0</v>
      </c>
      <c r="H163" s="29">
        <f>+'2005'!$K163</f>
        <v>0</v>
      </c>
      <c r="I163" s="29">
        <f>+'2006'!$K163</f>
        <v>0</v>
      </c>
      <c r="J163" s="29">
        <f>+'2007'!$K163</f>
        <v>0</v>
      </c>
      <c r="K163" s="29">
        <f>+'2008'!$K163</f>
        <v>0</v>
      </c>
      <c r="L163" s="29">
        <f>+'2009'!$K163</f>
        <v>0</v>
      </c>
      <c r="M163" s="29">
        <f>+'2010'!$K163</f>
        <v>0</v>
      </c>
      <c r="N163" s="29">
        <f>+'2011'!$K163</f>
        <v>0</v>
      </c>
      <c r="O163" s="29">
        <f>+'2012'!$K163</f>
        <v>0</v>
      </c>
      <c r="P163" s="29">
        <f>+'2013'!$K163</f>
        <v>0</v>
      </c>
      <c r="Q163" s="29">
        <f>+'2014'!$K163</f>
        <v>0</v>
      </c>
      <c r="R163" s="29">
        <f>+'2015'!$K163</f>
        <v>0</v>
      </c>
      <c r="S163" s="29">
        <f>+'2016'!$K163</f>
        <v>0</v>
      </c>
      <c r="T163" s="29">
        <f>+'2017'!$K163</f>
        <v>0</v>
      </c>
      <c r="U163" s="29">
        <f>+'2018'!$K163</f>
        <v>0</v>
      </c>
      <c r="V163" s="29">
        <f>+'2019'!$K163</f>
        <v>0</v>
      </c>
      <c r="W163" s="26"/>
      <c r="X163" s="30" t="e">
        <f t="shared" si="38"/>
        <v>#DIV/0!</v>
      </c>
    </row>
    <row r="164" spans="1:24">
      <c r="A164" s="23" t="s">
        <v>553</v>
      </c>
      <c r="B164" s="24" t="s">
        <v>554</v>
      </c>
      <c r="C164" s="29">
        <f>+'2000'!$K164</f>
        <v>0</v>
      </c>
      <c r="D164" s="29">
        <f>+'2001'!$K164</f>
        <v>0</v>
      </c>
      <c r="E164" s="29">
        <f>+'2002'!$K164</f>
        <v>0</v>
      </c>
      <c r="F164" s="29">
        <f>+'2003'!$K164</f>
        <v>0</v>
      </c>
      <c r="G164" s="29">
        <f>+'2004'!$K164</f>
        <v>0</v>
      </c>
      <c r="H164" s="29">
        <f>+'2005'!$K164</f>
        <v>0</v>
      </c>
      <c r="I164" s="29">
        <f>+'2006'!$K164</f>
        <v>0</v>
      </c>
      <c r="J164" s="29">
        <f>+'2007'!$K164</f>
        <v>0</v>
      </c>
      <c r="K164" s="29">
        <f>+'2008'!$K164</f>
        <v>0</v>
      </c>
      <c r="L164" s="29">
        <f>+'2009'!$K164</f>
        <v>0</v>
      </c>
      <c r="M164" s="29">
        <f>+'2010'!$K164</f>
        <v>0</v>
      </c>
      <c r="N164" s="29">
        <f>+'2011'!$K164</f>
        <v>0</v>
      </c>
      <c r="O164" s="29">
        <f>+'2012'!$K164</f>
        <v>0</v>
      </c>
      <c r="P164" s="29">
        <f>+'2013'!$K164</f>
        <v>0</v>
      </c>
      <c r="Q164" s="29">
        <f>+'2014'!$K164</f>
        <v>0</v>
      </c>
      <c r="R164" s="29">
        <f>+'2015'!$K164</f>
        <v>0</v>
      </c>
      <c r="S164" s="29">
        <f>+'2016'!$K164</f>
        <v>0</v>
      </c>
      <c r="T164" s="29">
        <f>+'2017'!$K164</f>
        <v>0</v>
      </c>
      <c r="U164" s="29">
        <f>+'2018'!$K164</f>
        <v>0</v>
      </c>
      <c r="V164" s="29">
        <f>+'2019'!$K164</f>
        <v>0</v>
      </c>
      <c r="W164" s="26"/>
      <c r="X164" s="30" t="e">
        <f t="shared" si="38"/>
        <v>#DIV/0!</v>
      </c>
    </row>
    <row r="165" spans="1:24">
      <c r="A165" s="23" t="s">
        <v>555</v>
      </c>
      <c r="B165" s="24" t="s">
        <v>556</v>
      </c>
      <c r="C165" s="29">
        <f>+'2000'!$K165</f>
        <v>0</v>
      </c>
      <c r="D165" s="29">
        <f>+'2001'!$K165</f>
        <v>0</v>
      </c>
      <c r="E165" s="29">
        <f>+'2002'!$K165</f>
        <v>0</v>
      </c>
      <c r="F165" s="29">
        <f>+'2003'!$K165</f>
        <v>0</v>
      </c>
      <c r="G165" s="29">
        <f>+'2004'!$K165</f>
        <v>0</v>
      </c>
      <c r="H165" s="29">
        <f>+'2005'!$K165</f>
        <v>0</v>
      </c>
      <c r="I165" s="29">
        <f>+'2006'!$K165</f>
        <v>0</v>
      </c>
      <c r="J165" s="29">
        <f>+'2007'!$K165</f>
        <v>0</v>
      </c>
      <c r="K165" s="29">
        <f>+'2008'!$K165</f>
        <v>0</v>
      </c>
      <c r="L165" s="29">
        <f>+'2009'!$K165</f>
        <v>0</v>
      </c>
      <c r="M165" s="29">
        <f>+'2010'!$K165</f>
        <v>0</v>
      </c>
      <c r="N165" s="29">
        <f>+'2011'!$K165</f>
        <v>0</v>
      </c>
      <c r="O165" s="29">
        <f>+'2012'!$K165</f>
        <v>0</v>
      </c>
      <c r="P165" s="29">
        <f>+'2013'!$K165</f>
        <v>0</v>
      </c>
      <c r="Q165" s="29">
        <f>+'2014'!$K165</f>
        <v>0</v>
      </c>
      <c r="R165" s="29">
        <f>+'2015'!$K165</f>
        <v>0</v>
      </c>
      <c r="S165" s="29">
        <f>+'2016'!$K165</f>
        <v>0</v>
      </c>
      <c r="T165" s="29">
        <f>+'2017'!$K165</f>
        <v>0</v>
      </c>
      <c r="U165" s="29">
        <f>+'2018'!$K165</f>
        <v>0</v>
      </c>
      <c r="V165" s="29">
        <f>+'2019'!$K165</f>
        <v>0</v>
      </c>
      <c r="W165" s="26"/>
      <c r="X165" s="30" t="e">
        <f t="shared" si="38"/>
        <v>#DIV/0!</v>
      </c>
    </row>
    <row r="166" spans="1:24">
      <c r="A166" s="23" t="s">
        <v>557</v>
      </c>
      <c r="B166" s="24" t="s">
        <v>558</v>
      </c>
      <c r="C166" s="25">
        <f t="shared" ref="C166:U166" si="47">+SUM(C167:C168)</f>
        <v>33.271139329287301</v>
      </c>
      <c r="D166" s="25">
        <f t="shared" si="47"/>
        <v>23.621402771876095</v>
      </c>
      <c r="E166" s="25">
        <f t="shared" si="47"/>
        <v>34.853574116715706</v>
      </c>
      <c r="F166" s="25">
        <f t="shared" si="47"/>
        <v>39.842507925869022</v>
      </c>
      <c r="G166" s="25">
        <f t="shared" si="47"/>
        <v>15.463415650534145</v>
      </c>
      <c r="H166" s="25">
        <f t="shared" si="47"/>
        <v>38.845467357073332</v>
      </c>
      <c r="I166" s="25">
        <f t="shared" si="47"/>
        <v>28.71333509877007</v>
      </c>
      <c r="J166" s="25">
        <f t="shared" si="47"/>
        <v>26.710764871785727</v>
      </c>
      <c r="K166" s="25">
        <f t="shared" si="47"/>
        <v>33.180275624274458</v>
      </c>
      <c r="L166" s="25">
        <f t="shared" si="47"/>
        <v>23.713543915997807</v>
      </c>
      <c r="M166" s="25">
        <f t="shared" si="47"/>
        <v>34.895638730304768</v>
      </c>
      <c r="N166" s="25">
        <f t="shared" si="47"/>
        <v>34.881987739409418</v>
      </c>
      <c r="O166" s="25">
        <f t="shared" si="47"/>
        <v>27.51608628360637</v>
      </c>
      <c r="P166" s="25">
        <f t="shared" si="47"/>
        <v>16.49723203567893</v>
      </c>
      <c r="Q166" s="25">
        <f t="shared" si="47"/>
        <v>28.536686333060647</v>
      </c>
      <c r="R166" s="25">
        <f t="shared" si="47"/>
        <v>28.347163269724032</v>
      </c>
      <c r="S166" s="25">
        <f t="shared" si="47"/>
        <v>29.571002472497423</v>
      </c>
      <c r="T166" s="25">
        <f t="shared" si="47"/>
        <v>28.377466858912292</v>
      </c>
      <c r="U166" s="25">
        <f t="shared" si="47"/>
        <v>25.328919701886164</v>
      </c>
      <c r="V166" s="25">
        <f t="shared" ref="V166" si="48">+SUM(V167:V168)</f>
        <v>17.618312455965498</v>
      </c>
      <c r="W166" s="26"/>
      <c r="X166" s="27">
        <f t="shared" si="38"/>
        <v>-0.47046260479403612</v>
      </c>
    </row>
    <row r="167" spans="1:24">
      <c r="A167" s="23" t="s">
        <v>559</v>
      </c>
      <c r="B167" s="24" t="s">
        <v>560</v>
      </c>
      <c r="C167" s="29">
        <f>+'2000'!$K167</f>
        <v>0</v>
      </c>
      <c r="D167" s="29">
        <f>+'2001'!$K167</f>
        <v>0</v>
      </c>
      <c r="E167" s="29">
        <f>+'2002'!$K167</f>
        <v>0</v>
      </c>
      <c r="F167" s="29">
        <f>+'2003'!$K167</f>
        <v>0</v>
      </c>
      <c r="G167" s="29">
        <f>+'2004'!$K167</f>
        <v>0</v>
      </c>
      <c r="H167" s="29">
        <f>+'2005'!$K167</f>
        <v>0</v>
      </c>
      <c r="I167" s="29">
        <f>+'2006'!$K167</f>
        <v>0</v>
      </c>
      <c r="J167" s="29">
        <f>+'2007'!$K167</f>
        <v>0</v>
      </c>
      <c r="K167" s="29">
        <f>+'2008'!$K167</f>
        <v>0</v>
      </c>
      <c r="L167" s="29">
        <f>+'2009'!$K167</f>
        <v>0</v>
      </c>
      <c r="M167" s="29">
        <f>+'2010'!$K167</f>
        <v>0</v>
      </c>
      <c r="N167" s="29">
        <f>+'2011'!$K167</f>
        <v>0</v>
      </c>
      <c r="O167" s="29">
        <f>+'2012'!$K167</f>
        <v>0</v>
      </c>
      <c r="P167" s="29">
        <f>+'2013'!$K167</f>
        <v>0</v>
      </c>
      <c r="Q167" s="29">
        <f>+'2014'!$K167</f>
        <v>0</v>
      </c>
      <c r="R167" s="29">
        <f>+'2015'!$K167</f>
        <v>0</v>
      </c>
      <c r="S167" s="29">
        <f>+'2016'!$K167</f>
        <v>0</v>
      </c>
      <c r="T167" s="29">
        <f>+'2017'!$K167</f>
        <v>0</v>
      </c>
      <c r="U167" s="29">
        <f>+'2018'!$K167</f>
        <v>0</v>
      </c>
      <c r="V167" s="29">
        <f>+'2019'!$K167</f>
        <v>0</v>
      </c>
      <c r="W167" s="26"/>
      <c r="X167" s="30" t="e">
        <f t="shared" si="38"/>
        <v>#DIV/0!</v>
      </c>
    </row>
    <row r="168" spans="1:24">
      <c r="A168" s="23" t="s">
        <v>561</v>
      </c>
      <c r="B168" s="24" t="s">
        <v>562</v>
      </c>
      <c r="C168" s="25">
        <f t="shared" ref="C168" si="49">+SUM(C169:C173)</f>
        <v>33.271139329287301</v>
      </c>
      <c r="D168" s="25">
        <f t="shared" ref="D168" si="50">+SUM(D169:D173)</f>
        <v>23.621402771876095</v>
      </c>
      <c r="E168" s="25">
        <f t="shared" ref="E168" si="51">+SUM(E169:E173)</f>
        <v>34.853574116715706</v>
      </c>
      <c r="F168" s="25">
        <f t="shared" ref="F168" si="52">+SUM(F169:F173)</f>
        <v>39.842507925869022</v>
      </c>
      <c r="G168" s="25">
        <f t="shared" ref="G168" si="53">+SUM(G169:G173)</f>
        <v>15.463415650534145</v>
      </c>
      <c r="H168" s="25">
        <f t="shared" ref="H168" si="54">+SUM(H169:H173)</f>
        <v>38.845467357073332</v>
      </c>
      <c r="I168" s="25">
        <f t="shared" ref="I168" si="55">+SUM(I169:I173)</f>
        <v>28.71333509877007</v>
      </c>
      <c r="J168" s="25">
        <f t="shared" ref="J168" si="56">+SUM(J169:J173)</f>
        <v>26.710764871785727</v>
      </c>
      <c r="K168" s="25">
        <f t="shared" ref="K168" si="57">+SUM(K169:K173)</f>
        <v>33.180275624274458</v>
      </c>
      <c r="L168" s="25">
        <f t="shared" ref="L168" si="58">+SUM(L169:L173)</f>
        <v>23.713543915997807</v>
      </c>
      <c r="M168" s="25">
        <f t="shared" ref="M168" si="59">+SUM(M169:M173)</f>
        <v>34.895638730304768</v>
      </c>
      <c r="N168" s="25">
        <f t="shared" ref="N168" si="60">+SUM(N169:N173)</f>
        <v>34.881987739409418</v>
      </c>
      <c r="O168" s="25">
        <f t="shared" ref="O168" si="61">+SUM(O169:O173)</f>
        <v>27.51608628360637</v>
      </c>
      <c r="P168" s="25">
        <f t="shared" ref="P168" si="62">+SUM(P169:P173)</f>
        <v>16.49723203567893</v>
      </c>
      <c r="Q168" s="25">
        <f t="shared" ref="Q168" si="63">+SUM(Q169:Q173)</f>
        <v>28.536686333060647</v>
      </c>
      <c r="R168" s="25">
        <f t="shared" ref="R168" si="64">+SUM(R169:R173)</f>
        <v>28.347163269724032</v>
      </c>
      <c r="S168" s="25">
        <f t="shared" ref="S168" si="65">+SUM(S169:S173)</f>
        <v>29.571002472497423</v>
      </c>
      <c r="T168" s="25">
        <f t="shared" ref="T168" si="66">+SUM(T169:T173)</f>
        <v>28.377466858912292</v>
      </c>
      <c r="U168" s="25">
        <f t="shared" ref="U168:V168" si="67">+SUM(U169:U173)</f>
        <v>25.328919701886164</v>
      </c>
      <c r="V168" s="25">
        <f t="shared" si="67"/>
        <v>17.618312455965498</v>
      </c>
      <c r="W168" s="26"/>
      <c r="X168" s="27">
        <f t="shared" si="38"/>
        <v>-0.47046260479403612</v>
      </c>
    </row>
    <row r="169" spans="1:24">
      <c r="A169" s="23" t="s">
        <v>563</v>
      </c>
      <c r="B169" s="24" t="s">
        <v>564</v>
      </c>
      <c r="C169" s="29">
        <f>+'2000'!$K169</f>
        <v>32.840433246131987</v>
      </c>
      <c r="D169" s="29">
        <f>+'2001'!$K169</f>
        <v>21.71518873009915</v>
      </c>
      <c r="E169" s="29">
        <f>+'2002'!$K169</f>
        <v>32.868578180703125</v>
      </c>
      <c r="F169" s="29">
        <f>+'2003'!$K169</f>
        <v>37.762405155189199</v>
      </c>
      <c r="G169" s="29">
        <f>+'2004'!$K169</f>
        <v>10.414254759233485</v>
      </c>
      <c r="H169" s="29">
        <f>+'2005'!$K169</f>
        <v>31.711159515374071</v>
      </c>
      <c r="I169" s="29">
        <f>+'2006'!$K169</f>
        <v>21.581052281513948</v>
      </c>
      <c r="J169" s="29">
        <f>+'2007'!$K169</f>
        <v>24.43216617972627</v>
      </c>
      <c r="K169" s="29">
        <f>+'2008'!$K169</f>
        <v>28.600475760127303</v>
      </c>
      <c r="L169" s="29">
        <f>+'2009'!$K169</f>
        <v>16.463089974250547</v>
      </c>
      <c r="M169" s="29">
        <f>+'2010'!$K169</f>
        <v>28.002199083682225</v>
      </c>
      <c r="N169" s="29">
        <f>+'2011'!$K169</f>
        <v>24.498690803498327</v>
      </c>
      <c r="O169" s="29">
        <f>+'2012'!$K169</f>
        <v>19.035845087444343</v>
      </c>
      <c r="P169" s="29">
        <f>+'2013'!$K169</f>
        <v>12.310708435749671</v>
      </c>
      <c r="Q169" s="29">
        <f>+'2014'!$K169</f>
        <v>22.617182739781793</v>
      </c>
      <c r="R169" s="29">
        <f>+'2015'!$K169</f>
        <v>20.172425398704064</v>
      </c>
      <c r="S169" s="29">
        <f>+'2016'!$K169</f>
        <v>22.974530712908592</v>
      </c>
      <c r="T169" s="29">
        <f>+'2017'!$K169</f>
        <v>21.656217101733521</v>
      </c>
      <c r="U169" s="29">
        <f>+'2018'!$K169</f>
        <v>21.613448144983423</v>
      </c>
      <c r="V169" s="29">
        <f>+'2019'!$K169</f>
        <v>15.707317160789236</v>
      </c>
      <c r="W169" s="26"/>
      <c r="X169" s="30">
        <f t="shared" si="38"/>
        <v>-0.52170797982273043</v>
      </c>
    </row>
    <row r="170" spans="1:24">
      <c r="A170" s="23" t="s">
        <v>565</v>
      </c>
      <c r="B170" s="24" t="s">
        <v>566</v>
      </c>
      <c r="C170" s="29">
        <f>+'2000'!$K170</f>
        <v>0.430706083155317</v>
      </c>
      <c r="D170" s="29">
        <f>+'2001'!$K170</f>
        <v>1.9062140417769442</v>
      </c>
      <c r="E170" s="29">
        <f>+'2002'!$K170</f>
        <v>1.9849959360125815</v>
      </c>
      <c r="F170" s="29">
        <f>+'2003'!$K170</f>
        <v>2.0801027706798192</v>
      </c>
      <c r="G170" s="29">
        <f>+'2004'!$K170</f>
        <v>5.0491608913006596</v>
      </c>
      <c r="H170" s="29">
        <f>+'2005'!$K170</f>
        <v>7.1343078416992638</v>
      </c>
      <c r="I170" s="29">
        <f>+'2006'!$K170</f>
        <v>7.1322828172561223</v>
      </c>
      <c r="J170" s="29">
        <f>+'2007'!$K170</f>
        <v>2.2785986920594583</v>
      </c>
      <c r="K170" s="29">
        <f>+'2008'!$K170</f>
        <v>4.5797998641471578</v>
      </c>
      <c r="L170" s="29">
        <f>+'2009'!$K170</f>
        <v>7.2504539417472591</v>
      </c>
      <c r="M170" s="29">
        <f>+'2010'!$K170</f>
        <v>6.8934396466225412</v>
      </c>
      <c r="N170" s="29">
        <f>+'2011'!$K170</f>
        <v>10.383296935911092</v>
      </c>
      <c r="O170" s="29">
        <f>+'2012'!$K170</f>
        <v>8.4802411961620265</v>
      </c>
      <c r="P170" s="29">
        <f>+'2013'!$K170</f>
        <v>4.1865235999292603</v>
      </c>
      <c r="Q170" s="29">
        <f>+'2014'!$K170</f>
        <v>5.9195035932788542</v>
      </c>
      <c r="R170" s="29">
        <f>+'2015'!$K170</f>
        <v>8.1747378710199676</v>
      </c>
      <c r="S170" s="29">
        <f>+'2016'!$K170</f>
        <v>6.5964717595888303</v>
      </c>
      <c r="T170" s="29">
        <f>+'2017'!$K170</f>
        <v>6.7212497571787715</v>
      </c>
      <c r="U170" s="29">
        <f>+'2018'!$K170</f>
        <v>3.715471556902743</v>
      </c>
      <c r="V170" s="29">
        <f>+'2019'!$K170</f>
        <v>1.9109952951762619</v>
      </c>
      <c r="W170" s="26"/>
      <c r="X170" s="30">
        <f t="shared" si="38"/>
        <v>3.4368894935879917</v>
      </c>
    </row>
    <row r="171" spans="1:24">
      <c r="A171" s="23" t="s">
        <v>567</v>
      </c>
      <c r="B171" s="24" t="s">
        <v>568</v>
      </c>
      <c r="C171" s="29">
        <f>+'2000'!$K171</f>
        <v>0</v>
      </c>
      <c r="D171" s="29">
        <f>+'2001'!$K171</f>
        <v>0</v>
      </c>
      <c r="E171" s="29">
        <f>+'2002'!$K171</f>
        <v>0</v>
      </c>
      <c r="F171" s="29">
        <f>+'2003'!$K171</f>
        <v>0</v>
      </c>
      <c r="G171" s="29">
        <f>+'2004'!$K171</f>
        <v>0</v>
      </c>
      <c r="H171" s="29">
        <f>+'2005'!$K171</f>
        <v>0</v>
      </c>
      <c r="I171" s="29">
        <f>+'2006'!$K171</f>
        <v>0</v>
      </c>
      <c r="J171" s="29">
        <f>+'2007'!$K171</f>
        <v>0</v>
      </c>
      <c r="K171" s="29">
        <f>+'2008'!$K171</f>
        <v>0</v>
      </c>
      <c r="L171" s="29">
        <f>+'2009'!$K171</f>
        <v>0</v>
      </c>
      <c r="M171" s="29">
        <f>+'2010'!$K171</f>
        <v>0</v>
      </c>
      <c r="N171" s="29">
        <f>+'2011'!$K171</f>
        <v>0</v>
      </c>
      <c r="O171" s="29">
        <f>+'2012'!$K171</f>
        <v>0</v>
      </c>
      <c r="P171" s="29">
        <f>+'2013'!$K171</f>
        <v>0</v>
      </c>
      <c r="Q171" s="29">
        <f>+'2014'!$K171</f>
        <v>0</v>
      </c>
      <c r="R171" s="29">
        <f>+'2015'!$K171</f>
        <v>0</v>
      </c>
      <c r="S171" s="29">
        <f>+'2016'!$K171</f>
        <v>0</v>
      </c>
      <c r="T171" s="29">
        <f>+'2017'!$K171</f>
        <v>0</v>
      </c>
      <c r="U171" s="29">
        <f>+'2018'!$K171</f>
        <v>0</v>
      </c>
      <c r="V171" s="29">
        <f>+'2019'!$K171</f>
        <v>0</v>
      </c>
      <c r="W171" s="26"/>
      <c r="X171" s="30" t="e">
        <f t="shared" si="38"/>
        <v>#DIV/0!</v>
      </c>
    </row>
    <row r="172" spans="1:24">
      <c r="A172" s="23" t="s">
        <v>569</v>
      </c>
      <c r="B172" s="24" t="s">
        <v>570</v>
      </c>
      <c r="C172" s="29">
        <f>+'2000'!$K172</f>
        <v>0</v>
      </c>
      <c r="D172" s="29">
        <f>+'2001'!$K172</f>
        <v>0</v>
      </c>
      <c r="E172" s="29">
        <f>+'2002'!$K172</f>
        <v>0</v>
      </c>
      <c r="F172" s="29">
        <f>+'2003'!$K172</f>
        <v>0</v>
      </c>
      <c r="G172" s="29">
        <f>+'2004'!$K172</f>
        <v>0</v>
      </c>
      <c r="H172" s="29">
        <f>+'2005'!$K172</f>
        <v>0</v>
      </c>
      <c r="I172" s="29">
        <f>+'2006'!$K172</f>
        <v>0</v>
      </c>
      <c r="J172" s="29">
        <f>+'2007'!$K172</f>
        <v>0</v>
      </c>
      <c r="K172" s="29">
        <f>+'2008'!$K172</f>
        <v>0</v>
      </c>
      <c r="L172" s="29">
        <f>+'2009'!$K172</f>
        <v>0</v>
      </c>
      <c r="M172" s="29">
        <f>+'2010'!$K172</f>
        <v>0</v>
      </c>
      <c r="N172" s="29">
        <f>+'2011'!$K172</f>
        <v>0</v>
      </c>
      <c r="O172" s="29">
        <f>+'2012'!$K172</f>
        <v>0</v>
      </c>
      <c r="P172" s="29">
        <f>+'2013'!$K172</f>
        <v>0</v>
      </c>
      <c r="Q172" s="29">
        <f>+'2014'!$K172</f>
        <v>0</v>
      </c>
      <c r="R172" s="29">
        <f>+'2015'!$K172</f>
        <v>0</v>
      </c>
      <c r="S172" s="29">
        <f>+'2016'!$K172</f>
        <v>0</v>
      </c>
      <c r="T172" s="29">
        <f>+'2017'!$K172</f>
        <v>0</v>
      </c>
      <c r="U172" s="29">
        <f>+'2018'!$K172</f>
        <v>0</v>
      </c>
      <c r="V172" s="29">
        <f>+'2019'!$K172</f>
        <v>0</v>
      </c>
      <c r="W172" s="26"/>
      <c r="X172" s="30" t="e">
        <f t="shared" si="38"/>
        <v>#DIV/0!</v>
      </c>
    </row>
    <row r="173" spans="1:24">
      <c r="A173" s="23" t="s">
        <v>571</v>
      </c>
      <c r="B173" s="24" t="s">
        <v>572</v>
      </c>
      <c r="C173" s="29">
        <f>+'2000'!$K173</f>
        <v>0</v>
      </c>
      <c r="D173" s="29">
        <f>+'2001'!$K173</f>
        <v>0</v>
      </c>
      <c r="E173" s="29">
        <f>+'2002'!$K173</f>
        <v>0</v>
      </c>
      <c r="F173" s="29">
        <f>+'2003'!$K173</f>
        <v>0</v>
      </c>
      <c r="G173" s="29">
        <f>+'2004'!$K173</f>
        <v>0</v>
      </c>
      <c r="H173" s="29">
        <f>+'2005'!$K173</f>
        <v>0</v>
      </c>
      <c r="I173" s="29">
        <f>+'2006'!$K173</f>
        <v>0</v>
      </c>
      <c r="J173" s="29">
        <f>+'2007'!$K173</f>
        <v>0</v>
      </c>
      <c r="K173" s="29">
        <f>+'2008'!$K173</f>
        <v>0</v>
      </c>
      <c r="L173" s="29">
        <f>+'2009'!$K173</f>
        <v>0</v>
      </c>
      <c r="M173" s="29">
        <f>+'2010'!$K173</f>
        <v>0</v>
      </c>
      <c r="N173" s="29">
        <f>+'2011'!$K173</f>
        <v>0</v>
      </c>
      <c r="O173" s="29">
        <f>+'2012'!$K173</f>
        <v>0</v>
      </c>
      <c r="P173" s="29">
        <f>+'2013'!$K173</f>
        <v>0</v>
      </c>
      <c r="Q173" s="29">
        <f>+'2014'!$K173</f>
        <v>0</v>
      </c>
      <c r="R173" s="29">
        <f>+'2015'!$K173</f>
        <v>0</v>
      </c>
      <c r="S173" s="29">
        <f>+'2016'!$K173</f>
        <v>0</v>
      </c>
      <c r="T173" s="29">
        <f>+'2017'!$K173</f>
        <v>0</v>
      </c>
      <c r="U173" s="29">
        <f>+'2018'!$K173</f>
        <v>0</v>
      </c>
      <c r="V173" s="29">
        <f>+'2019'!$K173</f>
        <v>0</v>
      </c>
      <c r="W173" s="26"/>
      <c r="X173" s="30" t="e">
        <f t="shared" si="38"/>
        <v>#DIV/0!</v>
      </c>
    </row>
    <row r="174" spans="1:24">
      <c r="A174" s="23" t="s">
        <v>573</v>
      </c>
      <c r="B174" s="24" t="s">
        <v>574</v>
      </c>
      <c r="C174" s="25">
        <f t="shared" ref="C174:U174" si="68">+SUM(C175:C176)</f>
        <v>53.112463072105747</v>
      </c>
      <c r="D174" s="25">
        <f t="shared" si="68"/>
        <v>88.813389018198734</v>
      </c>
      <c r="E174" s="25">
        <f t="shared" si="68"/>
        <v>101.50941832028201</v>
      </c>
      <c r="F174" s="25">
        <f t="shared" si="68"/>
        <v>92.781589449849761</v>
      </c>
      <c r="G174" s="25">
        <f t="shared" si="68"/>
        <v>63.845692828459605</v>
      </c>
      <c r="H174" s="25">
        <f t="shared" si="68"/>
        <v>137.71517221025996</v>
      </c>
      <c r="I174" s="25">
        <f t="shared" si="68"/>
        <v>65.252674106386536</v>
      </c>
      <c r="J174" s="25">
        <f t="shared" si="68"/>
        <v>93.954228875499382</v>
      </c>
      <c r="K174" s="25">
        <f t="shared" si="68"/>
        <v>87.226718719791961</v>
      </c>
      <c r="L174" s="25">
        <f t="shared" si="68"/>
        <v>54.53435065787292</v>
      </c>
      <c r="M174" s="25">
        <f t="shared" si="68"/>
        <v>62.141276449265881</v>
      </c>
      <c r="N174" s="25">
        <f t="shared" si="68"/>
        <v>56.159912823442475</v>
      </c>
      <c r="O174" s="25">
        <f t="shared" si="68"/>
        <v>50.78665836227362</v>
      </c>
      <c r="P174" s="25">
        <f t="shared" si="68"/>
        <v>47.778659434857403</v>
      </c>
      <c r="Q174" s="25">
        <f t="shared" si="68"/>
        <v>64.386474794408997</v>
      </c>
      <c r="R174" s="25">
        <f t="shared" si="68"/>
        <v>88.301017141063454</v>
      </c>
      <c r="S174" s="25">
        <f t="shared" si="68"/>
        <v>98.142324963810324</v>
      </c>
      <c r="T174" s="25">
        <f t="shared" si="68"/>
        <v>60.939085179433263</v>
      </c>
      <c r="U174" s="25">
        <f t="shared" si="68"/>
        <v>55.862625702323264</v>
      </c>
      <c r="V174" s="25">
        <f t="shared" ref="V174" si="69">+SUM(V175:V176)</f>
        <v>90.496718994441864</v>
      </c>
      <c r="W174" s="26"/>
      <c r="X174" s="27">
        <f t="shared" si="38"/>
        <v>0.70386974657121559</v>
      </c>
    </row>
    <row r="175" spans="1:24">
      <c r="A175" s="23" t="s">
        <v>575</v>
      </c>
      <c r="B175" s="24" t="s">
        <v>576</v>
      </c>
      <c r="C175" s="29">
        <f>+'2000'!$K175</f>
        <v>2.4381123780000009</v>
      </c>
      <c r="D175" s="29">
        <f>+'2001'!$K175</f>
        <v>3.018692937</v>
      </c>
      <c r="E175" s="29">
        <f>+'2002'!$K175</f>
        <v>2.6247796925999998</v>
      </c>
      <c r="F175" s="29">
        <f>+'2003'!$K175</f>
        <v>6.7487795310000003</v>
      </c>
      <c r="G175" s="29">
        <f>+'2004'!$K175</f>
        <v>8.8667753928000028</v>
      </c>
      <c r="H175" s="29">
        <f>+'2005'!$K175</f>
        <v>4.1084950139999998</v>
      </c>
      <c r="I175" s="29">
        <f>+'2006'!$K175</f>
        <v>6.4639527888000003</v>
      </c>
      <c r="J175" s="29">
        <f>+'2007'!$K175</f>
        <v>8.7562716305999988</v>
      </c>
      <c r="K175" s="29">
        <f>+'2008'!$K175</f>
        <v>3.5133591948000005</v>
      </c>
      <c r="L175" s="29">
        <f>+'2009'!$K175</f>
        <v>4.0307299578000002</v>
      </c>
      <c r="M175" s="29">
        <f>+'2010'!$K175</f>
        <v>2.2259343833999998</v>
      </c>
      <c r="N175" s="29">
        <f>+'2011'!$K175</f>
        <v>2.2692458490000003</v>
      </c>
      <c r="O175" s="29">
        <f>+'2012'!$K175</f>
        <v>1.7172655967999999</v>
      </c>
      <c r="P175" s="29">
        <f>+'2013'!$K175</f>
        <v>2.2841695968000004</v>
      </c>
      <c r="Q175" s="29">
        <f>+'2014'!$K175</f>
        <v>4.1319223218000003</v>
      </c>
      <c r="R175" s="29">
        <f>+'2015'!$K175</f>
        <v>24.234040537200006</v>
      </c>
      <c r="S175" s="29">
        <f>+'2016'!$K175</f>
        <v>52.298736438000006</v>
      </c>
      <c r="T175" s="29">
        <f>+'2017'!$K175</f>
        <v>9.9114235661999999</v>
      </c>
      <c r="U175" s="29">
        <f>+'2018'!$K175</f>
        <v>8.2970935632000007</v>
      </c>
      <c r="V175" s="29">
        <f>+'2019'!$K175</f>
        <v>64.231413698400004</v>
      </c>
      <c r="W175" s="26"/>
      <c r="X175" s="30">
        <f t="shared" si="38"/>
        <v>25.344730570249368</v>
      </c>
    </row>
    <row r="176" spans="1:24">
      <c r="A176" s="23" t="s">
        <v>577</v>
      </c>
      <c r="B176" s="24" t="s">
        <v>578</v>
      </c>
      <c r="C176" s="25">
        <f t="shared" ref="C176" si="70">+SUM(C177:C181)</f>
        <v>50.674350694105748</v>
      </c>
      <c r="D176" s="25">
        <f t="shared" ref="D176" si="71">+SUM(D177:D181)</f>
        <v>85.794696081198737</v>
      </c>
      <c r="E176" s="25">
        <f t="shared" ref="E176" si="72">+SUM(E177:E181)</f>
        <v>98.884638627682008</v>
      </c>
      <c r="F176" s="25">
        <f t="shared" ref="F176" si="73">+SUM(F177:F181)</f>
        <v>86.032809918849765</v>
      </c>
      <c r="G176" s="25">
        <f t="shared" ref="G176" si="74">+SUM(G177:G181)</f>
        <v>54.978917435659604</v>
      </c>
      <c r="H176" s="25">
        <f t="shared" ref="H176" si="75">+SUM(H177:H181)</f>
        <v>133.60667719625997</v>
      </c>
      <c r="I176" s="25">
        <f t="shared" ref="I176" si="76">+SUM(I177:I181)</f>
        <v>58.788721317586543</v>
      </c>
      <c r="J176" s="25">
        <f t="shared" ref="J176" si="77">+SUM(J177:J181)</f>
        <v>85.197957244899385</v>
      </c>
      <c r="K176" s="25">
        <f t="shared" ref="K176" si="78">+SUM(K177:K181)</f>
        <v>83.713359524991958</v>
      </c>
      <c r="L176" s="25">
        <f t="shared" ref="L176" si="79">+SUM(L177:L181)</f>
        <v>50.503620700072922</v>
      </c>
      <c r="M176" s="25">
        <f t="shared" ref="M176" si="80">+SUM(M177:M181)</f>
        <v>59.915342065865879</v>
      </c>
      <c r="N176" s="25">
        <f t="shared" ref="N176" si="81">+SUM(N177:N181)</f>
        <v>53.890666974442475</v>
      </c>
      <c r="O176" s="25">
        <f t="shared" ref="O176" si="82">+SUM(O177:O181)</f>
        <v>49.069392765473623</v>
      </c>
      <c r="P176" s="25">
        <f t="shared" ref="P176" si="83">+SUM(P177:P181)</f>
        <v>45.494489838057405</v>
      </c>
      <c r="Q176" s="25">
        <f t="shared" ref="Q176" si="84">+SUM(Q177:Q181)</f>
        <v>60.254552472608999</v>
      </c>
      <c r="R176" s="25">
        <f t="shared" ref="R176" si="85">+SUM(R177:R181)</f>
        <v>64.066976603863452</v>
      </c>
      <c r="S176" s="25">
        <f t="shared" ref="S176" si="86">+SUM(S177:S181)</f>
        <v>45.843588525810326</v>
      </c>
      <c r="T176" s="25">
        <f t="shared" ref="T176" si="87">+SUM(T177:T181)</f>
        <v>51.027661613233263</v>
      </c>
      <c r="U176" s="25">
        <f t="shared" ref="U176:V176" si="88">+SUM(U177:U181)</f>
        <v>47.565532139123263</v>
      </c>
      <c r="V176" s="25">
        <f t="shared" si="88"/>
        <v>26.265305296041852</v>
      </c>
      <c r="W176" s="26"/>
      <c r="X176" s="27">
        <f t="shared" si="38"/>
        <v>-0.48168442345533724</v>
      </c>
    </row>
    <row r="177" spans="1:24">
      <c r="A177" s="23" t="s">
        <v>579</v>
      </c>
      <c r="B177" s="24" t="s">
        <v>580</v>
      </c>
      <c r="C177" s="29">
        <f>+'2000'!$K177</f>
        <v>50.674350694105748</v>
      </c>
      <c r="D177" s="29">
        <f>+'2001'!$K177</f>
        <v>85.794696081198737</v>
      </c>
      <c r="E177" s="29">
        <f>+'2002'!$K177</f>
        <v>98.884638627682008</v>
      </c>
      <c r="F177" s="29">
        <f>+'2003'!$K177</f>
        <v>86.032809918849765</v>
      </c>
      <c r="G177" s="29">
        <f>+'2004'!$K177</f>
        <v>54.978917435659604</v>
      </c>
      <c r="H177" s="29">
        <f>+'2005'!$K177</f>
        <v>133.60667719625997</v>
      </c>
      <c r="I177" s="29">
        <f>+'2006'!$K177</f>
        <v>58.788721317586543</v>
      </c>
      <c r="J177" s="29">
        <f>+'2007'!$K177</f>
        <v>85.197957244899385</v>
      </c>
      <c r="K177" s="29">
        <f>+'2008'!$K177</f>
        <v>83.713359524991958</v>
      </c>
      <c r="L177" s="29">
        <f>+'2009'!$K177</f>
        <v>50.503620700072922</v>
      </c>
      <c r="M177" s="29">
        <f>+'2010'!$K177</f>
        <v>59.915342065865879</v>
      </c>
      <c r="N177" s="29">
        <f>+'2011'!$K177</f>
        <v>53.890666974442475</v>
      </c>
      <c r="O177" s="29">
        <f>+'2012'!$K177</f>
        <v>49.069392765473623</v>
      </c>
      <c r="P177" s="29">
        <f>+'2013'!$K177</f>
        <v>45.494489838057405</v>
      </c>
      <c r="Q177" s="29">
        <f>+'2014'!$K177</f>
        <v>60.254552472608999</v>
      </c>
      <c r="R177" s="29">
        <f>+'2015'!$K177</f>
        <v>64.066976603863452</v>
      </c>
      <c r="S177" s="29">
        <f>+'2016'!$K177</f>
        <v>45.843588525810326</v>
      </c>
      <c r="T177" s="29">
        <f>+'2017'!$K177</f>
        <v>51.027661613233263</v>
      </c>
      <c r="U177" s="29">
        <f>+'2018'!$K177</f>
        <v>47.565532139123263</v>
      </c>
      <c r="V177" s="29">
        <f>+'2019'!$K177</f>
        <v>26.265305296041852</v>
      </c>
      <c r="W177" s="26"/>
      <c r="X177" s="30">
        <f t="shared" si="38"/>
        <v>-0.48168442345533724</v>
      </c>
    </row>
    <row r="178" spans="1:24">
      <c r="A178" s="23" t="s">
        <v>581</v>
      </c>
      <c r="B178" s="24" t="s">
        <v>582</v>
      </c>
      <c r="C178" s="29">
        <f>+'2000'!$K178</f>
        <v>0</v>
      </c>
      <c r="D178" s="29">
        <f>+'2001'!$K178</f>
        <v>0</v>
      </c>
      <c r="E178" s="29">
        <f>+'2002'!$K178</f>
        <v>0</v>
      </c>
      <c r="F178" s="29">
        <f>+'2003'!$K178</f>
        <v>0</v>
      </c>
      <c r="G178" s="29">
        <f>+'2004'!$K178</f>
        <v>0</v>
      </c>
      <c r="H178" s="29">
        <f>+'2005'!$K178</f>
        <v>0</v>
      </c>
      <c r="I178" s="29">
        <f>+'2006'!$K178</f>
        <v>0</v>
      </c>
      <c r="J178" s="29">
        <f>+'2007'!$K178</f>
        <v>0</v>
      </c>
      <c r="K178" s="29">
        <f>+'2008'!$K178</f>
        <v>0</v>
      </c>
      <c r="L178" s="29">
        <f>+'2009'!$K178</f>
        <v>0</v>
      </c>
      <c r="M178" s="29">
        <f>+'2010'!$K178</f>
        <v>0</v>
      </c>
      <c r="N178" s="29">
        <f>+'2011'!$K178</f>
        <v>0</v>
      </c>
      <c r="O178" s="29">
        <f>+'2012'!$K178</f>
        <v>0</v>
      </c>
      <c r="P178" s="29">
        <f>+'2013'!$K178</f>
        <v>0</v>
      </c>
      <c r="Q178" s="29">
        <f>+'2014'!$K178</f>
        <v>0</v>
      </c>
      <c r="R178" s="29">
        <f>+'2015'!$K178</f>
        <v>0</v>
      </c>
      <c r="S178" s="29">
        <f>+'2016'!$K178</f>
        <v>0</v>
      </c>
      <c r="T178" s="29">
        <f>+'2017'!$K178</f>
        <v>0</v>
      </c>
      <c r="U178" s="29">
        <f>+'2018'!$K178</f>
        <v>0</v>
      </c>
      <c r="V178" s="29">
        <f>+'2019'!$K178</f>
        <v>0</v>
      </c>
      <c r="W178" s="26"/>
      <c r="X178" s="30" t="e">
        <f t="shared" si="38"/>
        <v>#DIV/0!</v>
      </c>
    </row>
    <row r="179" spans="1:24">
      <c r="A179" s="23" t="s">
        <v>583</v>
      </c>
      <c r="B179" s="24" t="s">
        <v>584</v>
      </c>
      <c r="C179" s="29">
        <f>+'2000'!$K179</f>
        <v>0</v>
      </c>
      <c r="D179" s="29">
        <f>+'2001'!$K179</f>
        <v>0</v>
      </c>
      <c r="E179" s="29">
        <f>+'2002'!$K179</f>
        <v>0</v>
      </c>
      <c r="F179" s="29">
        <f>+'2003'!$K179</f>
        <v>0</v>
      </c>
      <c r="G179" s="29">
        <f>+'2004'!$K179</f>
        <v>0</v>
      </c>
      <c r="H179" s="29">
        <f>+'2005'!$K179</f>
        <v>0</v>
      </c>
      <c r="I179" s="29">
        <f>+'2006'!$K179</f>
        <v>0</v>
      </c>
      <c r="J179" s="29">
        <f>+'2007'!$K179</f>
        <v>0</v>
      </c>
      <c r="K179" s="29">
        <f>+'2008'!$K179</f>
        <v>0</v>
      </c>
      <c r="L179" s="29">
        <f>+'2009'!$K179</f>
        <v>0</v>
      </c>
      <c r="M179" s="29">
        <f>+'2010'!$K179</f>
        <v>0</v>
      </c>
      <c r="N179" s="29">
        <f>+'2011'!$K179</f>
        <v>0</v>
      </c>
      <c r="O179" s="29">
        <f>+'2012'!$K179</f>
        <v>0</v>
      </c>
      <c r="P179" s="29">
        <f>+'2013'!$K179</f>
        <v>0</v>
      </c>
      <c r="Q179" s="29">
        <f>+'2014'!$K179</f>
        <v>0</v>
      </c>
      <c r="R179" s="29">
        <f>+'2015'!$K179</f>
        <v>0</v>
      </c>
      <c r="S179" s="29">
        <f>+'2016'!$K179</f>
        <v>0</v>
      </c>
      <c r="T179" s="29">
        <f>+'2017'!$K179</f>
        <v>0</v>
      </c>
      <c r="U179" s="29">
        <f>+'2018'!$K179</f>
        <v>0</v>
      </c>
      <c r="V179" s="29">
        <f>+'2019'!$K179</f>
        <v>0</v>
      </c>
      <c r="W179" s="26"/>
      <c r="X179" s="30" t="e">
        <f t="shared" si="38"/>
        <v>#DIV/0!</v>
      </c>
    </row>
    <row r="180" spans="1:24">
      <c r="A180" s="23" t="s">
        <v>585</v>
      </c>
      <c r="B180" s="24" t="s">
        <v>586</v>
      </c>
      <c r="C180" s="29">
        <f>+'2000'!$K180</f>
        <v>0</v>
      </c>
      <c r="D180" s="29">
        <f>+'2001'!$K180</f>
        <v>0</v>
      </c>
      <c r="E180" s="29">
        <f>+'2002'!$K180</f>
        <v>0</v>
      </c>
      <c r="F180" s="29">
        <f>+'2003'!$K180</f>
        <v>0</v>
      </c>
      <c r="G180" s="29">
        <f>+'2004'!$K180</f>
        <v>0</v>
      </c>
      <c r="H180" s="29">
        <f>+'2005'!$K180</f>
        <v>0</v>
      </c>
      <c r="I180" s="29">
        <f>+'2006'!$K180</f>
        <v>0</v>
      </c>
      <c r="J180" s="29">
        <f>+'2007'!$K180</f>
        <v>0</v>
      </c>
      <c r="K180" s="29">
        <f>+'2008'!$K180</f>
        <v>0</v>
      </c>
      <c r="L180" s="29">
        <f>+'2009'!$K180</f>
        <v>0</v>
      </c>
      <c r="M180" s="29">
        <f>+'2010'!$K180</f>
        <v>0</v>
      </c>
      <c r="N180" s="29">
        <f>+'2011'!$K180</f>
        <v>0</v>
      </c>
      <c r="O180" s="29">
        <f>+'2012'!$K180</f>
        <v>0</v>
      </c>
      <c r="P180" s="29">
        <f>+'2013'!$K180</f>
        <v>0</v>
      </c>
      <c r="Q180" s="29">
        <f>+'2014'!$K180</f>
        <v>0</v>
      </c>
      <c r="R180" s="29">
        <f>+'2015'!$K180</f>
        <v>0</v>
      </c>
      <c r="S180" s="29">
        <f>+'2016'!$K180</f>
        <v>0</v>
      </c>
      <c r="T180" s="29">
        <f>+'2017'!$K180</f>
        <v>0</v>
      </c>
      <c r="U180" s="29">
        <f>+'2018'!$K180</f>
        <v>0</v>
      </c>
      <c r="V180" s="29">
        <f>+'2019'!$K180</f>
        <v>0</v>
      </c>
      <c r="W180" s="26"/>
      <c r="X180" s="30" t="e">
        <f t="shared" si="38"/>
        <v>#DIV/0!</v>
      </c>
    </row>
    <row r="181" spans="1:24">
      <c r="A181" s="23" t="s">
        <v>587</v>
      </c>
      <c r="B181" s="24" t="s">
        <v>588</v>
      </c>
      <c r="C181" s="29">
        <f>+'2000'!$K181</f>
        <v>0</v>
      </c>
      <c r="D181" s="29">
        <f>+'2001'!$K181</f>
        <v>0</v>
      </c>
      <c r="E181" s="29">
        <f>+'2002'!$K181</f>
        <v>0</v>
      </c>
      <c r="F181" s="29">
        <f>+'2003'!$K181</f>
        <v>0</v>
      </c>
      <c r="G181" s="29">
        <f>+'2004'!$K181</f>
        <v>0</v>
      </c>
      <c r="H181" s="29">
        <f>+'2005'!$K181</f>
        <v>0</v>
      </c>
      <c r="I181" s="29">
        <f>+'2006'!$K181</f>
        <v>0</v>
      </c>
      <c r="J181" s="29">
        <f>+'2007'!$K181</f>
        <v>0</v>
      </c>
      <c r="K181" s="29">
        <f>+'2008'!$K181</f>
        <v>0</v>
      </c>
      <c r="L181" s="29">
        <f>+'2009'!$K181</f>
        <v>0</v>
      </c>
      <c r="M181" s="29">
        <f>+'2010'!$K181</f>
        <v>0</v>
      </c>
      <c r="N181" s="29">
        <f>+'2011'!$K181</f>
        <v>0</v>
      </c>
      <c r="O181" s="29">
        <f>+'2012'!$K181</f>
        <v>0</v>
      </c>
      <c r="P181" s="29">
        <f>+'2013'!$K181</f>
        <v>0</v>
      </c>
      <c r="Q181" s="29">
        <f>+'2014'!$K181</f>
        <v>0</v>
      </c>
      <c r="R181" s="29">
        <f>+'2015'!$K181</f>
        <v>0</v>
      </c>
      <c r="S181" s="29">
        <f>+'2016'!$K181</f>
        <v>0</v>
      </c>
      <c r="T181" s="29">
        <f>+'2017'!$K181</f>
        <v>0</v>
      </c>
      <c r="U181" s="29">
        <f>+'2018'!$K181</f>
        <v>0</v>
      </c>
      <c r="V181" s="29">
        <f>+'2019'!$K181</f>
        <v>0</v>
      </c>
      <c r="W181" s="26"/>
      <c r="X181" s="30" t="e">
        <f t="shared" si="38"/>
        <v>#DIV/0!</v>
      </c>
    </row>
    <row r="182" spans="1:24">
      <c r="A182" s="23" t="s">
        <v>589</v>
      </c>
      <c r="B182" s="24" t="s">
        <v>590</v>
      </c>
      <c r="C182" s="25">
        <f t="shared" ref="C182:U182" si="89">+SUM(C183:C184)</f>
        <v>0</v>
      </c>
      <c r="D182" s="25">
        <f t="shared" si="89"/>
        <v>0</v>
      </c>
      <c r="E182" s="25">
        <f t="shared" si="89"/>
        <v>0</v>
      </c>
      <c r="F182" s="25">
        <f t="shared" si="89"/>
        <v>0</v>
      </c>
      <c r="G182" s="25">
        <f t="shared" si="89"/>
        <v>0</v>
      </c>
      <c r="H182" s="25">
        <f t="shared" si="89"/>
        <v>0</v>
      </c>
      <c r="I182" s="25">
        <f t="shared" si="89"/>
        <v>0</v>
      </c>
      <c r="J182" s="25">
        <f t="shared" si="89"/>
        <v>0</v>
      </c>
      <c r="K182" s="25">
        <f t="shared" si="89"/>
        <v>0</v>
      </c>
      <c r="L182" s="25">
        <f t="shared" si="89"/>
        <v>0</v>
      </c>
      <c r="M182" s="25">
        <f t="shared" si="89"/>
        <v>0</v>
      </c>
      <c r="N182" s="25">
        <f t="shared" si="89"/>
        <v>0</v>
      </c>
      <c r="O182" s="25">
        <f t="shared" si="89"/>
        <v>0</v>
      </c>
      <c r="P182" s="25">
        <f t="shared" si="89"/>
        <v>0</v>
      </c>
      <c r="Q182" s="25">
        <f t="shared" si="89"/>
        <v>0</v>
      </c>
      <c r="R182" s="25">
        <f t="shared" si="89"/>
        <v>0</v>
      </c>
      <c r="S182" s="25">
        <f t="shared" si="89"/>
        <v>0</v>
      </c>
      <c r="T182" s="25">
        <f t="shared" si="89"/>
        <v>0</v>
      </c>
      <c r="U182" s="25">
        <f t="shared" si="89"/>
        <v>0</v>
      </c>
      <c r="V182" s="25">
        <f t="shared" ref="V182" si="90">+SUM(V183:V184)</f>
        <v>0</v>
      </c>
      <c r="W182" s="26"/>
      <c r="X182" s="27" t="e">
        <f t="shared" si="38"/>
        <v>#DIV/0!</v>
      </c>
    </row>
    <row r="183" spans="1:24">
      <c r="A183" s="23" t="s">
        <v>591</v>
      </c>
      <c r="B183" s="24" t="s">
        <v>592</v>
      </c>
      <c r="C183" s="29">
        <f>+'2000'!$K183</f>
        <v>0</v>
      </c>
      <c r="D183" s="29">
        <f>+'2001'!$K183</f>
        <v>0</v>
      </c>
      <c r="E183" s="29">
        <f>+'2002'!$K183</f>
        <v>0</v>
      </c>
      <c r="F183" s="29">
        <f>+'2003'!$K183</f>
        <v>0</v>
      </c>
      <c r="G183" s="29">
        <f>+'2004'!$K183</f>
        <v>0</v>
      </c>
      <c r="H183" s="29">
        <f>+'2005'!$K183</f>
        <v>0</v>
      </c>
      <c r="I183" s="29">
        <f>+'2006'!$K183</f>
        <v>0</v>
      </c>
      <c r="J183" s="29">
        <f>+'2007'!$K183</f>
        <v>0</v>
      </c>
      <c r="K183" s="29">
        <f>+'2008'!$K183</f>
        <v>0</v>
      </c>
      <c r="L183" s="29">
        <f>+'2009'!$K183</f>
        <v>0</v>
      </c>
      <c r="M183" s="29">
        <f>+'2010'!$K183</f>
        <v>0</v>
      </c>
      <c r="N183" s="29">
        <f>+'2011'!$K183</f>
        <v>0</v>
      </c>
      <c r="O183" s="29">
        <f>+'2012'!$K183</f>
        <v>0</v>
      </c>
      <c r="P183" s="29">
        <f>+'2013'!$K183</f>
        <v>0</v>
      </c>
      <c r="Q183" s="29">
        <f>+'2014'!$K183</f>
        <v>0</v>
      </c>
      <c r="R183" s="29">
        <f>+'2015'!$K183</f>
        <v>0</v>
      </c>
      <c r="S183" s="29">
        <f>+'2016'!$K183</f>
        <v>0</v>
      </c>
      <c r="T183" s="29">
        <f>+'2017'!$K183</f>
        <v>0</v>
      </c>
      <c r="U183" s="29">
        <f>+'2018'!$K183</f>
        <v>0</v>
      </c>
      <c r="V183" s="29">
        <f>+'2019'!$K183</f>
        <v>0</v>
      </c>
      <c r="W183" s="26"/>
      <c r="X183" s="30" t="e">
        <f t="shared" si="38"/>
        <v>#DIV/0!</v>
      </c>
    </row>
    <row r="184" spans="1:24">
      <c r="A184" s="23" t="s">
        <v>593</v>
      </c>
      <c r="B184" s="24" t="s">
        <v>594</v>
      </c>
      <c r="C184" s="25">
        <f t="shared" ref="C184" si="91">+SUM(C185:C189)</f>
        <v>0</v>
      </c>
      <c r="D184" s="25">
        <f t="shared" ref="D184" si="92">+SUM(D185:D189)</f>
        <v>0</v>
      </c>
      <c r="E184" s="25">
        <f t="shared" ref="E184" si="93">+SUM(E185:E189)</f>
        <v>0</v>
      </c>
      <c r="F184" s="25">
        <f t="shared" ref="F184" si="94">+SUM(F185:F189)</f>
        <v>0</v>
      </c>
      <c r="G184" s="25">
        <f t="shared" ref="G184" si="95">+SUM(G185:G189)</f>
        <v>0</v>
      </c>
      <c r="H184" s="25">
        <f t="shared" ref="H184" si="96">+SUM(H185:H189)</f>
        <v>0</v>
      </c>
      <c r="I184" s="25">
        <f t="shared" ref="I184" si="97">+SUM(I185:I189)</f>
        <v>0</v>
      </c>
      <c r="J184" s="25">
        <f t="shared" ref="J184" si="98">+SUM(J185:J189)</f>
        <v>0</v>
      </c>
      <c r="K184" s="25">
        <f t="shared" ref="K184" si="99">+SUM(K185:K189)</f>
        <v>0</v>
      </c>
      <c r="L184" s="25">
        <f t="shared" ref="L184" si="100">+SUM(L185:L189)</f>
        <v>0</v>
      </c>
      <c r="M184" s="25">
        <f t="shared" ref="M184" si="101">+SUM(M185:M189)</f>
        <v>0</v>
      </c>
      <c r="N184" s="25">
        <f t="shared" ref="N184" si="102">+SUM(N185:N189)</f>
        <v>0</v>
      </c>
      <c r="O184" s="25">
        <f t="shared" ref="O184" si="103">+SUM(O185:O189)</f>
        <v>0</v>
      </c>
      <c r="P184" s="25">
        <f t="shared" ref="P184" si="104">+SUM(P185:P189)</f>
        <v>0</v>
      </c>
      <c r="Q184" s="25">
        <f t="shared" ref="Q184" si="105">+SUM(Q185:Q189)</f>
        <v>0</v>
      </c>
      <c r="R184" s="25">
        <f t="shared" ref="R184" si="106">+SUM(R185:R189)</f>
        <v>0</v>
      </c>
      <c r="S184" s="25">
        <f t="shared" ref="S184" si="107">+SUM(S185:S189)</f>
        <v>0</v>
      </c>
      <c r="T184" s="25">
        <f t="shared" ref="T184" si="108">+SUM(T185:T189)</f>
        <v>0</v>
      </c>
      <c r="U184" s="25">
        <f t="shared" ref="U184:V184" si="109">+SUM(U185:U189)</f>
        <v>0</v>
      </c>
      <c r="V184" s="25">
        <f t="shared" si="109"/>
        <v>0</v>
      </c>
      <c r="W184" s="26"/>
      <c r="X184" s="27" t="e">
        <f t="shared" si="38"/>
        <v>#DIV/0!</v>
      </c>
    </row>
    <row r="185" spans="1:24">
      <c r="A185" s="23" t="s">
        <v>595</v>
      </c>
      <c r="B185" s="24" t="s">
        <v>596</v>
      </c>
      <c r="C185" s="29">
        <f>+'2000'!$K185</f>
        <v>0</v>
      </c>
      <c r="D185" s="29">
        <f>+'2001'!$K185</f>
        <v>0</v>
      </c>
      <c r="E185" s="29">
        <f>+'2002'!$K185</f>
        <v>0</v>
      </c>
      <c r="F185" s="29">
        <f>+'2003'!$K185</f>
        <v>0</v>
      </c>
      <c r="G185" s="29">
        <f>+'2004'!$K185</f>
        <v>0</v>
      </c>
      <c r="H185" s="29">
        <f>+'2005'!$K185</f>
        <v>0</v>
      </c>
      <c r="I185" s="29">
        <f>+'2006'!$K185</f>
        <v>0</v>
      </c>
      <c r="J185" s="29">
        <f>+'2007'!$K185</f>
        <v>0</v>
      </c>
      <c r="K185" s="29">
        <f>+'2008'!$K185</f>
        <v>0</v>
      </c>
      <c r="L185" s="29">
        <f>+'2009'!$K185</f>
        <v>0</v>
      </c>
      <c r="M185" s="29">
        <f>+'2010'!$K185</f>
        <v>0</v>
      </c>
      <c r="N185" s="29">
        <f>+'2011'!$K185</f>
        <v>0</v>
      </c>
      <c r="O185" s="29">
        <f>+'2012'!$K185</f>
        <v>0</v>
      </c>
      <c r="P185" s="29">
        <f>+'2013'!$K185</f>
        <v>0</v>
      </c>
      <c r="Q185" s="29">
        <f>+'2014'!$K185</f>
        <v>0</v>
      </c>
      <c r="R185" s="29">
        <f>+'2015'!$K185</f>
        <v>0</v>
      </c>
      <c r="S185" s="29">
        <f>+'2016'!$K185</f>
        <v>0</v>
      </c>
      <c r="T185" s="29">
        <f>+'2017'!$K185</f>
        <v>0</v>
      </c>
      <c r="U185" s="29">
        <f>+'2018'!$K185</f>
        <v>0</v>
      </c>
      <c r="V185" s="29">
        <f>+'2019'!$K185</f>
        <v>0</v>
      </c>
      <c r="W185" s="26"/>
      <c r="X185" s="30" t="e">
        <f t="shared" si="38"/>
        <v>#DIV/0!</v>
      </c>
    </row>
    <row r="186" spans="1:24">
      <c r="A186" s="23" t="s">
        <v>597</v>
      </c>
      <c r="B186" s="24" t="s">
        <v>598</v>
      </c>
      <c r="C186" s="29">
        <f>+'2000'!$K186</f>
        <v>0</v>
      </c>
      <c r="D186" s="29">
        <f>+'2001'!$K186</f>
        <v>0</v>
      </c>
      <c r="E186" s="29">
        <f>+'2002'!$K186</f>
        <v>0</v>
      </c>
      <c r="F186" s="29">
        <f>+'2003'!$K186</f>
        <v>0</v>
      </c>
      <c r="G186" s="29">
        <f>+'2004'!$K186</f>
        <v>0</v>
      </c>
      <c r="H186" s="29">
        <f>+'2005'!$K186</f>
        <v>0</v>
      </c>
      <c r="I186" s="29">
        <f>+'2006'!$K186</f>
        <v>0</v>
      </c>
      <c r="J186" s="29">
        <f>+'2007'!$K186</f>
        <v>0</v>
      </c>
      <c r="K186" s="29">
        <f>+'2008'!$K186</f>
        <v>0</v>
      </c>
      <c r="L186" s="29">
        <f>+'2009'!$K186</f>
        <v>0</v>
      </c>
      <c r="M186" s="29">
        <f>+'2010'!$K186</f>
        <v>0</v>
      </c>
      <c r="N186" s="29">
        <f>+'2011'!$K186</f>
        <v>0</v>
      </c>
      <c r="O186" s="29">
        <f>+'2012'!$K186</f>
        <v>0</v>
      </c>
      <c r="P186" s="29">
        <f>+'2013'!$K186</f>
        <v>0</v>
      </c>
      <c r="Q186" s="29">
        <f>+'2014'!$K186</f>
        <v>0</v>
      </c>
      <c r="R186" s="29">
        <f>+'2015'!$K186</f>
        <v>0</v>
      </c>
      <c r="S186" s="29">
        <f>+'2016'!$K186</f>
        <v>0</v>
      </c>
      <c r="T186" s="29">
        <f>+'2017'!$K186</f>
        <v>0</v>
      </c>
      <c r="U186" s="29">
        <f>+'2018'!$K186</f>
        <v>0</v>
      </c>
      <c r="V186" s="29">
        <f>+'2019'!$K186</f>
        <v>0</v>
      </c>
      <c r="W186" s="26"/>
      <c r="X186" s="30" t="e">
        <f t="shared" si="38"/>
        <v>#DIV/0!</v>
      </c>
    </row>
    <row r="187" spans="1:24">
      <c r="A187" s="23" t="s">
        <v>599</v>
      </c>
      <c r="B187" s="24" t="s">
        <v>600</v>
      </c>
      <c r="C187" s="29">
        <f>+'2000'!$K187</f>
        <v>0</v>
      </c>
      <c r="D187" s="29">
        <f>+'2001'!$K187</f>
        <v>0</v>
      </c>
      <c r="E187" s="29">
        <f>+'2002'!$K187</f>
        <v>0</v>
      </c>
      <c r="F187" s="29">
        <f>+'2003'!$K187</f>
        <v>0</v>
      </c>
      <c r="G187" s="29">
        <f>+'2004'!$K187</f>
        <v>0</v>
      </c>
      <c r="H187" s="29">
        <f>+'2005'!$K187</f>
        <v>0</v>
      </c>
      <c r="I187" s="29">
        <f>+'2006'!$K187</f>
        <v>0</v>
      </c>
      <c r="J187" s="29">
        <f>+'2007'!$K187</f>
        <v>0</v>
      </c>
      <c r="K187" s="29">
        <f>+'2008'!$K187</f>
        <v>0</v>
      </c>
      <c r="L187" s="29">
        <f>+'2009'!$K187</f>
        <v>0</v>
      </c>
      <c r="M187" s="29">
        <f>+'2010'!$K187</f>
        <v>0</v>
      </c>
      <c r="N187" s="29">
        <f>+'2011'!$K187</f>
        <v>0</v>
      </c>
      <c r="O187" s="29">
        <f>+'2012'!$K187</f>
        <v>0</v>
      </c>
      <c r="P187" s="29">
        <f>+'2013'!$K187</f>
        <v>0</v>
      </c>
      <c r="Q187" s="29">
        <f>+'2014'!$K187</f>
        <v>0</v>
      </c>
      <c r="R187" s="29">
        <f>+'2015'!$K187</f>
        <v>0</v>
      </c>
      <c r="S187" s="29">
        <f>+'2016'!$K187</f>
        <v>0</v>
      </c>
      <c r="T187" s="29">
        <f>+'2017'!$K187</f>
        <v>0</v>
      </c>
      <c r="U187" s="29">
        <f>+'2018'!$K187</f>
        <v>0</v>
      </c>
      <c r="V187" s="29">
        <f>+'2019'!$K187</f>
        <v>0</v>
      </c>
      <c r="W187" s="26"/>
      <c r="X187" s="30" t="e">
        <f t="shared" si="38"/>
        <v>#DIV/0!</v>
      </c>
    </row>
    <row r="188" spans="1:24">
      <c r="A188" s="23" t="s">
        <v>601</v>
      </c>
      <c r="B188" s="24" t="s">
        <v>602</v>
      </c>
      <c r="C188" s="29">
        <f>+'2000'!$K188</f>
        <v>0</v>
      </c>
      <c r="D188" s="29">
        <f>+'2001'!$K188</f>
        <v>0</v>
      </c>
      <c r="E188" s="29">
        <f>+'2002'!$K188</f>
        <v>0</v>
      </c>
      <c r="F188" s="29">
        <f>+'2003'!$K188</f>
        <v>0</v>
      </c>
      <c r="G188" s="29">
        <f>+'2004'!$K188</f>
        <v>0</v>
      </c>
      <c r="H188" s="29">
        <f>+'2005'!$K188</f>
        <v>0</v>
      </c>
      <c r="I188" s="29">
        <f>+'2006'!$K188</f>
        <v>0</v>
      </c>
      <c r="J188" s="29">
        <f>+'2007'!$K188</f>
        <v>0</v>
      </c>
      <c r="K188" s="29">
        <f>+'2008'!$K188</f>
        <v>0</v>
      </c>
      <c r="L188" s="29">
        <f>+'2009'!$K188</f>
        <v>0</v>
      </c>
      <c r="M188" s="29">
        <f>+'2010'!$K188</f>
        <v>0</v>
      </c>
      <c r="N188" s="29">
        <f>+'2011'!$K188</f>
        <v>0</v>
      </c>
      <c r="O188" s="29">
        <f>+'2012'!$K188</f>
        <v>0</v>
      </c>
      <c r="P188" s="29">
        <f>+'2013'!$K188</f>
        <v>0</v>
      </c>
      <c r="Q188" s="29">
        <f>+'2014'!$K188</f>
        <v>0</v>
      </c>
      <c r="R188" s="29">
        <f>+'2015'!$K188</f>
        <v>0</v>
      </c>
      <c r="S188" s="29">
        <f>+'2016'!$K188</f>
        <v>0</v>
      </c>
      <c r="T188" s="29">
        <f>+'2017'!$K188</f>
        <v>0</v>
      </c>
      <c r="U188" s="29">
        <f>+'2018'!$K188</f>
        <v>0</v>
      </c>
      <c r="V188" s="29">
        <f>+'2019'!$K188</f>
        <v>0</v>
      </c>
      <c r="W188" s="26"/>
      <c r="X188" s="30" t="e">
        <f t="shared" si="38"/>
        <v>#DIV/0!</v>
      </c>
    </row>
    <row r="189" spans="1:24">
      <c r="A189" s="23" t="s">
        <v>603</v>
      </c>
      <c r="B189" s="24" t="s">
        <v>604</v>
      </c>
      <c r="C189" s="29">
        <f>+'2000'!$K189</f>
        <v>0</v>
      </c>
      <c r="D189" s="29">
        <f>+'2001'!$K189</f>
        <v>0</v>
      </c>
      <c r="E189" s="29">
        <f>+'2002'!$K189</f>
        <v>0</v>
      </c>
      <c r="F189" s="29">
        <f>+'2003'!$K189</f>
        <v>0</v>
      </c>
      <c r="G189" s="29">
        <f>+'2004'!$K189</f>
        <v>0</v>
      </c>
      <c r="H189" s="29">
        <f>+'2005'!$K189</f>
        <v>0</v>
      </c>
      <c r="I189" s="29">
        <f>+'2006'!$K189</f>
        <v>0</v>
      </c>
      <c r="J189" s="29">
        <f>+'2007'!$K189</f>
        <v>0</v>
      </c>
      <c r="K189" s="29">
        <f>+'2008'!$K189</f>
        <v>0</v>
      </c>
      <c r="L189" s="29">
        <f>+'2009'!$K189</f>
        <v>0</v>
      </c>
      <c r="M189" s="29">
        <f>+'2010'!$K189</f>
        <v>0</v>
      </c>
      <c r="N189" s="29">
        <f>+'2011'!$K189</f>
        <v>0</v>
      </c>
      <c r="O189" s="29">
        <f>+'2012'!$K189</f>
        <v>0</v>
      </c>
      <c r="P189" s="29">
        <f>+'2013'!$K189</f>
        <v>0</v>
      </c>
      <c r="Q189" s="29">
        <f>+'2014'!$K189</f>
        <v>0</v>
      </c>
      <c r="R189" s="29">
        <f>+'2015'!$K189</f>
        <v>0</v>
      </c>
      <c r="S189" s="29">
        <f>+'2016'!$K189</f>
        <v>0</v>
      </c>
      <c r="T189" s="29">
        <f>+'2017'!$K189</f>
        <v>0</v>
      </c>
      <c r="U189" s="29">
        <f>+'2018'!$K189</f>
        <v>0</v>
      </c>
      <c r="V189" s="29">
        <f>+'2019'!$K189</f>
        <v>0</v>
      </c>
      <c r="W189" s="26"/>
      <c r="X189" s="30" t="e">
        <f t="shared" si="38"/>
        <v>#DIV/0!</v>
      </c>
    </row>
    <row r="190" spans="1:24">
      <c r="A190" s="23" t="s">
        <v>605</v>
      </c>
      <c r="B190" s="24" t="s">
        <v>606</v>
      </c>
      <c r="C190" s="25">
        <f t="shared" ref="C190:U190" si="110">+SUM(C191:C192)</f>
        <v>0</v>
      </c>
      <c r="D190" s="25">
        <f t="shared" si="110"/>
        <v>0</v>
      </c>
      <c r="E190" s="25">
        <f t="shared" si="110"/>
        <v>0</v>
      </c>
      <c r="F190" s="25">
        <f t="shared" si="110"/>
        <v>0</v>
      </c>
      <c r="G190" s="25">
        <f t="shared" si="110"/>
        <v>0</v>
      </c>
      <c r="H190" s="25">
        <f t="shared" si="110"/>
        <v>0</v>
      </c>
      <c r="I190" s="25">
        <f t="shared" si="110"/>
        <v>0</v>
      </c>
      <c r="J190" s="25">
        <f t="shared" si="110"/>
        <v>0</v>
      </c>
      <c r="K190" s="25">
        <f t="shared" si="110"/>
        <v>0</v>
      </c>
      <c r="L190" s="25">
        <f t="shared" si="110"/>
        <v>0</v>
      </c>
      <c r="M190" s="25">
        <f t="shared" si="110"/>
        <v>0</v>
      </c>
      <c r="N190" s="25">
        <f t="shared" si="110"/>
        <v>0</v>
      </c>
      <c r="O190" s="25">
        <f t="shared" si="110"/>
        <v>0</v>
      </c>
      <c r="P190" s="25">
        <f t="shared" si="110"/>
        <v>0</v>
      </c>
      <c r="Q190" s="25">
        <f t="shared" si="110"/>
        <v>0</v>
      </c>
      <c r="R190" s="25">
        <f t="shared" si="110"/>
        <v>0</v>
      </c>
      <c r="S190" s="25">
        <f t="shared" si="110"/>
        <v>0</v>
      </c>
      <c r="T190" s="25">
        <f t="shared" si="110"/>
        <v>0</v>
      </c>
      <c r="U190" s="25">
        <f t="shared" si="110"/>
        <v>0</v>
      </c>
      <c r="V190" s="25">
        <f t="shared" ref="V190" si="111">+SUM(V191:V192)</f>
        <v>0</v>
      </c>
      <c r="W190" s="26"/>
      <c r="X190" s="27" t="e">
        <f t="shared" si="38"/>
        <v>#DIV/0!</v>
      </c>
    </row>
    <row r="191" spans="1:24">
      <c r="A191" s="23" t="s">
        <v>607</v>
      </c>
      <c r="B191" s="24" t="s">
        <v>608</v>
      </c>
      <c r="C191" s="29">
        <f>+'2000'!$K191</f>
        <v>0</v>
      </c>
      <c r="D191" s="29">
        <f>+'2001'!$K191</f>
        <v>0</v>
      </c>
      <c r="E191" s="29">
        <f>+'2002'!$K191</f>
        <v>0</v>
      </c>
      <c r="F191" s="29">
        <f>+'2003'!$K191</f>
        <v>0</v>
      </c>
      <c r="G191" s="29">
        <f>+'2004'!$K191</f>
        <v>0</v>
      </c>
      <c r="H191" s="29">
        <f>+'2005'!$K191</f>
        <v>0</v>
      </c>
      <c r="I191" s="29">
        <f>+'2006'!$K191</f>
        <v>0</v>
      </c>
      <c r="J191" s="29">
        <f>+'2007'!$K191</f>
        <v>0</v>
      </c>
      <c r="K191" s="29">
        <f>+'2008'!$K191</f>
        <v>0</v>
      </c>
      <c r="L191" s="29">
        <f>+'2009'!$K191</f>
        <v>0</v>
      </c>
      <c r="M191" s="29">
        <f>+'2010'!$K191</f>
        <v>0</v>
      </c>
      <c r="N191" s="29">
        <f>+'2011'!$K191</f>
        <v>0</v>
      </c>
      <c r="O191" s="29">
        <f>+'2012'!$K191</f>
        <v>0</v>
      </c>
      <c r="P191" s="29">
        <f>+'2013'!$K191</f>
        <v>0</v>
      </c>
      <c r="Q191" s="29">
        <f>+'2014'!$K191</f>
        <v>0</v>
      </c>
      <c r="R191" s="29">
        <f>+'2015'!$K191</f>
        <v>0</v>
      </c>
      <c r="S191" s="29">
        <f>+'2016'!$K191</f>
        <v>0</v>
      </c>
      <c r="T191" s="29">
        <f>+'2017'!$K191</f>
        <v>0</v>
      </c>
      <c r="U191" s="29">
        <f>+'2018'!$K191</f>
        <v>0</v>
      </c>
      <c r="V191" s="29">
        <f>+'2019'!$K191</f>
        <v>0</v>
      </c>
      <c r="W191" s="26"/>
      <c r="X191" s="30" t="e">
        <f t="shared" si="38"/>
        <v>#DIV/0!</v>
      </c>
    </row>
    <row r="192" spans="1:24">
      <c r="A192" s="23" t="s">
        <v>609</v>
      </c>
      <c r="B192" s="24" t="s">
        <v>610</v>
      </c>
      <c r="C192" s="25">
        <f t="shared" ref="C192" si="112">+SUM(C193:C197)</f>
        <v>0</v>
      </c>
      <c r="D192" s="25">
        <f t="shared" ref="D192" si="113">+SUM(D193:D197)</f>
        <v>0</v>
      </c>
      <c r="E192" s="25">
        <f t="shared" ref="E192" si="114">+SUM(E193:E197)</f>
        <v>0</v>
      </c>
      <c r="F192" s="25">
        <f t="shared" ref="F192" si="115">+SUM(F193:F197)</f>
        <v>0</v>
      </c>
      <c r="G192" s="25">
        <f t="shared" ref="G192" si="116">+SUM(G193:G197)</f>
        <v>0</v>
      </c>
      <c r="H192" s="25">
        <f t="shared" ref="H192" si="117">+SUM(H193:H197)</f>
        <v>0</v>
      </c>
      <c r="I192" s="25">
        <f t="shared" ref="I192" si="118">+SUM(I193:I197)</f>
        <v>0</v>
      </c>
      <c r="J192" s="25">
        <f t="shared" ref="J192" si="119">+SUM(J193:J197)</f>
        <v>0</v>
      </c>
      <c r="K192" s="25">
        <f t="shared" ref="K192" si="120">+SUM(K193:K197)</f>
        <v>0</v>
      </c>
      <c r="L192" s="25">
        <f t="shared" ref="L192" si="121">+SUM(L193:L197)</f>
        <v>0</v>
      </c>
      <c r="M192" s="25">
        <f t="shared" ref="M192" si="122">+SUM(M193:M197)</f>
        <v>0</v>
      </c>
      <c r="N192" s="25">
        <f t="shared" ref="N192" si="123">+SUM(N193:N197)</f>
        <v>0</v>
      </c>
      <c r="O192" s="25">
        <f t="shared" ref="O192" si="124">+SUM(O193:O197)</f>
        <v>0</v>
      </c>
      <c r="P192" s="25">
        <f t="shared" ref="P192" si="125">+SUM(P193:P197)</f>
        <v>0</v>
      </c>
      <c r="Q192" s="25">
        <f t="shared" ref="Q192" si="126">+SUM(Q193:Q197)</f>
        <v>0</v>
      </c>
      <c r="R192" s="25">
        <f t="shared" ref="R192" si="127">+SUM(R193:R197)</f>
        <v>0</v>
      </c>
      <c r="S192" s="25">
        <f t="shared" ref="S192" si="128">+SUM(S193:S197)</f>
        <v>0</v>
      </c>
      <c r="T192" s="25">
        <f t="shared" ref="T192" si="129">+SUM(T193:T197)</f>
        <v>0</v>
      </c>
      <c r="U192" s="25">
        <f t="shared" ref="U192:V192" si="130">+SUM(U193:U197)</f>
        <v>0</v>
      </c>
      <c r="V192" s="25">
        <f t="shared" si="130"/>
        <v>0</v>
      </c>
      <c r="W192" s="26"/>
      <c r="X192" s="27" t="e">
        <f t="shared" si="38"/>
        <v>#DIV/0!</v>
      </c>
    </row>
    <row r="193" spans="1:24">
      <c r="A193" s="23" t="s">
        <v>611</v>
      </c>
      <c r="B193" s="24" t="s">
        <v>612</v>
      </c>
      <c r="C193" s="29">
        <f>+'2000'!$K193</f>
        <v>0</v>
      </c>
      <c r="D193" s="29">
        <f>+'2001'!$K193</f>
        <v>0</v>
      </c>
      <c r="E193" s="29">
        <f>+'2002'!$K193</f>
        <v>0</v>
      </c>
      <c r="F193" s="29">
        <f>+'2003'!$K193</f>
        <v>0</v>
      </c>
      <c r="G193" s="29">
        <f>+'2004'!$K193</f>
        <v>0</v>
      </c>
      <c r="H193" s="29">
        <f>+'2005'!$K193</f>
        <v>0</v>
      </c>
      <c r="I193" s="29">
        <f>+'2006'!$K193</f>
        <v>0</v>
      </c>
      <c r="J193" s="29">
        <f>+'2007'!$K193</f>
        <v>0</v>
      </c>
      <c r="K193" s="29">
        <f>+'2008'!$K193</f>
        <v>0</v>
      </c>
      <c r="L193" s="29">
        <f>+'2009'!$K193</f>
        <v>0</v>
      </c>
      <c r="M193" s="29">
        <f>+'2010'!$K193</f>
        <v>0</v>
      </c>
      <c r="N193" s="29">
        <f>+'2011'!$K193</f>
        <v>0</v>
      </c>
      <c r="O193" s="29">
        <f>+'2012'!$K193</f>
        <v>0</v>
      </c>
      <c r="P193" s="29">
        <f>+'2013'!$K193</f>
        <v>0</v>
      </c>
      <c r="Q193" s="29">
        <f>+'2014'!$K193</f>
        <v>0</v>
      </c>
      <c r="R193" s="29">
        <f>+'2015'!$K193</f>
        <v>0</v>
      </c>
      <c r="S193" s="29">
        <f>+'2016'!$K193</f>
        <v>0</v>
      </c>
      <c r="T193" s="29">
        <f>+'2017'!$K193</f>
        <v>0</v>
      </c>
      <c r="U193" s="29">
        <f>+'2018'!$K193</f>
        <v>0</v>
      </c>
      <c r="V193" s="29">
        <f>+'2019'!$K193</f>
        <v>0</v>
      </c>
      <c r="W193" s="26"/>
      <c r="X193" s="30" t="e">
        <f t="shared" si="38"/>
        <v>#DIV/0!</v>
      </c>
    </row>
    <row r="194" spans="1:24">
      <c r="A194" s="23" t="s">
        <v>613</v>
      </c>
      <c r="B194" s="24" t="s">
        <v>614</v>
      </c>
      <c r="C194" s="29">
        <f>+'2000'!$K194</f>
        <v>0</v>
      </c>
      <c r="D194" s="29">
        <f>+'2001'!$K194</f>
        <v>0</v>
      </c>
      <c r="E194" s="29">
        <f>+'2002'!$K194</f>
        <v>0</v>
      </c>
      <c r="F194" s="29">
        <f>+'2003'!$K194</f>
        <v>0</v>
      </c>
      <c r="G194" s="29">
        <f>+'2004'!$K194</f>
        <v>0</v>
      </c>
      <c r="H194" s="29">
        <f>+'2005'!$K194</f>
        <v>0</v>
      </c>
      <c r="I194" s="29">
        <f>+'2006'!$K194</f>
        <v>0</v>
      </c>
      <c r="J194" s="29">
        <f>+'2007'!$K194</f>
        <v>0</v>
      </c>
      <c r="K194" s="29">
        <f>+'2008'!$K194</f>
        <v>0</v>
      </c>
      <c r="L194" s="29">
        <f>+'2009'!$K194</f>
        <v>0</v>
      </c>
      <c r="M194" s="29">
        <f>+'2010'!$K194</f>
        <v>0</v>
      </c>
      <c r="N194" s="29">
        <f>+'2011'!$K194</f>
        <v>0</v>
      </c>
      <c r="O194" s="29">
        <f>+'2012'!$K194</f>
        <v>0</v>
      </c>
      <c r="P194" s="29">
        <f>+'2013'!$K194</f>
        <v>0</v>
      </c>
      <c r="Q194" s="29">
        <f>+'2014'!$K194</f>
        <v>0</v>
      </c>
      <c r="R194" s="29">
        <f>+'2015'!$K194</f>
        <v>0</v>
      </c>
      <c r="S194" s="29">
        <f>+'2016'!$K194</f>
        <v>0</v>
      </c>
      <c r="T194" s="29">
        <f>+'2017'!$K194</f>
        <v>0</v>
      </c>
      <c r="U194" s="29">
        <f>+'2018'!$K194</f>
        <v>0</v>
      </c>
      <c r="V194" s="29">
        <f>+'2019'!$K194</f>
        <v>0</v>
      </c>
      <c r="W194" s="26"/>
      <c r="X194" s="30" t="e">
        <f t="shared" si="38"/>
        <v>#DIV/0!</v>
      </c>
    </row>
    <row r="195" spans="1:24">
      <c r="A195" s="23" t="s">
        <v>615</v>
      </c>
      <c r="B195" s="24" t="s">
        <v>616</v>
      </c>
      <c r="C195" s="29">
        <f>+'2000'!$K195</f>
        <v>0</v>
      </c>
      <c r="D195" s="29">
        <f>+'2001'!$K195</f>
        <v>0</v>
      </c>
      <c r="E195" s="29">
        <f>+'2002'!$K195</f>
        <v>0</v>
      </c>
      <c r="F195" s="29">
        <f>+'2003'!$K195</f>
        <v>0</v>
      </c>
      <c r="G195" s="29">
        <f>+'2004'!$K195</f>
        <v>0</v>
      </c>
      <c r="H195" s="29">
        <f>+'2005'!$K195</f>
        <v>0</v>
      </c>
      <c r="I195" s="29">
        <f>+'2006'!$K195</f>
        <v>0</v>
      </c>
      <c r="J195" s="29">
        <f>+'2007'!$K195</f>
        <v>0</v>
      </c>
      <c r="K195" s="29">
        <f>+'2008'!$K195</f>
        <v>0</v>
      </c>
      <c r="L195" s="29">
        <f>+'2009'!$K195</f>
        <v>0</v>
      </c>
      <c r="M195" s="29">
        <f>+'2010'!$K195</f>
        <v>0</v>
      </c>
      <c r="N195" s="29">
        <f>+'2011'!$K195</f>
        <v>0</v>
      </c>
      <c r="O195" s="29">
        <f>+'2012'!$K195</f>
        <v>0</v>
      </c>
      <c r="P195" s="29">
        <f>+'2013'!$K195</f>
        <v>0</v>
      </c>
      <c r="Q195" s="29">
        <f>+'2014'!$K195</f>
        <v>0</v>
      </c>
      <c r="R195" s="29">
        <f>+'2015'!$K195</f>
        <v>0</v>
      </c>
      <c r="S195" s="29">
        <f>+'2016'!$K195</f>
        <v>0</v>
      </c>
      <c r="T195" s="29">
        <f>+'2017'!$K195</f>
        <v>0</v>
      </c>
      <c r="U195" s="29">
        <f>+'2018'!$K195</f>
        <v>0</v>
      </c>
      <c r="V195" s="29">
        <f>+'2019'!$K195</f>
        <v>0</v>
      </c>
      <c r="W195" s="26"/>
      <c r="X195" s="30" t="e">
        <f t="shared" si="38"/>
        <v>#DIV/0!</v>
      </c>
    </row>
    <row r="196" spans="1:24">
      <c r="A196" s="23" t="s">
        <v>617</v>
      </c>
      <c r="B196" s="24" t="s">
        <v>618</v>
      </c>
      <c r="C196" s="29">
        <f>+'2000'!$K196</f>
        <v>0</v>
      </c>
      <c r="D196" s="29">
        <f>+'2001'!$K196</f>
        <v>0</v>
      </c>
      <c r="E196" s="29">
        <f>+'2002'!$K196</f>
        <v>0</v>
      </c>
      <c r="F196" s="29">
        <f>+'2003'!$K196</f>
        <v>0</v>
      </c>
      <c r="G196" s="29">
        <f>+'2004'!$K196</f>
        <v>0</v>
      </c>
      <c r="H196" s="29">
        <f>+'2005'!$K196</f>
        <v>0</v>
      </c>
      <c r="I196" s="29">
        <f>+'2006'!$K196</f>
        <v>0</v>
      </c>
      <c r="J196" s="29">
        <f>+'2007'!$K196</f>
        <v>0</v>
      </c>
      <c r="K196" s="29">
        <f>+'2008'!$K196</f>
        <v>0</v>
      </c>
      <c r="L196" s="29">
        <f>+'2009'!$K196</f>
        <v>0</v>
      </c>
      <c r="M196" s="29">
        <f>+'2010'!$K196</f>
        <v>0</v>
      </c>
      <c r="N196" s="29">
        <f>+'2011'!$K196</f>
        <v>0</v>
      </c>
      <c r="O196" s="29">
        <f>+'2012'!$K196</f>
        <v>0</v>
      </c>
      <c r="P196" s="29">
        <f>+'2013'!$K196</f>
        <v>0</v>
      </c>
      <c r="Q196" s="29">
        <f>+'2014'!$K196</f>
        <v>0</v>
      </c>
      <c r="R196" s="29">
        <f>+'2015'!$K196</f>
        <v>0</v>
      </c>
      <c r="S196" s="29">
        <f>+'2016'!$K196</f>
        <v>0</v>
      </c>
      <c r="T196" s="29">
        <f>+'2017'!$K196</f>
        <v>0</v>
      </c>
      <c r="U196" s="29">
        <f>+'2018'!$K196</f>
        <v>0</v>
      </c>
      <c r="V196" s="29">
        <f>+'2019'!$K196</f>
        <v>0</v>
      </c>
      <c r="W196" s="26"/>
      <c r="X196" s="30" t="e">
        <f t="shared" ref="X196:X236" si="131">+(V196/C196)-1</f>
        <v>#DIV/0!</v>
      </c>
    </row>
    <row r="197" spans="1:24">
      <c r="A197" s="23" t="s">
        <v>619</v>
      </c>
      <c r="B197" s="24" t="s">
        <v>620</v>
      </c>
      <c r="C197" s="29">
        <f>+'2000'!$K197</f>
        <v>0</v>
      </c>
      <c r="D197" s="29">
        <f>+'2001'!$K197</f>
        <v>0</v>
      </c>
      <c r="E197" s="29">
        <f>+'2002'!$K197</f>
        <v>0</v>
      </c>
      <c r="F197" s="29">
        <f>+'2003'!$K197</f>
        <v>0</v>
      </c>
      <c r="G197" s="29">
        <f>+'2004'!$K197</f>
        <v>0</v>
      </c>
      <c r="H197" s="29">
        <f>+'2005'!$K197</f>
        <v>0</v>
      </c>
      <c r="I197" s="29">
        <f>+'2006'!$K197</f>
        <v>0</v>
      </c>
      <c r="J197" s="29">
        <f>+'2007'!$K197</f>
        <v>0</v>
      </c>
      <c r="K197" s="29">
        <f>+'2008'!$K197</f>
        <v>0</v>
      </c>
      <c r="L197" s="29">
        <f>+'2009'!$K197</f>
        <v>0</v>
      </c>
      <c r="M197" s="29">
        <f>+'2010'!$K197</f>
        <v>0</v>
      </c>
      <c r="N197" s="29">
        <f>+'2011'!$K197</f>
        <v>0</v>
      </c>
      <c r="O197" s="29">
        <f>+'2012'!$K197</f>
        <v>0</v>
      </c>
      <c r="P197" s="29">
        <f>+'2013'!$K197</f>
        <v>0</v>
      </c>
      <c r="Q197" s="29">
        <f>+'2014'!$K197</f>
        <v>0</v>
      </c>
      <c r="R197" s="29">
        <f>+'2015'!$K197</f>
        <v>0</v>
      </c>
      <c r="S197" s="29">
        <f>+'2016'!$K197</f>
        <v>0</v>
      </c>
      <c r="T197" s="29">
        <f>+'2017'!$K197</f>
        <v>0</v>
      </c>
      <c r="U197" s="29">
        <f>+'2018'!$K197</f>
        <v>0</v>
      </c>
      <c r="V197" s="29">
        <f>+'2019'!$K197</f>
        <v>0</v>
      </c>
      <c r="W197" s="26"/>
      <c r="X197" s="30" t="e">
        <f t="shared" si="131"/>
        <v>#DIV/0!</v>
      </c>
    </row>
    <row r="198" spans="1:24">
      <c r="A198" s="23" t="s">
        <v>621</v>
      </c>
      <c r="B198" s="24" t="s">
        <v>622</v>
      </c>
      <c r="C198" s="25">
        <f t="shared" ref="C198:U198" si="132">+SUM(C199:C200)</f>
        <v>0</v>
      </c>
      <c r="D198" s="25">
        <f t="shared" si="132"/>
        <v>0</v>
      </c>
      <c r="E198" s="25">
        <f t="shared" si="132"/>
        <v>0</v>
      </c>
      <c r="F198" s="25">
        <f t="shared" si="132"/>
        <v>0</v>
      </c>
      <c r="G198" s="25">
        <f t="shared" si="132"/>
        <v>0</v>
      </c>
      <c r="H198" s="25">
        <f t="shared" si="132"/>
        <v>0</v>
      </c>
      <c r="I198" s="25">
        <f t="shared" si="132"/>
        <v>0</v>
      </c>
      <c r="J198" s="25">
        <f t="shared" si="132"/>
        <v>0</v>
      </c>
      <c r="K198" s="25">
        <f t="shared" si="132"/>
        <v>0</v>
      </c>
      <c r="L198" s="25">
        <f t="shared" si="132"/>
        <v>0</v>
      </c>
      <c r="M198" s="25">
        <f t="shared" si="132"/>
        <v>0</v>
      </c>
      <c r="N198" s="25">
        <f t="shared" si="132"/>
        <v>0</v>
      </c>
      <c r="O198" s="25">
        <f t="shared" si="132"/>
        <v>0</v>
      </c>
      <c r="P198" s="25">
        <f t="shared" si="132"/>
        <v>0</v>
      </c>
      <c r="Q198" s="25">
        <f t="shared" si="132"/>
        <v>0</v>
      </c>
      <c r="R198" s="25">
        <f t="shared" si="132"/>
        <v>0</v>
      </c>
      <c r="S198" s="25">
        <f t="shared" si="132"/>
        <v>0</v>
      </c>
      <c r="T198" s="25">
        <f t="shared" si="132"/>
        <v>0</v>
      </c>
      <c r="U198" s="25">
        <f t="shared" si="132"/>
        <v>0</v>
      </c>
      <c r="V198" s="25">
        <f t="shared" ref="V198" si="133">+SUM(V199:V200)</f>
        <v>0</v>
      </c>
      <c r="W198" s="26"/>
      <c r="X198" s="27" t="e">
        <f t="shared" si="131"/>
        <v>#DIV/0!</v>
      </c>
    </row>
    <row r="199" spans="1:24">
      <c r="A199" s="23" t="s">
        <v>623</v>
      </c>
      <c r="B199" s="24" t="s">
        <v>624</v>
      </c>
      <c r="C199" s="29">
        <f>+'2000'!$K199</f>
        <v>0</v>
      </c>
      <c r="D199" s="29">
        <f>+'2001'!$K199</f>
        <v>0</v>
      </c>
      <c r="E199" s="29">
        <f>+'2002'!$K199</f>
        <v>0</v>
      </c>
      <c r="F199" s="29">
        <f>+'2003'!$K199</f>
        <v>0</v>
      </c>
      <c r="G199" s="29">
        <f>+'2004'!$K199</f>
        <v>0</v>
      </c>
      <c r="H199" s="29">
        <f>+'2005'!$K199</f>
        <v>0</v>
      </c>
      <c r="I199" s="29">
        <f>+'2006'!$K199</f>
        <v>0</v>
      </c>
      <c r="J199" s="29">
        <f>+'2007'!$K199</f>
        <v>0</v>
      </c>
      <c r="K199" s="29">
        <f>+'2008'!$K199</f>
        <v>0</v>
      </c>
      <c r="L199" s="29">
        <f>+'2009'!$K199</f>
        <v>0</v>
      </c>
      <c r="M199" s="29">
        <f>+'2010'!$K199</f>
        <v>0</v>
      </c>
      <c r="N199" s="29">
        <f>+'2011'!$K199</f>
        <v>0</v>
      </c>
      <c r="O199" s="29">
        <f>+'2012'!$K199</f>
        <v>0</v>
      </c>
      <c r="P199" s="29">
        <f>+'2013'!$K199</f>
        <v>0</v>
      </c>
      <c r="Q199" s="29">
        <f>+'2014'!$K199</f>
        <v>0</v>
      </c>
      <c r="R199" s="29">
        <f>+'2015'!$K199</f>
        <v>0</v>
      </c>
      <c r="S199" s="29">
        <f>+'2016'!$K199</f>
        <v>0</v>
      </c>
      <c r="T199" s="29">
        <f>+'2017'!$K199</f>
        <v>0</v>
      </c>
      <c r="U199" s="29">
        <f>+'2018'!$K199</f>
        <v>0</v>
      </c>
      <c r="V199" s="29">
        <f>+'2019'!$K199</f>
        <v>0</v>
      </c>
      <c r="W199" s="26"/>
      <c r="X199" s="30" t="e">
        <f t="shared" si="131"/>
        <v>#DIV/0!</v>
      </c>
    </row>
    <row r="200" spans="1:24">
      <c r="A200" s="23" t="s">
        <v>625</v>
      </c>
      <c r="B200" s="24" t="s">
        <v>626</v>
      </c>
      <c r="C200" s="25">
        <f t="shared" ref="C200" si="134">+SUM(C201:C205)</f>
        <v>0</v>
      </c>
      <c r="D200" s="25">
        <f t="shared" ref="D200" si="135">+SUM(D201:D205)</f>
        <v>0</v>
      </c>
      <c r="E200" s="25">
        <f t="shared" ref="E200" si="136">+SUM(E201:E205)</f>
        <v>0</v>
      </c>
      <c r="F200" s="25">
        <f t="shared" ref="F200" si="137">+SUM(F201:F205)</f>
        <v>0</v>
      </c>
      <c r="G200" s="25">
        <f t="shared" ref="G200" si="138">+SUM(G201:G205)</f>
        <v>0</v>
      </c>
      <c r="H200" s="25">
        <f t="shared" ref="H200" si="139">+SUM(H201:H205)</f>
        <v>0</v>
      </c>
      <c r="I200" s="25">
        <f t="shared" ref="I200" si="140">+SUM(I201:I205)</f>
        <v>0</v>
      </c>
      <c r="J200" s="25">
        <f t="shared" ref="J200" si="141">+SUM(J201:J205)</f>
        <v>0</v>
      </c>
      <c r="K200" s="25">
        <f t="shared" ref="K200" si="142">+SUM(K201:K205)</f>
        <v>0</v>
      </c>
      <c r="L200" s="25">
        <f t="shared" ref="L200" si="143">+SUM(L201:L205)</f>
        <v>0</v>
      </c>
      <c r="M200" s="25">
        <f t="shared" ref="M200" si="144">+SUM(M201:M205)</f>
        <v>0</v>
      </c>
      <c r="N200" s="25">
        <f t="shared" ref="N200" si="145">+SUM(N201:N205)</f>
        <v>0</v>
      </c>
      <c r="O200" s="25">
        <f t="shared" ref="O200" si="146">+SUM(O201:O205)</f>
        <v>0</v>
      </c>
      <c r="P200" s="25">
        <f t="shared" ref="P200" si="147">+SUM(P201:P205)</f>
        <v>0</v>
      </c>
      <c r="Q200" s="25">
        <f t="shared" ref="Q200" si="148">+SUM(Q201:Q205)</f>
        <v>0</v>
      </c>
      <c r="R200" s="25">
        <f t="shared" ref="R200" si="149">+SUM(R201:R205)</f>
        <v>0</v>
      </c>
      <c r="S200" s="25">
        <f t="shared" ref="S200" si="150">+SUM(S201:S205)</f>
        <v>0</v>
      </c>
      <c r="T200" s="25">
        <f t="shared" ref="T200" si="151">+SUM(T201:T205)</f>
        <v>0</v>
      </c>
      <c r="U200" s="25">
        <f t="shared" ref="U200:V200" si="152">+SUM(U201:U205)</f>
        <v>0</v>
      </c>
      <c r="V200" s="25">
        <f t="shared" si="152"/>
        <v>0</v>
      </c>
      <c r="W200" s="26"/>
      <c r="X200" s="27" t="e">
        <f t="shared" si="131"/>
        <v>#DIV/0!</v>
      </c>
    </row>
    <row r="201" spans="1:24">
      <c r="A201" s="23" t="s">
        <v>627</v>
      </c>
      <c r="B201" s="24" t="s">
        <v>628</v>
      </c>
      <c r="C201" s="29">
        <f>+'2000'!$K201</f>
        <v>0</v>
      </c>
      <c r="D201" s="29">
        <f>+'2001'!$K201</f>
        <v>0</v>
      </c>
      <c r="E201" s="29">
        <f>+'2002'!$K201</f>
        <v>0</v>
      </c>
      <c r="F201" s="29">
        <f>+'2003'!$K201</f>
        <v>0</v>
      </c>
      <c r="G201" s="29">
        <f>+'2004'!$K201</f>
        <v>0</v>
      </c>
      <c r="H201" s="29">
        <f>+'2005'!$K201</f>
        <v>0</v>
      </c>
      <c r="I201" s="29">
        <f>+'2006'!$K201</f>
        <v>0</v>
      </c>
      <c r="J201" s="29">
        <f>+'2007'!$K201</f>
        <v>0</v>
      </c>
      <c r="K201" s="29">
        <f>+'2008'!$K201</f>
        <v>0</v>
      </c>
      <c r="L201" s="29">
        <f>+'2009'!$K201</f>
        <v>0</v>
      </c>
      <c r="M201" s="29">
        <f>+'2010'!$K201</f>
        <v>0</v>
      </c>
      <c r="N201" s="29">
        <f>+'2011'!$K201</f>
        <v>0</v>
      </c>
      <c r="O201" s="29">
        <f>+'2012'!$K201</f>
        <v>0</v>
      </c>
      <c r="P201" s="29">
        <f>+'2013'!$K201</f>
        <v>0</v>
      </c>
      <c r="Q201" s="29">
        <f>+'2014'!$K201</f>
        <v>0</v>
      </c>
      <c r="R201" s="29">
        <f>+'2015'!$K201</f>
        <v>0</v>
      </c>
      <c r="S201" s="29">
        <f>+'2016'!$K201</f>
        <v>0</v>
      </c>
      <c r="T201" s="29">
        <f>+'2017'!$K201</f>
        <v>0</v>
      </c>
      <c r="U201" s="29">
        <f>+'2018'!$K201</f>
        <v>0</v>
      </c>
      <c r="V201" s="29">
        <f>+'2019'!$K201</f>
        <v>0</v>
      </c>
      <c r="W201" s="26"/>
      <c r="X201" s="30" t="e">
        <f t="shared" si="131"/>
        <v>#DIV/0!</v>
      </c>
    </row>
    <row r="202" spans="1:24">
      <c r="A202" s="23" t="s">
        <v>629</v>
      </c>
      <c r="B202" s="24" t="s">
        <v>630</v>
      </c>
      <c r="C202" s="29">
        <f>+'2000'!$K202</f>
        <v>0</v>
      </c>
      <c r="D202" s="29">
        <f>+'2001'!$K202</f>
        <v>0</v>
      </c>
      <c r="E202" s="29">
        <f>+'2002'!$K202</f>
        <v>0</v>
      </c>
      <c r="F202" s="29">
        <f>+'2003'!$K202</f>
        <v>0</v>
      </c>
      <c r="G202" s="29">
        <f>+'2004'!$K202</f>
        <v>0</v>
      </c>
      <c r="H202" s="29">
        <f>+'2005'!$K202</f>
        <v>0</v>
      </c>
      <c r="I202" s="29">
        <f>+'2006'!$K202</f>
        <v>0</v>
      </c>
      <c r="J202" s="29">
        <f>+'2007'!$K202</f>
        <v>0</v>
      </c>
      <c r="K202" s="29">
        <f>+'2008'!$K202</f>
        <v>0</v>
      </c>
      <c r="L202" s="29">
        <f>+'2009'!$K202</f>
        <v>0</v>
      </c>
      <c r="M202" s="29">
        <f>+'2010'!$K202</f>
        <v>0</v>
      </c>
      <c r="N202" s="29">
        <f>+'2011'!$K202</f>
        <v>0</v>
      </c>
      <c r="O202" s="29">
        <f>+'2012'!$K202</f>
        <v>0</v>
      </c>
      <c r="P202" s="29">
        <f>+'2013'!$K202</f>
        <v>0</v>
      </c>
      <c r="Q202" s="29">
        <f>+'2014'!$K202</f>
        <v>0</v>
      </c>
      <c r="R202" s="29">
        <f>+'2015'!$K202</f>
        <v>0</v>
      </c>
      <c r="S202" s="29">
        <f>+'2016'!$K202</f>
        <v>0</v>
      </c>
      <c r="T202" s="29">
        <f>+'2017'!$K202</f>
        <v>0</v>
      </c>
      <c r="U202" s="29">
        <f>+'2018'!$K202</f>
        <v>0</v>
      </c>
      <c r="V202" s="29">
        <f>+'2019'!$K202</f>
        <v>0</v>
      </c>
      <c r="W202" s="26"/>
      <c r="X202" s="30" t="e">
        <f t="shared" si="131"/>
        <v>#DIV/0!</v>
      </c>
    </row>
    <row r="203" spans="1:24">
      <c r="A203" s="23" t="s">
        <v>631</v>
      </c>
      <c r="B203" s="24" t="s">
        <v>632</v>
      </c>
      <c r="C203" s="29">
        <f>+'2000'!$K203</f>
        <v>0</v>
      </c>
      <c r="D203" s="29">
        <f>+'2001'!$K203</f>
        <v>0</v>
      </c>
      <c r="E203" s="29">
        <f>+'2002'!$K203</f>
        <v>0</v>
      </c>
      <c r="F203" s="29">
        <f>+'2003'!$K203</f>
        <v>0</v>
      </c>
      <c r="G203" s="29">
        <f>+'2004'!$K203</f>
        <v>0</v>
      </c>
      <c r="H203" s="29">
        <f>+'2005'!$K203</f>
        <v>0</v>
      </c>
      <c r="I203" s="29">
        <f>+'2006'!$K203</f>
        <v>0</v>
      </c>
      <c r="J203" s="29">
        <f>+'2007'!$K203</f>
        <v>0</v>
      </c>
      <c r="K203" s="29">
        <f>+'2008'!$K203</f>
        <v>0</v>
      </c>
      <c r="L203" s="29">
        <f>+'2009'!$K203</f>
        <v>0</v>
      </c>
      <c r="M203" s="29">
        <f>+'2010'!$K203</f>
        <v>0</v>
      </c>
      <c r="N203" s="29">
        <f>+'2011'!$K203</f>
        <v>0</v>
      </c>
      <c r="O203" s="29">
        <f>+'2012'!$K203</f>
        <v>0</v>
      </c>
      <c r="P203" s="29">
        <f>+'2013'!$K203</f>
        <v>0</v>
      </c>
      <c r="Q203" s="29">
        <f>+'2014'!$K203</f>
        <v>0</v>
      </c>
      <c r="R203" s="29">
        <f>+'2015'!$K203</f>
        <v>0</v>
      </c>
      <c r="S203" s="29">
        <f>+'2016'!$K203</f>
        <v>0</v>
      </c>
      <c r="T203" s="29">
        <f>+'2017'!$K203</f>
        <v>0</v>
      </c>
      <c r="U203" s="29">
        <f>+'2018'!$K203</f>
        <v>0</v>
      </c>
      <c r="V203" s="29">
        <f>+'2019'!$K203</f>
        <v>0</v>
      </c>
      <c r="W203" s="26"/>
      <c r="X203" s="30" t="e">
        <f t="shared" si="131"/>
        <v>#DIV/0!</v>
      </c>
    </row>
    <row r="204" spans="1:24">
      <c r="A204" s="23" t="s">
        <v>633</v>
      </c>
      <c r="B204" s="24" t="s">
        <v>634</v>
      </c>
      <c r="C204" s="29">
        <f>+'2000'!$K204</f>
        <v>0</v>
      </c>
      <c r="D204" s="29">
        <f>+'2001'!$K204</f>
        <v>0</v>
      </c>
      <c r="E204" s="29">
        <f>+'2002'!$K204</f>
        <v>0</v>
      </c>
      <c r="F204" s="29">
        <f>+'2003'!$K204</f>
        <v>0</v>
      </c>
      <c r="G204" s="29">
        <f>+'2004'!$K204</f>
        <v>0</v>
      </c>
      <c r="H204" s="29">
        <f>+'2005'!$K204</f>
        <v>0</v>
      </c>
      <c r="I204" s="29">
        <f>+'2006'!$K204</f>
        <v>0</v>
      </c>
      <c r="J204" s="29">
        <f>+'2007'!$K204</f>
        <v>0</v>
      </c>
      <c r="K204" s="29">
        <f>+'2008'!$K204</f>
        <v>0</v>
      </c>
      <c r="L204" s="29">
        <f>+'2009'!$K204</f>
        <v>0</v>
      </c>
      <c r="M204" s="29">
        <f>+'2010'!$K204</f>
        <v>0</v>
      </c>
      <c r="N204" s="29">
        <f>+'2011'!$K204</f>
        <v>0</v>
      </c>
      <c r="O204" s="29">
        <f>+'2012'!$K204</f>
        <v>0</v>
      </c>
      <c r="P204" s="29">
        <f>+'2013'!$K204</f>
        <v>0</v>
      </c>
      <c r="Q204" s="29">
        <f>+'2014'!$K204</f>
        <v>0</v>
      </c>
      <c r="R204" s="29">
        <f>+'2015'!$K204</f>
        <v>0</v>
      </c>
      <c r="S204" s="29">
        <f>+'2016'!$K204</f>
        <v>0</v>
      </c>
      <c r="T204" s="29">
        <f>+'2017'!$K204</f>
        <v>0</v>
      </c>
      <c r="U204" s="29">
        <f>+'2018'!$K204</f>
        <v>0</v>
      </c>
      <c r="V204" s="29">
        <f>+'2019'!$K204</f>
        <v>0</v>
      </c>
      <c r="W204" s="26"/>
      <c r="X204" s="30" t="e">
        <f t="shared" si="131"/>
        <v>#DIV/0!</v>
      </c>
    </row>
    <row r="205" spans="1:24">
      <c r="A205" s="23" t="s">
        <v>635</v>
      </c>
      <c r="B205" s="24" t="s">
        <v>636</v>
      </c>
      <c r="C205" s="29">
        <f>+'2000'!$K205</f>
        <v>0</v>
      </c>
      <c r="D205" s="29">
        <f>+'2001'!$K205</f>
        <v>0</v>
      </c>
      <c r="E205" s="29">
        <f>+'2002'!$K205</f>
        <v>0</v>
      </c>
      <c r="F205" s="29">
        <f>+'2003'!$K205</f>
        <v>0</v>
      </c>
      <c r="G205" s="29">
        <f>+'2004'!$K205</f>
        <v>0</v>
      </c>
      <c r="H205" s="29">
        <f>+'2005'!$K205</f>
        <v>0</v>
      </c>
      <c r="I205" s="29">
        <f>+'2006'!$K205</f>
        <v>0</v>
      </c>
      <c r="J205" s="29">
        <f>+'2007'!$K205</f>
        <v>0</v>
      </c>
      <c r="K205" s="29">
        <f>+'2008'!$K205</f>
        <v>0</v>
      </c>
      <c r="L205" s="29">
        <f>+'2009'!$K205</f>
        <v>0</v>
      </c>
      <c r="M205" s="29">
        <f>+'2010'!$K205</f>
        <v>0</v>
      </c>
      <c r="N205" s="29">
        <f>+'2011'!$K205</f>
        <v>0</v>
      </c>
      <c r="O205" s="29">
        <f>+'2012'!$K205</f>
        <v>0</v>
      </c>
      <c r="P205" s="29">
        <f>+'2013'!$K205</f>
        <v>0</v>
      </c>
      <c r="Q205" s="29">
        <f>+'2014'!$K205</f>
        <v>0</v>
      </c>
      <c r="R205" s="29">
        <f>+'2015'!$K205</f>
        <v>0</v>
      </c>
      <c r="S205" s="29">
        <f>+'2016'!$K205</f>
        <v>0</v>
      </c>
      <c r="T205" s="29">
        <f>+'2017'!$K205</f>
        <v>0</v>
      </c>
      <c r="U205" s="29">
        <f>+'2018'!$K205</f>
        <v>0</v>
      </c>
      <c r="V205" s="29">
        <f>+'2019'!$K205</f>
        <v>0</v>
      </c>
      <c r="W205" s="26"/>
      <c r="X205" s="30" t="e">
        <f t="shared" si="131"/>
        <v>#DIV/0!</v>
      </c>
    </row>
    <row r="206" spans="1:24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26"/>
      <c r="X206" s="32" t="e">
        <f t="shared" si="131"/>
        <v>#DIV/0!</v>
      </c>
    </row>
    <row r="207" spans="1:24">
      <c r="A207" s="23" t="s">
        <v>639</v>
      </c>
      <c r="B207" s="24" t="s">
        <v>290</v>
      </c>
      <c r="C207" s="29">
        <f>+'2000'!$K207</f>
        <v>0</v>
      </c>
      <c r="D207" s="29">
        <f>+'2001'!$K207</f>
        <v>0</v>
      </c>
      <c r="E207" s="29">
        <f>+'2002'!$K207</f>
        <v>0</v>
      </c>
      <c r="F207" s="29">
        <f>+'2003'!$K207</f>
        <v>0</v>
      </c>
      <c r="G207" s="29">
        <f>+'2004'!$K207</f>
        <v>0</v>
      </c>
      <c r="H207" s="29">
        <f>+'2005'!$K207</f>
        <v>0</v>
      </c>
      <c r="I207" s="29">
        <f>+'2006'!$K207</f>
        <v>0</v>
      </c>
      <c r="J207" s="29">
        <f>+'2007'!$K207</f>
        <v>0</v>
      </c>
      <c r="K207" s="29">
        <f>+'2008'!$K207</f>
        <v>0</v>
      </c>
      <c r="L207" s="29">
        <f>+'2009'!$K207</f>
        <v>0</v>
      </c>
      <c r="M207" s="29">
        <f>+'2010'!$K207</f>
        <v>0</v>
      </c>
      <c r="N207" s="29">
        <f>+'2011'!$K207</f>
        <v>0</v>
      </c>
      <c r="O207" s="29">
        <f>+'2012'!$K207</f>
        <v>0</v>
      </c>
      <c r="P207" s="29">
        <f>+'2013'!$K207</f>
        <v>0</v>
      </c>
      <c r="Q207" s="29">
        <f>+'2014'!$K207</f>
        <v>0</v>
      </c>
      <c r="R207" s="29">
        <f>+'2015'!$K207</f>
        <v>0</v>
      </c>
      <c r="S207" s="29">
        <f>+'2016'!$K207</f>
        <v>0</v>
      </c>
      <c r="T207" s="29">
        <f>+'2017'!$K207</f>
        <v>0</v>
      </c>
      <c r="U207" s="29">
        <f>+'2018'!$K207</f>
        <v>0</v>
      </c>
      <c r="V207" s="29">
        <f>+'2019'!$K207</f>
        <v>0</v>
      </c>
      <c r="W207" s="26"/>
      <c r="X207" s="30" t="e">
        <f t="shared" si="131"/>
        <v>#DIV/0!</v>
      </c>
    </row>
    <row r="208" spans="1:24" s="12" customFormat="1">
      <c r="A208" s="18" t="s">
        <v>640</v>
      </c>
      <c r="B208" s="19" t="s">
        <v>641</v>
      </c>
      <c r="C208" s="20">
        <f t="shared" ref="C208:U208" si="153">+C209+C213+C216+C219+C223</f>
        <v>0</v>
      </c>
      <c r="D208" s="20">
        <f t="shared" si="153"/>
        <v>0</v>
      </c>
      <c r="E208" s="20">
        <f t="shared" si="153"/>
        <v>0</v>
      </c>
      <c r="F208" s="20">
        <f t="shared" si="153"/>
        <v>0</v>
      </c>
      <c r="G208" s="20">
        <f t="shared" si="153"/>
        <v>0</v>
      </c>
      <c r="H208" s="20">
        <f t="shared" si="153"/>
        <v>0</v>
      </c>
      <c r="I208" s="20">
        <f t="shared" si="153"/>
        <v>0</v>
      </c>
      <c r="J208" s="20">
        <f t="shared" si="153"/>
        <v>0</v>
      </c>
      <c r="K208" s="20">
        <f t="shared" si="153"/>
        <v>0</v>
      </c>
      <c r="L208" s="20">
        <f t="shared" si="153"/>
        <v>0</v>
      </c>
      <c r="M208" s="20">
        <f t="shared" si="153"/>
        <v>0</v>
      </c>
      <c r="N208" s="20">
        <f t="shared" si="153"/>
        <v>0</v>
      </c>
      <c r="O208" s="20">
        <f t="shared" si="153"/>
        <v>0</v>
      </c>
      <c r="P208" s="20">
        <f t="shared" si="153"/>
        <v>0</v>
      </c>
      <c r="Q208" s="20">
        <f t="shared" si="153"/>
        <v>0</v>
      </c>
      <c r="R208" s="20">
        <f t="shared" si="153"/>
        <v>0</v>
      </c>
      <c r="S208" s="20">
        <f t="shared" si="153"/>
        <v>0</v>
      </c>
      <c r="T208" s="20">
        <f t="shared" si="153"/>
        <v>0</v>
      </c>
      <c r="U208" s="20">
        <f t="shared" si="153"/>
        <v>0</v>
      </c>
      <c r="V208" s="20">
        <f t="shared" ref="V208" si="154">+V209+V213+V216+V219+V223</f>
        <v>0</v>
      </c>
      <c r="W208" s="21"/>
      <c r="X208" s="22" t="e">
        <f t="shared" si="131"/>
        <v>#DIV/0!</v>
      </c>
    </row>
    <row r="209" spans="1:24">
      <c r="A209" s="23" t="s">
        <v>642</v>
      </c>
      <c r="B209" s="24" t="s">
        <v>643</v>
      </c>
      <c r="C209" s="25">
        <f t="shared" ref="C209:U209" si="155">+SUM(C210:C212)</f>
        <v>0</v>
      </c>
      <c r="D209" s="25">
        <f t="shared" si="155"/>
        <v>0</v>
      </c>
      <c r="E209" s="25">
        <f t="shared" si="155"/>
        <v>0</v>
      </c>
      <c r="F209" s="25">
        <f t="shared" si="155"/>
        <v>0</v>
      </c>
      <c r="G209" s="25">
        <f t="shared" si="155"/>
        <v>0</v>
      </c>
      <c r="H209" s="25">
        <f t="shared" si="155"/>
        <v>0</v>
      </c>
      <c r="I209" s="25">
        <f t="shared" si="155"/>
        <v>0</v>
      </c>
      <c r="J209" s="25">
        <f t="shared" si="155"/>
        <v>0</v>
      </c>
      <c r="K209" s="25">
        <f t="shared" si="155"/>
        <v>0</v>
      </c>
      <c r="L209" s="25">
        <f t="shared" si="155"/>
        <v>0</v>
      </c>
      <c r="M209" s="25">
        <f t="shared" si="155"/>
        <v>0</v>
      </c>
      <c r="N209" s="25">
        <f t="shared" si="155"/>
        <v>0</v>
      </c>
      <c r="O209" s="25">
        <f t="shared" si="155"/>
        <v>0</v>
      </c>
      <c r="P209" s="25">
        <f t="shared" si="155"/>
        <v>0</v>
      </c>
      <c r="Q209" s="25">
        <f t="shared" si="155"/>
        <v>0</v>
      </c>
      <c r="R209" s="25">
        <f t="shared" si="155"/>
        <v>0</v>
      </c>
      <c r="S209" s="25">
        <f t="shared" si="155"/>
        <v>0</v>
      </c>
      <c r="T209" s="25">
        <f t="shared" si="155"/>
        <v>0</v>
      </c>
      <c r="U209" s="25">
        <f t="shared" si="155"/>
        <v>0</v>
      </c>
      <c r="V209" s="25">
        <f t="shared" ref="V209" si="156">+SUM(V210:V212)</f>
        <v>0</v>
      </c>
      <c r="W209" s="26"/>
      <c r="X209" s="27" t="e">
        <f t="shared" si="131"/>
        <v>#DIV/0!</v>
      </c>
    </row>
    <row r="210" spans="1:24">
      <c r="A210" s="23" t="s">
        <v>644</v>
      </c>
      <c r="B210" s="24" t="s">
        <v>645</v>
      </c>
      <c r="C210" s="29">
        <f>+'2000'!$K210</f>
        <v>0</v>
      </c>
      <c r="D210" s="29">
        <f>+'2001'!$K210</f>
        <v>0</v>
      </c>
      <c r="E210" s="29">
        <f>+'2002'!$K210</f>
        <v>0</v>
      </c>
      <c r="F210" s="29">
        <f>+'2003'!$K210</f>
        <v>0</v>
      </c>
      <c r="G210" s="29">
        <f>+'2004'!$K210</f>
        <v>0</v>
      </c>
      <c r="H210" s="29">
        <f>+'2005'!$K210</f>
        <v>0</v>
      </c>
      <c r="I210" s="29">
        <f>+'2006'!$K210</f>
        <v>0</v>
      </c>
      <c r="J210" s="29">
        <f>+'2007'!$K210</f>
        <v>0</v>
      </c>
      <c r="K210" s="29">
        <f>+'2008'!$K210</f>
        <v>0</v>
      </c>
      <c r="L210" s="29">
        <f>+'2009'!$K210</f>
        <v>0</v>
      </c>
      <c r="M210" s="29">
        <f>+'2010'!$K210</f>
        <v>0</v>
      </c>
      <c r="N210" s="29">
        <f>+'2011'!$K210</f>
        <v>0</v>
      </c>
      <c r="O210" s="29">
        <f>+'2012'!$K210</f>
        <v>0</v>
      </c>
      <c r="P210" s="29">
        <f>+'2013'!$K210</f>
        <v>0</v>
      </c>
      <c r="Q210" s="29">
        <f>+'2014'!$K210</f>
        <v>0</v>
      </c>
      <c r="R210" s="29">
        <f>+'2015'!$K210</f>
        <v>0</v>
      </c>
      <c r="S210" s="29">
        <f>+'2016'!$K210</f>
        <v>0</v>
      </c>
      <c r="T210" s="29">
        <f>+'2017'!$K210</f>
        <v>0</v>
      </c>
      <c r="U210" s="29">
        <f>+'2018'!$K210</f>
        <v>0</v>
      </c>
      <c r="V210" s="29">
        <f>+'2019'!$K210</f>
        <v>0</v>
      </c>
      <c r="W210" s="26"/>
      <c r="X210" s="30" t="e">
        <f t="shared" si="131"/>
        <v>#DIV/0!</v>
      </c>
    </row>
    <row r="211" spans="1:24">
      <c r="A211" s="23" t="s">
        <v>646</v>
      </c>
      <c r="B211" s="24" t="s">
        <v>647</v>
      </c>
      <c r="C211" s="29">
        <f>+'2000'!$K211</f>
        <v>0</v>
      </c>
      <c r="D211" s="29">
        <f>+'2001'!$K211</f>
        <v>0</v>
      </c>
      <c r="E211" s="29">
        <f>+'2002'!$K211</f>
        <v>0</v>
      </c>
      <c r="F211" s="29">
        <f>+'2003'!$K211</f>
        <v>0</v>
      </c>
      <c r="G211" s="29">
        <f>+'2004'!$K211</f>
        <v>0</v>
      </c>
      <c r="H211" s="29">
        <f>+'2005'!$K211</f>
        <v>0</v>
      </c>
      <c r="I211" s="29">
        <f>+'2006'!$K211</f>
        <v>0</v>
      </c>
      <c r="J211" s="29">
        <f>+'2007'!$K211</f>
        <v>0</v>
      </c>
      <c r="K211" s="29">
        <f>+'2008'!$K211</f>
        <v>0</v>
      </c>
      <c r="L211" s="29">
        <f>+'2009'!$K211</f>
        <v>0</v>
      </c>
      <c r="M211" s="29">
        <f>+'2010'!$K211</f>
        <v>0</v>
      </c>
      <c r="N211" s="29">
        <f>+'2011'!$K211</f>
        <v>0</v>
      </c>
      <c r="O211" s="29">
        <f>+'2012'!$K211</f>
        <v>0</v>
      </c>
      <c r="P211" s="29">
        <f>+'2013'!$K211</f>
        <v>0</v>
      </c>
      <c r="Q211" s="29">
        <f>+'2014'!$K211</f>
        <v>0</v>
      </c>
      <c r="R211" s="29">
        <f>+'2015'!$K211</f>
        <v>0</v>
      </c>
      <c r="S211" s="29">
        <f>+'2016'!$K211</f>
        <v>0</v>
      </c>
      <c r="T211" s="29">
        <f>+'2017'!$K211</f>
        <v>0</v>
      </c>
      <c r="U211" s="29">
        <f>+'2018'!$K211</f>
        <v>0</v>
      </c>
      <c r="V211" s="29">
        <f>+'2019'!$K211</f>
        <v>0</v>
      </c>
      <c r="W211" s="26"/>
      <c r="X211" s="30" t="e">
        <f t="shared" si="131"/>
        <v>#DIV/0!</v>
      </c>
    </row>
    <row r="212" spans="1:24">
      <c r="A212" s="23" t="s">
        <v>648</v>
      </c>
      <c r="B212" s="24" t="s">
        <v>649</v>
      </c>
      <c r="C212" s="29">
        <f>+'2000'!$K212</f>
        <v>0</v>
      </c>
      <c r="D212" s="29">
        <f>+'2001'!$K212</f>
        <v>0</v>
      </c>
      <c r="E212" s="29">
        <f>+'2002'!$K212</f>
        <v>0</v>
      </c>
      <c r="F212" s="29">
        <f>+'2003'!$K212</f>
        <v>0</v>
      </c>
      <c r="G212" s="29">
        <f>+'2004'!$K212</f>
        <v>0</v>
      </c>
      <c r="H212" s="29">
        <f>+'2005'!$K212</f>
        <v>0</v>
      </c>
      <c r="I212" s="29">
        <f>+'2006'!$K212</f>
        <v>0</v>
      </c>
      <c r="J212" s="29">
        <f>+'2007'!$K212</f>
        <v>0</v>
      </c>
      <c r="K212" s="29">
        <f>+'2008'!$K212</f>
        <v>0</v>
      </c>
      <c r="L212" s="29">
        <f>+'2009'!$K212</f>
        <v>0</v>
      </c>
      <c r="M212" s="29">
        <f>+'2010'!$K212</f>
        <v>0</v>
      </c>
      <c r="N212" s="29">
        <f>+'2011'!$K212</f>
        <v>0</v>
      </c>
      <c r="O212" s="29">
        <f>+'2012'!$K212</f>
        <v>0</v>
      </c>
      <c r="P212" s="29">
        <f>+'2013'!$K212</f>
        <v>0</v>
      </c>
      <c r="Q212" s="29">
        <f>+'2014'!$K212</f>
        <v>0</v>
      </c>
      <c r="R212" s="29">
        <f>+'2015'!$K212</f>
        <v>0</v>
      </c>
      <c r="S212" s="29">
        <f>+'2016'!$K212</f>
        <v>0</v>
      </c>
      <c r="T212" s="29">
        <f>+'2017'!$K212</f>
        <v>0</v>
      </c>
      <c r="U212" s="29">
        <f>+'2018'!$K212</f>
        <v>0</v>
      </c>
      <c r="V212" s="29">
        <f>+'2019'!$K212</f>
        <v>0</v>
      </c>
      <c r="W212" s="26"/>
      <c r="X212" s="30" t="e">
        <f t="shared" si="131"/>
        <v>#DIV/0!</v>
      </c>
    </row>
    <row r="213" spans="1:24">
      <c r="A213" s="23" t="s">
        <v>650</v>
      </c>
      <c r="B213" s="24" t="s">
        <v>651</v>
      </c>
      <c r="C213" s="25">
        <f t="shared" ref="C213:U213" si="157">+SUM(C214:C215)</f>
        <v>0</v>
      </c>
      <c r="D213" s="25">
        <f t="shared" si="157"/>
        <v>0</v>
      </c>
      <c r="E213" s="25">
        <f t="shared" si="157"/>
        <v>0</v>
      </c>
      <c r="F213" s="25">
        <f t="shared" si="157"/>
        <v>0</v>
      </c>
      <c r="G213" s="25">
        <f t="shared" si="157"/>
        <v>0</v>
      </c>
      <c r="H213" s="25">
        <f t="shared" si="157"/>
        <v>0</v>
      </c>
      <c r="I213" s="25">
        <f t="shared" si="157"/>
        <v>0</v>
      </c>
      <c r="J213" s="25">
        <f t="shared" si="157"/>
        <v>0</v>
      </c>
      <c r="K213" s="25">
        <f t="shared" si="157"/>
        <v>0</v>
      </c>
      <c r="L213" s="25">
        <f t="shared" si="157"/>
        <v>0</v>
      </c>
      <c r="M213" s="25">
        <f t="shared" si="157"/>
        <v>0</v>
      </c>
      <c r="N213" s="25">
        <f t="shared" si="157"/>
        <v>0</v>
      </c>
      <c r="O213" s="25">
        <f t="shared" si="157"/>
        <v>0</v>
      </c>
      <c r="P213" s="25">
        <f t="shared" si="157"/>
        <v>0</v>
      </c>
      <c r="Q213" s="25">
        <f t="shared" si="157"/>
        <v>0</v>
      </c>
      <c r="R213" s="25">
        <f t="shared" si="157"/>
        <v>0</v>
      </c>
      <c r="S213" s="25">
        <f t="shared" si="157"/>
        <v>0</v>
      </c>
      <c r="T213" s="25">
        <f t="shared" si="157"/>
        <v>0</v>
      </c>
      <c r="U213" s="25">
        <f t="shared" si="157"/>
        <v>0</v>
      </c>
      <c r="V213" s="25">
        <f t="shared" ref="V213" si="158">+SUM(V214:V215)</f>
        <v>0</v>
      </c>
      <c r="W213" s="26"/>
      <c r="X213" s="27" t="e">
        <f t="shared" si="131"/>
        <v>#DIV/0!</v>
      </c>
    </row>
    <row r="214" spans="1:24">
      <c r="A214" s="23" t="s">
        <v>652</v>
      </c>
      <c r="B214" s="24" t="s">
        <v>653</v>
      </c>
      <c r="C214" s="29">
        <f>+'2000'!$K214</f>
        <v>0</v>
      </c>
      <c r="D214" s="29">
        <f>+'2001'!$K214</f>
        <v>0</v>
      </c>
      <c r="E214" s="29">
        <f>+'2002'!$K214</f>
        <v>0</v>
      </c>
      <c r="F214" s="29">
        <f>+'2003'!$K214</f>
        <v>0</v>
      </c>
      <c r="G214" s="29">
        <f>+'2004'!$K214</f>
        <v>0</v>
      </c>
      <c r="H214" s="29">
        <f>+'2005'!$K214</f>
        <v>0</v>
      </c>
      <c r="I214" s="29">
        <f>+'2006'!$K214</f>
        <v>0</v>
      </c>
      <c r="J214" s="29">
        <f>+'2007'!$K214</f>
        <v>0</v>
      </c>
      <c r="K214" s="29">
        <f>+'2008'!$K214</f>
        <v>0</v>
      </c>
      <c r="L214" s="29">
        <f>+'2009'!$K214</f>
        <v>0</v>
      </c>
      <c r="M214" s="29">
        <f>+'2010'!$K214</f>
        <v>0</v>
      </c>
      <c r="N214" s="29">
        <f>+'2011'!$K214</f>
        <v>0</v>
      </c>
      <c r="O214" s="29">
        <f>+'2012'!$K214</f>
        <v>0</v>
      </c>
      <c r="P214" s="29">
        <f>+'2013'!$K214</f>
        <v>0</v>
      </c>
      <c r="Q214" s="29">
        <f>+'2014'!$K214</f>
        <v>0</v>
      </c>
      <c r="R214" s="29">
        <f>+'2015'!$K214</f>
        <v>0</v>
      </c>
      <c r="S214" s="29">
        <f>+'2016'!$K214</f>
        <v>0</v>
      </c>
      <c r="T214" s="29">
        <f>+'2017'!$K214</f>
        <v>0</v>
      </c>
      <c r="U214" s="29">
        <f>+'2018'!$K214</f>
        <v>0</v>
      </c>
      <c r="V214" s="29">
        <f>+'2019'!$K214</f>
        <v>0</v>
      </c>
      <c r="W214" s="26"/>
      <c r="X214" s="30" t="e">
        <f t="shared" si="131"/>
        <v>#DIV/0!</v>
      </c>
    </row>
    <row r="215" spans="1:24">
      <c r="A215" s="23" t="s">
        <v>654</v>
      </c>
      <c r="B215" s="24" t="s">
        <v>655</v>
      </c>
      <c r="C215" s="29">
        <f>+'2000'!$K215</f>
        <v>0</v>
      </c>
      <c r="D215" s="29">
        <f>+'2001'!$K215</f>
        <v>0</v>
      </c>
      <c r="E215" s="29">
        <f>+'2002'!$K215</f>
        <v>0</v>
      </c>
      <c r="F215" s="29">
        <f>+'2003'!$K215</f>
        <v>0</v>
      </c>
      <c r="G215" s="29">
        <f>+'2004'!$K215</f>
        <v>0</v>
      </c>
      <c r="H215" s="29">
        <f>+'2005'!$K215</f>
        <v>0</v>
      </c>
      <c r="I215" s="29">
        <f>+'2006'!$K215</f>
        <v>0</v>
      </c>
      <c r="J215" s="29">
        <f>+'2007'!$K215</f>
        <v>0</v>
      </c>
      <c r="K215" s="29">
        <f>+'2008'!$K215</f>
        <v>0</v>
      </c>
      <c r="L215" s="29">
        <f>+'2009'!$K215</f>
        <v>0</v>
      </c>
      <c r="M215" s="29">
        <f>+'2010'!$K215</f>
        <v>0</v>
      </c>
      <c r="N215" s="29">
        <f>+'2011'!$K215</f>
        <v>0</v>
      </c>
      <c r="O215" s="29">
        <f>+'2012'!$K215</f>
        <v>0</v>
      </c>
      <c r="P215" s="29">
        <f>+'2013'!$K215</f>
        <v>0</v>
      </c>
      <c r="Q215" s="29">
        <f>+'2014'!$K215</f>
        <v>0</v>
      </c>
      <c r="R215" s="29">
        <f>+'2015'!$K215</f>
        <v>0</v>
      </c>
      <c r="S215" s="29">
        <f>+'2016'!$K215</f>
        <v>0</v>
      </c>
      <c r="T215" s="29">
        <f>+'2017'!$K215</f>
        <v>0</v>
      </c>
      <c r="U215" s="29">
        <f>+'2018'!$K215</f>
        <v>0</v>
      </c>
      <c r="V215" s="29">
        <f>+'2019'!$K215</f>
        <v>0</v>
      </c>
      <c r="W215" s="26"/>
      <c r="X215" s="30" t="e">
        <f t="shared" si="131"/>
        <v>#DIV/0!</v>
      </c>
    </row>
    <row r="216" spans="1:24">
      <c r="A216" s="23" t="s">
        <v>656</v>
      </c>
      <c r="B216" s="24" t="s">
        <v>657</v>
      </c>
      <c r="C216" s="25">
        <f t="shared" ref="C216:U216" si="159">+SUM(C217:C218)</f>
        <v>0</v>
      </c>
      <c r="D216" s="25">
        <f t="shared" si="159"/>
        <v>0</v>
      </c>
      <c r="E216" s="25">
        <f t="shared" si="159"/>
        <v>0</v>
      </c>
      <c r="F216" s="25">
        <f t="shared" si="159"/>
        <v>0</v>
      </c>
      <c r="G216" s="25">
        <f t="shared" si="159"/>
        <v>0</v>
      </c>
      <c r="H216" s="25">
        <f t="shared" si="159"/>
        <v>0</v>
      </c>
      <c r="I216" s="25">
        <f t="shared" si="159"/>
        <v>0</v>
      </c>
      <c r="J216" s="25">
        <f t="shared" si="159"/>
        <v>0</v>
      </c>
      <c r="K216" s="25">
        <f t="shared" si="159"/>
        <v>0</v>
      </c>
      <c r="L216" s="25">
        <f t="shared" si="159"/>
        <v>0</v>
      </c>
      <c r="M216" s="25">
        <f t="shared" si="159"/>
        <v>0</v>
      </c>
      <c r="N216" s="25">
        <f t="shared" si="159"/>
        <v>0</v>
      </c>
      <c r="O216" s="25">
        <f t="shared" si="159"/>
        <v>0</v>
      </c>
      <c r="P216" s="25">
        <f t="shared" si="159"/>
        <v>0</v>
      </c>
      <c r="Q216" s="25">
        <f t="shared" si="159"/>
        <v>0</v>
      </c>
      <c r="R216" s="25">
        <f t="shared" si="159"/>
        <v>0</v>
      </c>
      <c r="S216" s="25">
        <f t="shared" si="159"/>
        <v>0</v>
      </c>
      <c r="T216" s="25">
        <f t="shared" si="159"/>
        <v>0</v>
      </c>
      <c r="U216" s="25">
        <f t="shared" si="159"/>
        <v>0</v>
      </c>
      <c r="V216" s="25">
        <f t="shared" ref="V216" si="160">+SUM(V217:V218)</f>
        <v>0</v>
      </c>
      <c r="W216" s="26"/>
      <c r="X216" s="27" t="e">
        <f t="shared" si="131"/>
        <v>#DIV/0!</v>
      </c>
    </row>
    <row r="217" spans="1:24">
      <c r="A217" s="23" t="s">
        <v>658</v>
      </c>
      <c r="B217" s="24" t="s">
        <v>659</v>
      </c>
      <c r="C217" s="29">
        <f>+'2000'!$K217</f>
        <v>0</v>
      </c>
      <c r="D217" s="29">
        <f>+'2001'!$K217</f>
        <v>0</v>
      </c>
      <c r="E217" s="29">
        <f>+'2002'!$K217</f>
        <v>0</v>
      </c>
      <c r="F217" s="29">
        <f>+'2003'!$K217</f>
        <v>0</v>
      </c>
      <c r="G217" s="29">
        <f>+'2004'!$K217</f>
        <v>0</v>
      </c>
      <c r="H217" s="29">
        <f>+'2005'!$K217</f>
        <v>0</v>
      </c>
      <c r="I217" s="29">
        <f>+'2006'!$K217</f>
        <v>0</v>
      </c>
      <c r="J217" s="29">
        <f>+'2007'!$K217</f>
        <v>0</v>
      </c>
      <c r="K217" s="29">
        <f>+'2008'!$K217</f>
        <v>0</v>
      </c>
      <c r="L217" s="29">
        <f>+'2009'!$K217</f>
        <v>0</v>
      </c>
      <c r="M217" s="29">
        <f>+'2010'!$K217</f>
        <v>0</v>
      </c>
      <c r="N217" s="29">
        <f>+'2011'!$K217</f>
        <v>0</v>
      </c>
      <c r="O217" s="29">
        <f>+'2012'!$K217</f>
        <v>0</v>
      </c>
      <c r="P217" s="29">
        <f>+'2013'!$K217</f>
        <v>0</v>
      </c>
      <c r="Q217" s="29">
        <f>+'2014'!$K217</f>
        <v>0</v>
      </c>
      <c r="R217" s="29">
        <f>+'2015'!$K217</f>
        <v>0</v>
      </c>
      <c r="S217" s="29">
        <f>+'2016'!$K217</f>
        <v>0</v>
      </c>
      <c r="T217" s="29">
        <f>+'2017'!$K217</f>
        <v>0</v>
      </c>
      <c r="U217" s="29">
        <f>+'2018'!$K217</f>
        <v>0</v>
      </c>
      <c r="V217" s="29">
        <f>+'2019'!$K217</f>
        <v>0</v>
      </c>
      <c r="W217" s="26"/>
      <c r="X217" s="30" t="e">
        <f t="shared" si="131"/>
        <v>#DIV/0!</v>
      </c>
    </row>
    <row r="218" spans="1:24">
      <c r="A218" s="23" t="s">
        <v>660</v>
      </c>
      <c r="B218" s="24" t="s">
        <v>661</v>
      </c>
      <c r="C218" s="29">
        <f>+'2000'!$K218</f>
        <v>0</v>
      </c>
      <c r="D218" s="29">
        <f>+'2001'!$K218</f>
        <v>0</v>
      </c>
      <c r="E218" s="29">
        <f>+'2002'!$K218</f>
        <v>0</v>
      </c>
      <c r="F218" s="29">
        <f>+'2003'!$K218</f>
        <v>0</v>
      </c>
      <c r="G218" s="29">
        <f>+'2004'!$K218</f>
        <v>0</v>
      </c>
      <c r="H218" s="29">
        <f>+'2005'!$K218</f>
        <v>0</v>
      </c>
      <c r="I218" s="29">
        <f>+'2006'!$K218</f>
        <v>0</v>
      </c>
      <c r="J218" s="29">
        <f>+'2007'!$K218</f>
        <v>0</v>
      </c>
      <c r="K218" s="29">
        <f>+'2008'!$K218</f>
        <v>0</v>
      </c>
      <c r="L218" s="29">
        <f>+'2009'!$K218</f>
        <v>0</v>
      </c>
      <c r="M218" s="29">
        <f>+'2010'!$K218</f>
        <v>0</v>
      </c>
      <c r="N218" s="29">
        <f>+'2011'!$K218</f>
        <v>0</v>
      </c>
      <c r="O218" s="29">
        <f>+'2012'!$K218</f>
        <v>0</v>
      </c>
      <c r="P218" s="29">
        <f>+'2013'!$K218</f>
        <v>0</v>
      </c>
      <c r="Q218" s="29">
        <f>+'2014'!$K218</f>
        <v>0</v>
      </c>
      <c r="R218" s="29">
        <f>+'2015'!$K218</f>
        <v>0</v>
      </c>
      <c r="S218" s="29">
        <f>+'2016'!$K218</f>
        <v>0</v>
      </c>
      <c r="T218" s="29">
        <f>+'2017'!$K218</f>
        <v>0</v>
      </c>
      <c r="U218" s="29">
        <f>+'2018'!$K218</f>
        <v>0</v>
      </c>
      <c r="V218" s="29">
        <f>+'2019'!$K218</f>
        <v>0</v>
      </c>
      <c r="W218" s="26"/>
      <c r="X218" s="30" t="e">
        <f t="shared" si="131"/>
        <v>#DIV/0!</v>
      </c>
    </row>
    <row r="219" spans="1:24">
      <c r="A219" s="23" t="s">
        <v>662</v>
      </c>
      <c r="B219" s="24" t="s">
        <v>663</v>
      </c>
      <c r="C219" s="25">
        <f t="shared" ref="C219:U219" si="161">+SUM(C220:C222)</f>
        <v>0</v>
      </c>
      <c r="D219" s="25">
        <f t="shared" si="161"/>
        <v>0</v>
      </c>
      <c r="E219" s="25">
        <f t="shared" si="161"/>
        <v>0</v>
      </c>
      <c r="F219" s="25">
        <f t="shared" si="161"/>
        <v>0</v>
      </c>
      <c r="G219" s="25">
        <f t="shared" si="161"/>
        <v>0</v>
      </c>
      <c r="H219" s="25">
        <f t="shared" si="161"/>
        <v>0</v>
      </c>
      <c r="I219" s="25">
        <f t="shared" si="161"/>
        <v>0</v>
      </c>
      <c r="J219" s="25">
        <f t="shared" si="161"/>
        <v>0</v>
      </c>
      <c r="K219" s="25">
        <f t="shared" si="161"/>
        <v>0</v>
      </c>
      <c r="L219" s="25">
        <f t="shared" si="161"/>
        <v>0</v>
      </c>
      <c r="M219" s="25">
        <f t="shared" si="161"/>
        <v>0</v>
      </c>
      <c r="N219" s="25">
        <f t="shared" si="161"/>
        <v>0</v>
      </c>
      <c r="O219" s="25">
        <f t="shared" si="161"/>
        <v>0</v>
      </c>
      <c r="P219" s="25">
        <f t="shared" si="161"/>
        <v>0</v>
      </c>
      <c r="Q219" s="25">
        <f t="shared" si="161"/>
        <v>0</v>
      </c>
      <c r="R219" s="25">
        <f t="shared" si="161"/>
        <v>0</v>
      </c>
      <c r="S219" s="25">
        <f t="shared" si="161"/>
        <v>0</v>
      </c>
      <c r="T219" s="25">
        <f t="shared" si="161"/>
        <v>0</v>
      </c>
      <c r="U219" s="25">
        <f t="shared" si="161"/>
        <v>0</v>
      </c>
      <c r="V219" s="25">
        <f t="shared" ref="V219" si="162">+SUM(V220:V222)</f>
        <v>0</v>
      </c>
      <c r="W219" s="26"/>
      <c r="X219" s="27" t="e">
        <f t="shared" si="131"/>
        <v>#DIV/0!</v>
      </c>
    </row>
    <row r="220" spans="1:24">
      <c r="A220" s="23" t="s">
        <v>664</v>
      </c>
      <c r="B220" s="24" t="s">
        <v>665</v>
      </c>
      <c r="C220" s="29">
        <f>+'2000'!$K220</f>
        <v>0</v>
      </c>
      <c r="D220" s="29">
        <f>+'2001'!$K220</f>
        <v>0</v>
      </c>
      <c r="E220" s="29">
        <f>+'2002'!$K220</f>
        <v>0</v>
      </c>
      <c r="F220" s="29">
        <f>+'2003'!$K220</f>
        <v>0</v>
      </c>
      <c r="G220" s="29">
        <f>+'2004'!$K220</f>
        <v>0</v>
      </c>
      <c r="H220" s="29">
        <f>+'2005'!$K220</f>
        <v>0</v>
      </c>
      <c r="I220" s="29">
        <f>+'2006'!$K220</f>
        <v>0</v>
      </c>
      <c r="J220" s="29">
        <f>+'2007'!$K220</f>
        <v>0</v>
      </c>
      <c r="K220" s="29">
        <f>+'2008'!$K220</f>
        <v>0</v>
      </c>
      <c r="L220" s="29">
        <f>+'2009'!$K220</f>
        <v>0</v>
      </c>
      <c r="M220" s="29">
        <f>+'2010'!$K220</f>
        <v>0</v>
      </c>
      <c r="N220" s="29">
        <f>+'2011'!$K220</f>
        <v>0</v>
      </c>
      <c r="O220" s="29">
        <f>+'2012'!$K220</f>
        <v>0</v>
      </c>
      <c r="P220" s="29">
        <f>+'2013'!$K220</f>
        <v>0</v>
      </c>
      <c r="Q220" s="29">
        <f>+'2014'!$K220</f>
        <v>0</v>
      </c>
      <c r="R220" s="29">
        <f>+'2015'!$K220</f>
        <v>0</v>
      </c>
      <c r="S220" s="29">
        <f>+'2016'!$K220</f>
        <v>0</v>
      </c>
      <c r="T220" s="29">
        <f>+'2017'!$K220</f>
        <v>0</v>
      </c>
      <c r="U220" s="29">
        <f>+'2018'!$K220</f>
        <v>0</v>
      </c>
      <c r="V220" s="29">
        <f>+'2019'!$K220</f>
        <v>0</v>
      </c>
      <c r="W220" s="26"/>
      <c r="X220" s="30" t="e">
        <f t="shared" si="131"/>
        <v>#DIV/0!</v>
      </c>
    </row>
    <row r="221" spans="1:24">
      <c r="A221" s="23" t="s">
        <v>666</v>
      </c>
      <c r="B221" s="24" t="s">
        <v>667</v>
      </c>
      <c r="C221" s="29">
        <f>+'2000'!$K221</f>
        <v>0</v>
      </c>
      <c r="D221" s="29">
        <f>+'2001'!$K221</f>
        <v>0</v>
      </c>
      <c r="E221" s="29">
        <f>+'2002'!$K221</f>
        <v>0</v>
      </c>
      <c r="F221" s="29">
        <f>+'2003'!$K221</f>
        <v>0</v>
      </c>
      <c r="G221" s="29">
        <f>+'2004'!$K221</f>
        <v>0</v>
      </c>
      <c r="H221" s="29">
        <f>+'2005'!$K221</f>
        <v>0</v>
      </c>
      <c r="I221" s="29">
        <f>+'2006'!$K221</f>
        <v>0</v>
      </c>
      <c r="J221" s="29">
        <f>+'2007'!$K221</f>
        <v>0</v>
      </c>
      <c r="K221" s="29">
        <f>+'2008'!$K221</f>
        <v>0</v>
      </c>
      <c r="L221" s="29">
        <f>+'2009'!$K221</f>
        <v>0</v>
      </c>
      <c r="M221" s="29">
        <f>+'2010'!$K221</f>
        <v>0</v>
      </c>
      <c r="N221" s="29">
        <f>+'2011'!$K221</f>
        <v>0</v>
      </c>
      <c r="O221" s="29">
        <f>+'2012'!$K221</f>
        <v>0</v>
      </c>
      <c r="P221" s="29">
        <f>+'2013'!$K221</f>
        <v>0</v>
      </c>
      <c r="Q221" s="29">
        <f>+'2014'!$K221</f>
        <v>0</v>
      </c>
      <c r="R221" s="29">
        <f>+'2015'!$K221</f>
        <v>0</v>
      </c>
      <c r="S221" s="29">
        <f>+'2016'!$K221</f>
        <v>0</v>
      </c>
      <c r="T221" s="29">
        <f>+'2017'!$K221</f>
        <v>0</v>
      </c>
      <c r="U221" s="29">
        <f>+'2018'!$K221</f>
        <v>0</v>
      </c>
      <c r="V221" s="29">
        <f>+'2019'!$K221</f>
        <v>0</v>
      </c>
      <c r="W221" s="26"/>
      <c r="X221" s="30" t="e">
        <f t="shared" si="131"/>
        <v>#DIV/0!</v>
      </c>
    </row>
    <row r="222" spans="1:24">
      <c r="A222" s="23" t="s">
        <v>668</v>
      </c>
      <c r="B222" s="24" t="s">
        <v>290</v>
      </c>
      <c r="C222" s="29">
        <f>+'2000'!$K222</f>
        <v>0</v>
      </c>
      <c r="D222" s="29">
        <f>+'2001'!$K222</f>
        <v>0</v>
      </c>
      <c r="E222" s="29">
        <f>+'2002'!$K222</f>
        <v>0</v>
      </c>
      <c r="F222" s="29">
        <f>+'2003'!$K222</f>
        <v>0</v>
      </c>
      <c r="G222" s="29">
        <f>+'2004'!$K222</f>
        <v>0</v>
      </c>
      <c r="H222" s="29">
        <f>+'2005'!$K222</f>
        <v>0</v>
      </c>
      <c r="I222" s="29">
        <f>+'2006'!$K222</f>
        <v>0</v>
      </c>
      <c r="J222" s="29">
        <f>+'2007'!$K222</f>
        <v>0</v>
      </c>
      <c r="K222" s="29">
        <f>+'2008'!$K222</f>
        <v>0</v>
      </c>
      <c r="L222" s="29">
        <f>+'2009'!$K222</f>
        <v>0</v>
      </c>
      <c r="M222" s="29">
        <f>+'2010'!$K222</f>
        <v>0</v>
      </c>
      <c r="N222" s="29">
        <f>+'2011'!$K222</f>
        <v>0</v>
      </c>
      <c r="O222" s="29">
        <f>+'2012'!$K222</f>
        <v>0</v>
      </c>
      <c r="P222" s="29">
        <f>+'2013'!$K222</f>
        <v>0</v>
      </c>
      <c r="Q222" s="29">
        <f>+'2014'!$K222</f>
        <v>0</v>
      </c>
      <c r="R222" s="29">
        <f>+'2015'!$K222</f>
        <v>0</v>
      </c>
      <c r="S222" s="29">
        <f>+'2016'!$K222</f>
        <v>0</v>
      </c>
      <c r="T222" s="29">
        <f>+'2017'!$K222</f>
        <v>0</v>
      </c>
      <c r="U222" s="29">
        <f>+'2018'!$K222</f>
        <v>0</v>
      </c>
      <c r="V222" s="29">
        <f>+'2019'!$K222</f>
        <v>0</v>
      </c>
      <c r="W222" s="26"/>
      <c r="X222" s="30" t="e">
        <f t="shared" si="131"/>
        <v>#DIV/0!</v>
      </c>
    </row>
    <row r="223" spans="1:24">
      <c r="A223" s="23" t="s">
        <v>669</v>
      </c>
      <c r="B223" s="24" t="s">
        <v>290</v>
      </c>
      <c r="C223" s="29">
        <f>+'2000'!$K223</f>
        <v>0</v>
      </c>
      <c r="D223" s="29">
        <f>+'2001'!$K223</f>
        <v>0</v>
      </c>
      <c r="E223" s="29">
        <f>+'2002'!$K223</f>
        <v>0</v>
      </c>
      <c r="F223" s="29">
        <f>+'2003'!$K223</f>
        <v>0</v>
      </c>
      <c r="G223" s="29">
        <f>+'2004'!$K223</f>
        <v>0</v>
      </c>
      <c r="H223" s="29">
        <f>+'2005'!$K223</f>
        <v>0</v>
      </c>
      <c r="I223" s="29">
        <f>+'2006'!$K223</f>
        <v>0</v>
      </c>
      <c r="J223" s="29">
        <f>+'2007'!$K223</f>
        <v>0</v>
      </c>
      <c r="K223" s="29">
        <f>+'2008'!$K223</f>
        <v>0</v>
      </c>
      <c r="L223" s="29">
        <f>+'2009'!$K223</f>
        <v>0</v>
      </c>
      <c r="M223" s="29">
        <f>+'2010'!$K223</f>
        <v>0</v>
      </c>
      <c r="N223" s="29">
        <f>+'2011'!$K223</f>
        <v>0</v>
      </c>
      <c r="O223" s="29">
        <f>+'2012'!$K223</f>
        <v>0</v>
      </c>
      <c r="P223" s="29">
        <f>+'2013'!$K223</f>
        <v>0</v>
      </c>
      <c r="Q223" s="29">
        <f>+'2014'!$K223</f>
        <v>0</v>
      </c>
      <c r="R223" s="29">
        <f>+'2015'!$K223</f>
        <v>0</v>
      </c>
      <c r="S223" s="29">
        <f>+'2016'!$K223</f>
        <v>0</v>
      </c>
      <c r="T223" s="29">
        <f>+'2017'!$K223</f>
        <v>0</v>
      </c>
      <c r="U223" s="29">
        <f>+'2018'!$K223</f>
        <v>0</v>
      </c>
      <c r="V223" s="29">
        <f>+'2019'!$K223</f>
        <v>0</v>
      </c>
      <c r="W223" s="26"/>
      <c r="X223" s="30" t="e">
        <f t="shared" si="131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31"/>
        <v>#DIV/0!</v>
      </c>
    </row>
    <row r="225" spans="1:26" s="12" customFormat="1">
      <c r="A225" s="18"/>
      <c r="B225" s="40" t="s">
        <v>671</v>
      </c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21"/>
      <c r="X225" s="35" t="e">
        <f t="shared" si="131"/>
        <v>#DIV/0!</v>
      </c>
    </row>
    <row r="226" spans="1:26">
      <c r="A226" s="23"/>
      <c r="B226" s="24" t="s">
        <v>672</v>
      </c>
      <c r="C226" s="25">
        <f t="shared" ref="C226:U226" si="163">+SUM(C227:C228)</f>
        <v>0</v>
      </c>
      <c r="D226" s="25">
        <f t="shared" si="163"/>
        <v>0</v>
      </c>
      <c r="E226" s="25">
        <f t="shared" si="163"/>
        <v>0</v>
      </c>
      <c r="F226" s="25">
        <f t="shared" si="163"/>
        <v>0</v>
      </c>
      <c r="G226" s="25">
        <f t="shared" si="163"/>
        <v>0</v>
      </c>
      <c r="H226" s="25">
        <f t="shared" si="163"/>
        <v>0</v>
      </c>
      <c r="I226" s="25">
        <f t="shared" si="163"/>
        <v>0</v>
      </c>
      <c r="J226" s="25">
        <f t="shared" si="163"/>
        <v>0</v>
      </c>
      <c r="K226" s="25">
        <f t="shared" si="163"/>
        <v>0</v>
      </c>
      <c r="L226" s="25">
        <f t="shared" si="163"/>
        <v>0</v>
      </c>
      <c r="M226" s="25">
        <f t="shared" si="163"/>
        <v>0</v>
      </c>
      <c r="N226" s="25">
        <f t="shared" si="163"/>
        <v>0</v>
      </c>
      <c r="O226" s="25">
        <f t="shared" si="163"/>
        <v>0</v>
      </c>
      <c r="P226" s="25">
        <f t="shared" si="163"/>
        <v>0</v>
      </c>
      <c r="Q226" s="25">
        <f t="shared" si="163"/>
        <v>0</v>
      </c>
      <c r="R226" s="25">
        <f t="shared" si="163"/>
        <v>0</v>
      </c>
      <c r="S226" s="25">
        <f t="shared" si="163"/>
        <v>0</v>
      </c>
      <c r="T226" s="25">
        <f t="shared" si="163"/>
        <v>0</v>
      </c>
      <c r="U226" s="25">
        <f t="shared" si="163"/>
        <v>0</v>
      </c>
      <c r="V226" s="25">
        <f t="shared" ref="V226" si="164">+SUM(V227:V228)</f>
        <v>0</v>
      </c>
      <c r="W226" s="26"/>
      <c r="X226" s="27" t="e">
        <f t="shared" si="131"/>
        <v>#DIV/0!</v>
      </c>
    </row>
    <row r="227" spans="1:26">
      <c r="A227" s="23"/>
      <c r="B227" s="43" t="s">
        <v>673</v>
      </c>
      <c r="C227" s="29">
        <f>+'2000'!$K227</f>
        <v>0</v>
      </c>
      <c r="D227" s="29">
        <f>+'2001'!$K227</f>
        <v>0</v>
      </c>
      <c r="E227" s="29">
        <f>+'2002'!$K227</f>
        <v>0</v>
      </c>
      <c r="F227" s="29">
        <f>+'2003'!$K227</f>
        <v>0</v>
      </c>
      <c r="G227" s="29">
        <f>+'2004'!$K227</f>
        <v>0</v>
      </c>
      <c r="H227" s="29">
        <f>+'2005'!$K227</f>
        <v>0</v>
      </c>
      <c r="I227" s="29">
        <f>+'2006'!$K227</f>
        <v>0</v>
      </c>
      <c r="J227" s="29">
        <f>+'2007'!$K227</f>
        <v>0</v>
      </c>
      <c r="K227" s="29">
        <f>+'2008'!$K227</f>
        <v>0</v>
      </c>
      <c r="L227" s="29">
        <f>+'2009'!$K227</f>
        <v>0</v>
      </c>
      <c r="M227" s="29">
        <f>+'2010'!$K227</f>
        <v>0</v>
      </c>
      <c r="N227" s="29">
        <f>+'2011'!$K227</f>
        <v>0</v>
      </c>
      <c r="O227" s="29">
        <f>+'2012'!$K227</f>
        <v>0</v>
      </c>
      <c r="P227" s="29">
        <f>+'2013'!$K227</f>
        <v>0</v>
      </c>
      <c r="Q227" s="29">
        <f>+'2014'!$K227</f>
        <v>0</v>
      </c>
      <c r="R227" s="29">
        <f>+'2015'!$K227</f>
        <v>0</v>
      </c>
      <c r="S227" s="29">
        <f>+'2016'!$K227</f>
        <v>0</v>
      </c>
      <c r="T227" s="29">
        <f>+'2017'!$K227</f>
        <v>0</v>
      </c>
      <c r="U227" s="29">
        <f>+'2018'!$K227</f>
        <v>0</v>
      </c>
      <c r="V227" s="29">
        <f>+'2019'!$K227</f>
        <v>0</v>
      </c>
      <c r="W227" s="26"/>
      <c r="X227" s="30" t="e">
        <f t="shared" si="131"/>
        <v>#DIV/0!</v>
      </c>
    </row>
    <row r="228" spans="1:26">
      <c r="A228" s="23"/>
      <c r="B228" s="43" t="s">
        <v>674</v>
      </c>
      <c r="C228" s="29">
        <f>+'2000'!$K228</f>
        <v>0</v>
      </c>
      <c r="D228" s="29">
        <f>+'2001'!$K228</f>
        <v>0</v>
      </c>
      <c r="E228" s="29">
        <f>+'2002'!$K228</f>
        <v>0</v>
      </c>
      <c r="F228" s="29">
        <f>+'2003'!$K228</f>
        <v>0</v>
      </c>
      <c r="G228" s="29">
        <f>+'2004'!$K228</f>
        <v>0</v>
      </c>
      <c r="H228" s="29">
        <f>+'2005'!$K228</f>
        <v>0</v>
      </c>
      <c r="I228" s="29">
        <f>+'2006'!$K228</f>
        <v>0</v>
      </c>
      <c r="J228" s="29">
        <f>+'2007'!$K228</f>
        <v>0</v>
      </c>
      <c r="K228" s="29">
        <f>+'2008'!$K228</f>
        <v>0</v>
      </c>
      <c r="L228" s="29">
        <f>+'2009'!$K228</f>
        <v>0</v>
      </c>
      <c r="M228" s="29">
        <f>+'2010'!$K228</f>
        <v>0</v>
      </c>
      <c r="N228" s="29">
        <f>+'2011'!$K228</f>
        <v>0</v>
      </c>
      <c r="O228" s="29">
        <f>+'2012'!$K228</f>
        <v>0</v>
      </c>
      <c r="P228" s="29">
        <f>+'2013'!$K228</f>
        <v>0</v>
      </c>
      <c r="Q228" s="29">
        <f>+'2014'!$K228</f>
        <v>0</v>
      </c>
      <c r="R228" s="29">
        <f>+'2015'!$K228</f>
        <v>0</v>
      </c>
      <c r="S228" s="29">
        <f>+'2016'!$K228</f>
        <v>0</v>
      </c>
      <c r="T228" s="29">
        <f>+'2017'!$K228</f>
        <v>0</v>
      </c>
      <c r="U228" s="29">
        <f>+'2018'!$K228</f>
        <v>0</v>
      </c>
      <c r="V228" s="29">
        <f>+'2019'!$K228</f>
        <v>0</v>
      </c>
      <c r="W228" s="26"/>
      <c r="X228" s="30" t="e">
        <f t="shared" si="131"/>
        <v>#DIV/0!</v>
      </c>
    </row>
    <row r="229" spans="1:26">
      <c r="A229" s="23"/>
      <c r="B229" s="24" t="s">
        <v>675</v>
      </c>
      <c r="C229" s="29">
        <f>+'2000'!$K229</f>
        <v>0</v>
      </c>
      <c r="D229" s="29">
        <f>+'2001'!$K229</f>
        <v>0</v>
      </c>
      <c r="E229" s="29">
        <f>+'2002'!$K229</f>
        <v>0</v>
      </c>
      <c r="F229" s="29">
        <f>+'2003'!$K229</f>
        <v>0</v>
      </c>
      <c r="G229" s="29">
        <f>+'2004'!$K229</f>
        <v>0</v>
      </c>
      <c r="H229" s="29">
        <f>+'2005'!$K229</f>
        <v>0</v>
      </c>
      <c r="I229" s="29">
        <f>+'2006'!$K229</f>
        <v>0</v>
      </c>
      <c r="J229" s="29">
        <f>+'2007'!$K229</f>
        <v>0</v>
      </c>
      <c r="K229" s="29">
        <f>+'2008'!$K229</f>
        <v>0</v>
      </c>
      <c r="L229" s="29">
        <f>+'2009'!$K229</f>
        <v>0</v>
      </c>
      <c r="M229" s="29">
        <f>+'2010'!$K229</f>
        <v>0</v>
      </c>
      <c r="N229" s="29">
        <f>+'2011'!$K229</f>
        <v>0</v>
      </c>
      <c r="O229" s="29">
        <f>+'2012'!$K229</f>
        <v>0</v>
      </c>
      <c r="P229" s="29">
        <f>+'2013'!$K229</f>
        <v>0</v>
      </c>
      <c r="Q229" s="29">
        <f>+'2014'!$K229</f>
        <v>0</v>
      </c>
      <c r="R229" s="29">
        <f>+'2015'!$K229</f>
        <v>0</v>
      </c>
      <c r="S229" s="29">
        <f>+'2016'!$K229</f>
        <v>0</v>
      </c>
      <c r="T229" s="29">
        <f>+'2017'!$K229</f>
        <v>0</v>
      </c>
      <c r="U229" s="29">
        <f>+'2018'!$K229</f>
        <v>0</v>
      </c>
      <c r="V229" s="29">
        <f>+'2019'!$K229</f>
        <v>0</v>
      </c>
      <c r="W229" s="26"/>
      <c r="X229" s="30" t="e">
        <f t="shared" si="131"/>
        <v>#DIV/0!</v>
      </c>
    </row>
    <row r="230" spans="1:26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26"/>
      <c r="X230" s="32" t="e">
        <f t="shared" si="131"/>
        <v>#DIV/0!</v>
      </c>
    </row>
    <row r="231" spans="1:26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26"/>
      <c r="X231" s="32" t="e">
        <f t="shared" si="131"/>
        <v>#DIV/0!</v>
      </c>
    </row>
    <row r="232" spans="1:26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26"/>
      <c r="X232" s="32" t="e">
        <f t="shared" si="131"/>
        <v>#DIV/0!</v>
      </c>
    </row>
    <row r="233" spans="1:26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26"/>
      <c r="X233" s="32" t="e">
        <f t="shared" si="131"/>
        <v>#DIV/0!</v>
      </c>
    </row>
    <row r="234" spans="1:26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26"/>
      <c r="X234" s="32" t="e">
        <f t="shared" si="131"/>
        <v>#DIV/0!</v>
      </c>
    </row>
    <row r="235" spans="1:26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26"/>
      <c r="X235" s="32" t="e">
        <f t="shared" si="131"/>
        <v>#DIV/0!</v>
      </c>
    </row>
    <row r="236" spans="1:26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26"/>
      <c r="X236" s="32" t="e">
        <f t="shared" si="131"/>
        <v>#DIV/0!</v>
      </c>
    </row>
    <row r="239" spans="1:26" s="12" customFormat="1">
      <c r="A239" s="10" t="s">
        <v>695</v>
      </c>
      <c r="B239" s="10"/>
      <c r="C239" s="44">
        <f t="shared" ref="C239:U239" si="165">+C4-C241</f>
        <v>0</v>
      </c>
      <c r="D239" s="44">
        <f t="shared" si="165"/>
        <v>0</v>
      </c>
      <c r="E239" s="44">
        <f t="shared" si="165"/>
        <v>0</v>
      </c>
      <c r="F239" s="44">
        <f t="shared" si="165"/>
        <v>0</v>
      </c>
      <c r="G239" s="44">
        <f t="shared" si="165"/>
        <v>0</v>
      </c>
      <c r="H239" s="44">
        <f t="shared" si="165"/>
        <v>0</v>
      </c>
      <c r="I239" s="44">
        <f t="shared" si="165"/>
        <v>0</v>
      </c>
      <c r="J239" s="44">
        <f t="shared" si="165"/>
        <v>0</v>
      </c>
      <c r="K239" s="44">
        <f t="shared" si="165"/>
        <v>0</v>
      </c>
      <c r="L239" s="44">
        <f t="shared" si="165"/>
        <v>0</v>
      </c>
      <c r="M239" s="44">
        <f t="shared" si="165"/>
        <v>0</v>
      </c>
      <c r="N239" s="44">
        <f t="shared" si="165"/>
        <v>0</v>
      </c>
      <c r="O239" s="44">
        <f t="shared" si="165"/>
        <v>0</v>
      </c>
      <c r="P239" s="44">
        <f t="shared" si="165"/>
        <v>0</v>
      </c>
      <c r="Q239" s="44">
        <f t="shared" si="165"/>
        <v>0</v>
      </c>
      <c r="R239" s="44">
        <f t="shared" si="165"/>
        <v>0</v>
      </c>
      <c r="S239" s="44">
        <f t="shared" si="165"/>
        <v>0</v>
      </c>
      <c r="T239" s="44">
        <f t="shared" si="165"/>
        <v>0</v>
      </c>
      <c r="U239" s="44">
        <f t="shared" si="165"/>
        <v>0</v>
      </c>
      <c r="V239" s="44">
        <f t="shared" ref="V239" si="166">+V4-V241</f>
        <v>0</v>
      </c>
      <c r="X239" s="13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167">+C242+C253+C262+C273+C282</f>
        <v>107.65246181476989</v>
      </c>
      <c r="D241" s="20">
        <f t="shared" si="167"/>
        <v>132.5909558294245</v>
      </c>
      <c r="E241" s="20">
        <f t="shared" si="167"/>
        <v>163.70022236562752</v>
      </c>
      <c r="F241" s="20">
        <f t="shared" si="167"/>
        <v>181.03540766287574</v>
      </c>
      <c r="G241" s="20">
        <f t="shared" si="167"/>
        <v>105.27057338739375</v>
      </c>
      <c r="H241" s="20">
        <f t="shared" si="167"/>
        <v>209.70717382733329</v>
      </c>
      <c r="I241" s="20">
        <f t="shared" si="167"/>
        <v>127.67238377235662</v>
      </c>
      <c r="J241" s="20">
        <f t="shared" si="167"/>
        <v>145.77815975188511</v>
      </c>
      <c r="K241" s="20">
        <f t="shared" si="167"/>
        <v>142.13346343746642</v>
      </c>
      <c r="L241" s="20">
        <f t="shared" si="167"/>
        <v>102.20401792187073</v>
      </c>
      <c r="M241" s="20">
        <f t="shared" si="167"/>
        <v>117.35523551137067</v>
      </c>
      <c r="N241" s="20">
        <f t="shared" si="167"/>
        <v>109.46198079465189</v>
      </c>
      <c r="O241" s="20">
        <f t="shared" si="167"/>
        <v>99.08333726088</v>
      </c>
      <c r="P241" s="20">
        <f t="shared" si="167"/>
        <v>97.058598941336328</v>
      </c>
      <c r="Q241" s="20">
        <f t="shared" si="167"/>
        <v>117.57221997286965</v>
      </c>
      <c r="R241" s="20">
        <f t="shared" si="167"/>
        <v>167.23268422738749</v>
      </c>
      <c r="S241" s="20">
        <f t="shared" si="167"/>
        <v>236.68291678230776</v>
      </c>
      <c r="T241" s="20">
        <f t="shared" si="167"/>
        <v>106.12421439722556</v>
      </c>
      <c r="U241" s="20">
        <f t="shared" si="167"/>
        <v>101.86640486180941</v>
      </c>
      <c r="V241" s="20">
        <f t="shared" ref="V241" si="168">+V242+V253+V262+V273+V282</f>
        <v>172.45545661360737</v>
      </c>
      <c r="W241" s="21"/>
      <c r="X241" s="22">
        <f t="shared" ref="X241:X272" si="169">+(V241/C241)-1</f>
        <v>0.6019648199995602</v>
      </c>
    </row>
    <row r="242" spans="1:24" s="12" customFormat="1">
      <c r="A242" s="18" t="s">
        <v>263</v>
      </c>
      <c r="B242" s="19" t="s">
        <v>264</v>
      </c>
      <c r="C242" s="20">
        <f t="shared" ref="C242:U242" si="170">+C243+C249+C252</f>
        <v>0</v>
      </c>
      <c r="D242" s="20">
        <f t="shared" si="170"/>
        <v>0</v>
      </c>
      <c r="E242" s="20">
        <f t="shared" si="170"/>
        <v>0</v>
      </c>
      <c r="F242" s="20">
        <f t="shared" si="170"/>
        <v>0</v>
      </c>
      <c r="G242" s="20">
        <f t="shared" si="170"/>
        <v>0</v>
      </c>
      <c r="H242" s="20">
        <f t="shared" si="170"/>
        <v>0</v>
      </c>
      <c r="I242" s="20">
        <f t="shared" si="170"/>
        <v>0</v>
      </c>
      <c r="J242" s="20">
        <f t="shared" si="170"/>
        <v>0</v>
      </c>
      <c r="K242" s="20">
        <f t="shared" si="170"/>
        <v>0</v>
      </c>
      <c r="L242" s="20">
        <f t="shared" si="170"/>
        <v>0</v>
      </c>
      <c r="M242" s="20">
        <f t="shared" si="170"/>
        <v>0</v>
      </c>
      <c r="N242" s="20">
        <f t="shared" si="170"/>
        <v>0</v>
      </c>
      <c r="O242" s="20">
        <f t="shared" si="170"/>
        <v>0</v>
      </c>
      <c r="P242" s="20">
        <f t="shared" si="170"/>
        <v>0</v>
      </c>
      <c r="Q242" s="20">
        <f t="shared" si="170"/>
        <v>0</v>
      </c>
      <c r="R242" s="20">
        <f t="shared" si="170"/>
        <v>0</v>
      </c>
      <c r="S242" s="20">
        <f t="shared" si="170"/>
        <v>0</v>
      </c>
      <c r="T242" s="20">
        <f t="shared" si="170"/>
        <v>0</v>
      </c>
      <c r="U242" s="20">
        <f t="shared" si="170"/>
        <v>0</v>
      </c>
      <c r="V242" s="20">
        <f t="shared" ref="V242" si="171">+V243+V249+V252</f>
        <v>0</v>
      </c>
      <c r="W242" s="21"/>
      <c r="X242" s="22" t="e">
        <f t="shared" si="169"/>
        <v>#DIV/0!</v>
      </c>
    </row>
    <row r="243" spans="1:24">
      <c r="A243" s="23" t="s">
        <v>265</v>
      </c>
      <c r="B243" s="24" t="s">
        <v>266</v>
      </c>
      <c r="C243" s="25">
        <f t="shared" ref="C243:U243" si="172">+SUM(C244:C248)</f>
        <v>0</v>
      </c>
      <c r="D243" s="25">
        <f t="shared" si="172"/>
        <v>0</v>
      </c>
      <c r="E243" s="25">
        <f t="shared" si="172"/>
        <v>0</v>
      </c>
      <c r="F243" s="25">
        <f t="shared" si="172"/>
        <v>0</v>
      </c>
      <c r="G243" s="25">
        <f t="shared" si="172"/>
        <v>0</v>
      </c>
      <c r="H243" s="25">
        <f t="shared" si="172"/>
        <v>0</v>
      </c>
      <c r="I243" s="25">
        <f t="shared" si="172"/>
        <v>0</v>
      </c>
      <c r="J243" s="25">
        <f t="shared" si="172"/>
        <v>0</v>
      </c>
      <c r="K243" s="25">
        <f t="shared" si="172"/>
        <v>0</v>
      </c>
      <c r="L243" s="25">
        <f t="shared" si="172"/>
        <v>0</v>
      </c>
      <c r="M243" s="25">
        <f t="shared" si="172"/>
        <v>0</v>
      </c>
      <c r="N243" s="25">
        <f t="shared" si="172"/>
        <v>0</v>
      </c>
      <c r="O243" s="25">
        <f t="shared" si="172"/>
        <v>0</v>
      </c>
      <c r="P243" s="25">
        <f t="shared" si="172"/>
        <v>0</v>
      </c>
      <c r="Q243" s="25">
        <f t="shared" si="172"/>
        <v>0</v>
      </c>
      <c r="R243" s="25">
        <f t="shared" si="172"/>
        <v>0</v>
      </c>
      <c r="S243" s="25">
        <f t="shared" si="172"/>
        <v>0</v>
      </c>
      <c r="T243" s="25">
        <f t="shared" si="172"/>
        <v>0</v>
      </c>
      <c r="U243" s="25">
        <f t="shared" si="172"/>
        <v>0</v>
      </c>
      <c r="V243" s="25">
        <f t="shared" ref="V243" si="173">+SUM(V244:V248)</f>
        <v>0</v>
      </c>
      <c r="W243" s="26"/>
      <c r="X243" s="27" t="e">
        <f t="shared" si="169"/>
        <v>#DIV/0!</v>
      </c>
    </row>
    <row r="244" spans="1:24">
      <c r="A244" s="23" t="s">
        <v>267</v>
      </c>
      <c r="B244" s="24" t="s">
        <v>268</v>
      </c>
      <c r="C244" s="45">
        <f>+'2000'!$K244</f>
        <v>0</v>
      </c>
      <c r="D244" s="45">
        <f>+'2001'!$K244</f>
        <v>0</v>
      </c>
      <c r="E244" s="45">
        <f>+'2002'!$K244</f>
        <v>0</v>
      </c>
      <c r="F244" s="45">
        <f>+'2003'!$K244</f>
        <v>0</v>
      </c>
      <c r="G244" s="45">
        <f>+'2004'!$K244</f>
        <v>0</v>
      </c>
      <c r="H244" s="45">
        <f>+'2005'!$K244</f>
        <v>0</v>
      </c>
      <c r="I244" s="45">
        <f>+'2006'!$K244</f>
        <v>0</v>
      </c>
      <c r="J244" s="45">
        <f>+'2007'!$K244</f>
        <v>0</v>
      </c>
      <c r="K244" s="45">
        <f>+'2008'!$K244</f>
        <v>0</v>
      </c>
      <c r="L244" s="45">
        <f>+'2009'!$K244</f>
        <v>0</v>
      </c>
      <c r="M244" s="45">
        <f>+'2010'!$K244</f>
        <v>0</v>
      </c>
      <c r="N244" s="45">
        <f>+'2011'!$K244</f>
        <v>0</v>
      </c>
      <c r="O244" s="45">
        <f>+'2012'!$K244</f>
        <v>0</v>
      </c>
      <c r="P244" s="45">
        <f>+'2013'!$K244</f>
        <v>0</v>
      </c>
      <c r="Q244" s="45">
        <f>+'2014'!$K244</f>
        <v>0</v>
      </c>
      <c r="R244" s="45">
        <f>+'2015'!$K244</f>
        <v>0</v>
      </c>
      <c r="S244" s="45">
        <f>+'2016'!$K244</f>
        <v>0</v>
      </c>
      <c r="T244" s="45">
        <f>+'2017'!$K244</f>
        <v>0</v>
      </c>
      <c r="U244" s="45">
        <f>+'2018'!$K244</f>
        <v>0</v>
      </c>
      <c r="V244" s="45">
        <f>+'2019'!$K244</f>
        <v>0</v>
      </c>
      <c r="W244" s="26"/>
      <c r="X244" s="46" t="e">
        <f t="shared" si="169"/>
        <v>#DIV/0!</v>
      </c>
    </row>
    <row r="245" spans="1:24">
      <c r="A245" s="23" t="s">
        <v>275</v>
      </c>
      <c r="B245" s="24" t="s">
        <v>276</v>
      </c>
      <c r="C245" s="45">
        <f>+'2000'!$K245</f>
        <v>0</v>
      </c>
      <c r="D245" s="45">
        <f>+'2001'!$K245</f>
        <v>0</v>
      </c>
      <c r="E245" s="45">
        <f>+'2002'!$K245</f>
        <v>0</v>
      </c>
      <c r="F245" s="45">
        <f>+'2003'!$K245</f>
        <v>0</v>
      </c>
      <c r="G245" s="45">
        <f>+'2004'!$K245</f>
        <v>0</v>
      </c>
      <c r="H245" s="45">
        <f>+'2005'!$K245</f>
        <v>0</v>
      </c>
      <c r="I245" s="45">
        <f>+'2006'!$K245</f>
        <v>0</v>
      </c>
      <c r="J245" s="45">
        <f>+'2007'!$K245</f>
        <v>0</v>
      </c>
      <c r="K245" s="45">
        <f>+'2008'!$K245</f>
        <v>0</v>
      </c>
      <c r="L245" s="45">
        <f>+'2009'!$K245</f>
        <v>0</v>
      </c>
      <c r="M245" s="45">
        <f>+'2010'!$K245</f>
        <v>0</v>
      </c>
      <c r="N245" s="45">
        <f>+'2011'!$K245</f>
        <v>0</v>
      </c>
      <c r="O245" s="45">
        <f>+'2012'!$K245</f>
        <v>0</v>
      </c>
      <c r="P245" s="45">
        <f>+'2013'!$K245</f>
        <v>0</v>
      </c>
      <c r="Q245" s="45">
        <f>+'2014'!$K245</f>
        <v>0</v>
      </c>
      <c r="R245" s="45">
        <f>+'2015'!$K245</f>
        <v>0</v>
      </c>
      <c r="S245" s="45">
        <f>+'2016'!$K245</f>
        <v>0</v>
      </c>
      <c r="T245" s="45">
        <f>+'2017'!$K245</f>
        <v>0</v>
      </c>
      <c r="U245" s="45">
        <f>+'2018'!$K245</f>
        <v>0</v>
      </c>
      <c r="V245" s="45">
        <f>+'2019'!$K245</f>
        <v>0</v>
      </c>
      <c r="W245" s="26"/>
      <c r="X245" s="46" t="e">
        <f t="shared" si="169"/>
        <v>#DIV/0!</v>
      </c>
    </row>
    <row r="246" spans="1:24">
      <c r="A246" s="23" t="s">
        <v>291</v>
      </c>
      <c r="B246" s="24" t="s">
        <v>292</v>
      </c>
      <c r="C246" s="45">
        <f>+'2000'!$K246</f>
        <v>0</v>
      </c>
      <c r="D246" s="45">
        <f>+'2001'!$K246</f>
        <v>0</v>
      </c>
      <c r="E246" s="45">
        <f>+'2002'!$K246</f>
        <v>0</v>
      </c>
      <c r="F246" s="45">
        <f>+'2003'!$K246</f>
        <v>0</v>
      </c>
      <c r="G246" s="45">
        <f>+'2004'!$K246</f>
        <v>0</v>
      </c>
      <c r="H246" s="45">
        <f>+'2005'!$K246</f>
        <v>0</v>
      </c>
      <c r="I246" s="45">
        <f>+'2006'!$K246</f>
        <v>0</v>
      </c>
      <c r="J246" s="45">
        <f>+'2007'!$K246</f>
        <v>0</v>
      </c>
      <c r="K246" s="45">
        <f>+'2008'!$K246</f>
        <v>0</v>
      </c>
      <c r="L246" s="45">
        <f>+'2009'!$K246</f>
        <v>0</v>
      </c>
      <c r="M246" s="45">
        <f>+'2010'!$K246</f>
        <v>0</v>
      </c>
      <c r="N246" s="45">
        <f>+'2011'!$K246</f>
        <v>0</v>
      </c>
      <c r="O246" s="45">
        <f>+'2012'!$K246</f>
        <v>0</v>
      </c>
      <c r="P246" s="45">
        <f>+'2013'!$K246</f>
        <v>0</v>
      </c>
      <c r="Q246" s="45">
        <f>+'2014'!$K246</f>
        <v>0</v>
      </c>
      <c r="R246" s="45">
        <f>+'2015'!$K246</f>
        <v>0</v>
      </c>
      <c r="S246" s="45">
        <f>+'2016'!$K246</f>
        <v>0</v>
      </c>
      <c r="T246" s="45">
        <f>+'2017'!$K246</f>
        <v>0</v>
      </c>
      <c r="U246" s="45">
        <f>+'2018'!$K246</f>
        <v>0</v>
      </c>
      <c r="V246" s="45">
        <f>+'2019'!$K246</f>
        <v>0</v>
      </c>
      <c r="W246" s="26"/>
      <c r="X246" s="46" t="e">
        <f t="shared" si="169"/>
        <v>#DIV/0!</v>
      </c>
    </row>
    <row r="247" spans="1:24">
      <c r="A247" s="23" t="s">
        <v>303</v>
      </c>
      <c r="B247" s="24" t="s">
        <v>304</v>
      </c>
      <c r="C247" s="45">
        <f>+'2000'!$K247</f>
        <v>0</v>
      </c>
      <c r="D247" s="45">
        <f>+'2001'!$K247</f>
        <v>0</v>
      </c>
      <c r="E247" s="45">
        <f>+'2002'!$K247</f>
        <v>0</v>
      </c>
      <c r="F247" s="45">
        <f>+'2003'!$K247</f>
        <v>0</v>
      </c>
      <c r="G247" s="45">
        <f>+'2004'!$K247</f>
        <v>0</v>
      </c>
      <c r="H247" s="45">
        <f>+'2005'!$K247</f>
        <v>0</v>
      </c>
      <c r="I247" s="45">
        <f>+'2006'!$K247</f>
        <v>0</v>
      </c>
      <c r="J247" s="45">
        <f>+'2007'!$K247</f>
        <v>0</v>
      </c>
      <c r="K247" s="45">
        <f>+'2008'!$K247</f>
        <v>0</v>
      </c>
      <c r="L247" s="45">
        <f>+'2009'!$K247</f>
        <v>0</v>
      </c>
      <c r="M247" s="45">
        <f>+'2010'!$K247</f>
        <v>0</v>
      </c>
      <c r="N247" s="45">
        <f>+'2011'!$K247</f>
        <v>0</v>
      </c>
      <c r="O247" s="45">
        <f>+'2012'!$K247</f>
        <v>0</v>
      </c>
      <c r="P247" s="45">
        <f>+'2013'!$K247</f>
        <v>0</v>
      </c>
      <c r="Q247" s="45">
        <f>+'2014'!$K247</f>
        <v>0</v>
      </c>
      <c r="R247" s="45">
        <f>+'2015'!$K247</f>
        <v>0</v>
      </c>
      <c r="S247" s="45">
        <f>+'2016'!$K247</f>
        <v>0</v>
      </c>
      <c r="T247" s="45">
        <f>+'2017'!$K247</f>
        <v>0</v>
      </c>
      <c r="U247" s="45">
        <f>+'2018'!$K247</f>
        <v>0</v>
      </c>
      <c r="V247" s="45">
        <f>+'2019'!$K247</f>
        <v>0</v>
      </c>
      <c r="W247" s="26"/>
      <c r="X247" s="46" t="e">
        <f t="shared" si="169"/>
        <v>#DIV/0!</v>
      </c>
    </row>
    <row r="248" spans="1:24">
      <c r="A248" s="23" t="s">
        <v>311</v>
      </c>
      <c r="B248" s="24" t="s">
        <v>290</v>
      </c>
      <c r="C248" s="45">
        <f>+'2000'!$K248</f>
        <v>0</v>
      </c>
      <c r="D248" s="45">
        <f>+'2001'!$K248</f>
        <v>0</v>
      </c>
      <c r="E248" s="45">
        <f>+'2002'!$K248</f>
        <v>0</v>
      </c>
      <c r="F248" s="45">
        <f>+'2003'!$K248</f>
        <v>0</v>
      </c>
      <c r="G248" s="45">
        <f>+'2004'!$K248</f>
        <v>0</v>
      </c>
      <c r="H248" s="45">
        <f>+'2005'!$K248</f>
        <v>0</v>
      </c>
      <c r="I248" s="45">
        <f>+'2006'!$K248</f>
        <v>0</v>
      </c>
      <c r="J248" s="45">
        <f>+'2007'!$K248</f>
        <v>0</v>
      </c>
      <c r="K248" s="45">
        <f>+'2008'!$K248</f>
        <v>0</v>
      </c>
      <c r="L248" s="45">
        <f>+'2009'!$K248</f>
        <v>0</v>
      </c>
      <c r="M248" s="45">
        <f>+'2010'!$K248</f>
        <v>0</v>
      </c>
      <c r="N248" s="45">
        <f>+'2011'!$K248</f>
        <v>0</v>
      </c>
      <c r="O248" s="45">
        <f>+'2012'!$K248</f>
        <v>0</v>
      </c>
      <c r="P248" s="45">
        <f>+'2013'!$K248</f>
        <v>0</v>
      </c>
      <c r="Q248" s="45">
        <f>+'2014'!$K248</f>
        <v>0</v>
      </c>
      <c r="R248" s="45">
        <f>+'2015'!$K248</f>
        <v>0</v>
      </c>
      <c r="S248" s="45">
        <f>+'2016'!$K248</f>
        <v>0</v>
      </c>
      <c r="T248" s="45">
        <f>+'2017'!$K248</f>
        <v>0</v>
      </c>
      <c r="U248" s="45">
        <f>+'2018'!$K248</f>
        <v>0</v>
      </c>
      <c r="V248" s="45">
        <f>+'2019'!$K248</f>
        <v>0</v>
      </c>
      <c r="W248" s="26"/>
      <c r="X248" s="46" t="e">
        <f t="shared" si="169"/>
        <v>#DIV/0!</v>
      </c>
    </row>
    <row r="249" spans="1:24">
      <c r="A249" s="23" t="s">
        <v>316</v>
      </c>
      <c r="B249" s="24" t="s">
        <v>317</v>
      </c>
      <c r="C249" s="25">
        <f t="shared" ref="C249:U249" si="174">+SUM(C250:C251)</f>
        <v>0</v>
      </c>
      <c r="D249" s="25">
        <f t="shared" si="174"/>
        <v>0</v>
      </c>
      <c r="E249" s="25">
        <f t="shared" si="174"/>
        <v>0</v>
      </c>
      <c r="F249" s="25">
        <f t="shared" si="174"/>
        <v>0</v>
      </c>
      <c r="G249" s="25">
        <f t="shared" si="174"/>
        <v>0</v>
      </c>
      <c r="H249" s="25">
        <f t="shared" si="174"/>
        <v>0</v>
      </c>
      <c r="I249" s="25">
        <f t="shared" si="174"/>
        <v>0</v>
      </c>
      <c r="J249" s="25">
        <f t="shared" si="174"/>
        <v>0</v>
      </c>
      <c r="K249" s="25">
        <f t="shared" si="174"/>
        <v>0</v>
      </c>
      <c r="L249" s="25">
        <f t="shared" si="174"/>
        <v>0</v>
      </c>
      <c r="M249" s="25">
        <f t="shared" si="174"/>
        <v>0</v>
      </c>
      <c r="N249" s="25">
        <f t="shared" si="174"/>
        <v>0</v>
      </c>
      <c r="O249" s="25">
        <f t="shared" si="174"/>
        <v>0</v>
      </c>
      <c r="P249" s="25">
        <f t="shared" si="174"/>
        <v>0</v>
      </c>
      <c r="Q249" s="25">
        <f t="shared" si="174"/>
        <v>0</v>
      </c>
      <c r="R249" s="25">
        <f t="shared" si="174"/>
        <v>0</v>
      </c>
      <c r="S249" s="25">
        <f t="shared" si="174"/>
        <v>0</v>
      </c>
      <c r="T249" s="25">
        <f t="shared" si="174"/>
        <v>0</v>
      </c>
      <c r="U249" s="25">
        <f t="shared" si="174"/>
        <v>0</v>
      </c>
      <c r="V249" s="25">
        <f t="shared" ref="V249" si="175">+SUM(V250:V251)</f>
        <v>0</v>
      </c>
      <c r="W249" s="26"/>
      <c r="X249" s="27" t="e">
        <f t="shared" si="169"/>
        <v>#DIV/0!</v>
      </c>
    </row>
    <row r="250" spans="1:24">
      <c r="A250" s="23" t="s">
        <v>318</v>
      </c>
      <c r="B250" s="24" t="s">
        <v>319</v>
      </c>
      <c r="C250" s="45">
        <f>+'2000'!$K250</f>
        <v>0</v>
      </c>
      <c r="D250" s="45">
        <f>+'2001'!$K250</f>
        <v>0</v>
      </c>
      <c r="E250" s="45">
        <f>+'2002'!$K250</f>
        <v>0</v>
      </c>
      <c r="F250" s="45">
        <f>+'2003'!$K250</f>
        <v>0</v>
      </c>
      <c r="G250" s="45">
        <f>+'2004'!$K250</f>
        <v>0</v>
      </c>
      <c r="H250" s="45">
        <f>+'2005'!$K250</f>
        <v>0</v>
      </c>
      <c r="I250" s="45">
        <f>+'2006'!$K250</f>
        <v>0</v>
      </c>
      <c r="J250" s="45">
        <f>+'2007'!$K250</f>
        <v>0</v>
      </c>
      <c r="K250" s="45">
        <f>+'2008'!$K250</f>
        <v>0</v>
      </c>
      <c r="L250" s="45">
        <f>+'2009'!$K250</f>
        <v>0</v>
      </c>
      <c r="M250" s="45">
        <f>+'2010'!$K250</f>
        <v>0</v>
      </c>
      <c r="N250" s="45">
        <f>+'2011'!$K250</f>
        <v>0</v>
      </c>
      <c r="O250" s="45">
        <f>+'2012'!$K250</f>
        <v>0</v>
      </c>
      <c r="P250" s="45">
        <f>+'2013'!$K250</f>
        <v>0</v>
      </c>
      <c r="Q250" s="45">
        <f>+'2014'!$K250</f>
        <v>0</v>
      </c>
      <c r="R250" s="45">
        <f>+'2015'!$K250</f>
        <v>0</v>
      </c>
      <c r="S250" s="45">
        <f>+'2016'!$K250</f>
        <v>0</v>
      </c>
      <c r="T250" s="45">
        <f>+'2017'!$K250</f>
        <v>0</v>
      </c>
      <c r="U250" s="45">
        <f>+'2018'!$K250</f>
        <v>0</v>
      </c>
      <c r="V250" s="45">
        <f>+'2019'!$K250</f>
        <v>0</v>
      </c>
      <c r="W250" s="26"/>
      <c r="X250" s="46" t="e">
        <f t="shared" si="169"/>
        <v>#DIV/0!</v>
      </c>
    </row>
    <row r="251" spans="1:24">
      <c r="A251" s="23" t="s">
        <v>325</v>
      </c>
      <c r="B251" s="33" t="s">
        <v>326</v>
      </c>
      <c r="C251" s="45">
        <f>+'2000'!$K251</f>
        <v>0</v>
      </c>
      <c r="D251" s="45">
        <f>+'2001'!$K251</f>
        <v>0</v>
      </c>
      <c r="E251" s="45">
        <f>+'2002'!$K251</f>
        <v>0</v>
      </c>
      <c r="F251" s="45">
        <f>+'2003'!$K251</f>
        <v>0</v>
      </c>
      <c r="G251" s="45">
        <f>+'2004'!$K251</f>
        <v>0</v>
      </c>
      <c r="H251" s="45">
        <f>+'2005'!$K251</f>
        <v>0</v>
      </c>
      <c r="I251" s="45">
        <f>+'2006'!$K251</f>
        <v>0</v>
      </c>
      <c r="J251" s="45">
        <f>+'2007'!$K251</f>
        <v>0</v>
      </c>
      <c r="K251" s="45">
        <f>+'2008'!$K251</f>
        <v>0</v>
      </c>
      <c r="L251" s="45">
        <f>+'2009'!$K251</f>
        <v>0</v>
      </c>
      <c r="M251" s="45">
        <f>+'2010'!$K251</f>
        <v>0</v>
      </c>
      <c r="N251" s="45">
        <f>+'2011'!$K251</f>
        <v>0</v>
      </c>
      <c r="O251" s="45">
        <f>+'2012'!$K251</f>
        <v>0</v>
      </c>
      <c r="P251" s="45">
        <f>+'2013'!$K251</f>
        <v>0</v>
      </c>
      <c r="Q251" s="45">
        <f>+'2014'!$K251</f>
        <v>0</v>
      </c>
      <c r="R251" s="45">
        <f>+'2015'!$K251</f>
        <v>0</v>
      </c>
      <c r="S251" s="45">
        <f>+'2016'!$K251</f>
        <v>0</v>
      </c>
      <c r="T251" s="45">
        <f>+'2017'!$K251</f>
        <v>0</v>
      </c>
      <c r="U251" s="45">
        <f>+'2018'!$K251</f>
        <v>0</v>
      </c>
      <c r="V251" s="45">
        <f>+'2019'!$K251</f>
        <v>0</v>
      </c>
      <c r="W251" s="26"/>
      <c r="X251" s="46" t="e">
        <f t="shared" si="169"/>
        <v>#DIV/0!</v>
      </c>
    </row>
    <row r="252" spans="1:24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26"/>
      <c r="X252" s="32" t="e">
        <f t="shared" si="169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176">+SUM(C254:C261)</f>
        <v>0</v>
      </c>
      <c r="D253" s="20">
        <f t="shared" si="176"/>
        <v>0</v>
      </c>
      <c r="E253" s="20">
        <f t="shared" si="176"/>
        <v>0</v>
      </c>
      <c r="F253" s="20">
        <f t="shared" si="176"/>
        <v>0</v>
      </c>
      <c r="G253" s="20">
        <f t="shared" si="176"/>
        <v>0</v>
      </c>
      <c r="H253" s="20">
        <f t="shared" si="176"/>
        <v>0</v>
      </c>
      <c r="I253" s="20">
        <f t="shared" si="176"/>
        <v>0</v>
      </c>
      <c r="J253" s="20">
        <f t="shared" si="176"/>
        <v>0</v>
      </c>
      <c r="K253" s="20">
        <f t="shared" si="176"/>
        <v>0</v>
      </c>
      <c r="L253" s="20">
        <f t="shared" si="176"/>
        <v>0</v>
      </c>
      <c r="M253" s="20">
        <f t="shared" si="176"/>
        <v>0</v>
      </c>
      <c r="N253" s="20">
        <f t="shared" si="176"/>
        <v>0</v>
      </c>
      <c r="O253" s="20">
        <f t="shared" si="176"/>
        <v>0</v>
      </c>
      <c r="P253" s="20">
        <f t="shared" si="176"/>
        <v>0</v>
      </c>
      <c r="Q253" s="20">
        <f t="shared" si="176"/>
        <v>0</v>
      </c>
      <c r="R253" s="20">
        <f t="shared" si="176"/>
        <v>0</v>
      </c>
      <c r="S253" s="20">
        <f t="shared" si="176"/>
        <v>0</v>
      </c>
      <c r="T253" s="20">
        <f t="shared" si="176"/>
        <v>0</v>
      </c>
      <c r="U253" s="20">
        <f t="shared" si="176"/>
        <v>0</v>
      </c>
      <c r="V253" s="20">
        <f t="shared" ref="V253" si="177">+SUM(V254:V261)</f>
        <v>0</v>
      </c>
      <c r="W253" s="21"/>
      <c r="X253" s="22" t="e">
        <f t="shared" si="169"/>
        <v>#DIV/0!</v>
      </c>
    </row>
    <row r="254" spans="1:24">
      <c r="A254" s="23" t="s">
        <v>344</v>
      </c>
      <c r="B254" s="24" t="s">
        <v>345</v>
      </c>
      <c r="C254" s="45">
        <f>+'2000'!$K254</f>
        <v>0</v>
      </c>
      <c r="D254" s="45">
        <f>+'2001'!$K254</f>
        <v>0</v>
      </c>
      <c r="E254" s="45">
        <f>+'2002'!$K254</f>
        <v>0</v>
      </c>
      <c r="F254" s="45">
        <f>+'2003'!$K254</f>
        <v>0</v>
      </c>
      <c r="G254" s="45">
        <f>+'2004'!$K254</f>
        <v>0</v>
      </c>
      <c r="H254" s="45">
        <f>+'2005'!$K254</f>
        <v>0</v>
      </c>
      <c r="I254" s="45">
        <f>+'2006'!$K254</f>
        <v>0</v>
      </c>
      <c r="J254" s="45">
        <f>+'2007'!$K254</f>
        <v>0</v>
      </c>
      <c r="K254" s="45">
        <f>+'2008'!$K254</f>
        <v>0</v>
      </c>
      <c r="L254" s="45">
        <f>+'2009'!$K254</f>
        <v>0</v>
      </c>
      <c r="M254" s="45">
        <f>+'2010'!$K254</f>
        <v>0</v>
      </c>
      <c r="N254" s="45">
        <f>+'2011'!$K254</f>
        <v>0</v>
      </c>
      <c r="O254" s="45">
        <f>+'2012'!$K254</f>
        <v>0</v>
      </c>
      <c r="P254" s="45">
        <f>+'2013'!$K254</f>
        <v>0</v>
      </c>
      <c r="Q254" s="45">
        <f>+'2014'!$K254</f>
        <v>0</v>
      </c>
      <c r="R254" s="45">
        <f>+'2015'!$K254</f>
        <v>0</v>
      </c>
      <c r="S254" s="45">
        <f>+'2016'!$K254</f>
        <v>0</v>
      </c>
      <c r="T254" s="45">
        <f>+'2017'!$K254</f>
        <v>0</v>
      </c>
      <c r="U254" s="45">
        <f>+'2018'!$K254</f>
        <v>0</v>
      </c>
      <c r="V254" s="45">
        <f>+'2019'!$K254</f>
        <v>0</v>
      </c>
      <c r="W254" s="26"/>
      <c r="X254" s="46" t="e">
        <f t="shared" si="169"/>
        <v>#DIV/0!</v>
      </c>
    </row>
    <row r="255" spans="1:24">
      <c r="A255" s="23" t="s">
        <v>355</v>
      </c>
      <c r="B255" s="24" t="s">
        <v>356</v>
      </c>
      <c r="C255" s="45">
        <f>+'2000'!$K255</f>
        <v>0</v>
      </c>
      <c r="D255" s="45">
        <f>+'2001'!$K255</f>
        <v>0</v>
      </c>
      <c r="E255" s="45">
        <f>+'2002'!$K255</f>
        <v>0</v>
      </c>
      <c r="F255" s="45">
        <f>+'2003'!$K255</f>
        <v>0</v>
      </c>
      <c r="G255" s="45">
        <f>+'2004'!$K255</f>
        <v>0</v>
      </c>
      <c r="H255" s="45">
        <f>+'2005'!$K255</f>
        <v>0</v>
      </c>
      <c r="I255" s="45">
        <f>+'2006'!$K255</f>
        <v>0</v>
      </c>
      <c r="J255" s="45">
        <f>+'2007'!$K255</f>
        <v>0</v>
      </c>
      <c r="K255" s="45">
        <f>+'2008'!$K255</f>
        <v>0</v>
      </c>
      <c r="L255" s="45">
        <f>+'2009'!$K255</f>
        <v>0</v>
      </c>
      <c r="M255" s="45">
        <f>+'2010'!$K255</f>
        <v>0</v>
      </c>
      <c r="N255" s="45">
        <f>+'2011'!$K255</f>
        <v>0</v>
      </c>
      <c r="O255" s="45">
        <f>+'2012'!$K255</f>
        <v>0</v>
      </c>
      <c r="P255" s="45">
        <f>+'2013'!$K255</f>
        <v>0</v>
      </c>
      <c r="Q255" s="45">
        <f>+'2014'!$K255</f>
        <v>0</v>
      </c>
      <c r="R255" s="45">
        <f>+'2015'!$K255</f>
        <v>0</v>
      </c>
      <c r="S255" s="45">
        <f>+'2016'!$K255</f>
        <v>0</v>
      </c>
      <c r="T255" s="45">
        <f>+'2017'!$K255</f>
        <v>0</v>
      </c>
      <c r="U255" s="45">
        <f>+'2018'!$K255</f>
        <v>0</v>
      </c>
      <c r="V255" s="45">
        <f>+'2019'!$K255</f>
        <v>0</v>
      </c>
      <c r="W255" s="26"/>
      <c r="X255" s="46" t="e">
        <f t="shared" si="169"/>
        <v>#DIV/0!</v>
      </c>
    </row>
    <row r="256" spans="1:24">
      <c r="A256" s="23" t="s">
        <v>376</v>
      </c>
      <c r="B256" s="24" t="s">
        <v>377</v>
      </c>
      <c r="C256" s="45">
        <f>+'2000'!$K256</f>
        <v>0</v>
      </c>
      <c r="D256" s="45">
        <f>+'2001'!$K256</f>
        <v>0</v>
      </c>
      <c r="E256" s="45">
        <f>+'2002'!$K256</f>
        <v>0</v>
      </c>
      <c r="F256" s="45">
        <f>+'2003'!$K256</f>
        <v>0</v>
      </c>
      <c r="G256" s="45">
        <f>+'2004'!$K256</f>
        <v>0</v>
      </c>
      <c r="H256" s="45">
        <f>+'2005'!$K256</f>
        <v>0</v>
      </c>
      <c r="I256" s="45">
        <f>+'2006'!$K256</f>
        <v>0</v>
      </c>
      <c r="J256" s="45">
        <f>+'2007'!$K256</f>
        <v>0</v>
      </c>
      <c r="K256" s="45">
        <f>+'2008'!$K256</f>
        <v>0</v>
      </c>
      <c r="L256" s="45">
        <f>+'2009'!$K256</f>
        <v>0</v>
      </c>
      <c r="M256" s="45">
        <f>+'2010'!$K256</f>
        <v>0</v>
      </c>
      <c r="N256" s="45">
        <f>+'2011'!$K256</f>
        <v>0</v>
      </c>
      <c r="O256" s="45">
        <f>+'2012'!$K256</f>
        <v>0</v>
      </c>
      <c r="P256" s="45">
        <f>+'2013'!$K256</f>
        <v>0</v>
      </c>
      <c r="Q256" s="45">
        <f>+'2014'!$K256</f>
        <v>0</v>
      </c>
      <c r="R256" s="45">
        <f>+'2015'!$K256</f>
        <v>0</v>
      </c>
      <c r="S256" s="45">
        <f>+'2016'!$K256</f>
        <v>0</v>
      </c>
      <c r="T256" s="45">
        <f>+'2017'!$K256</f>
        <v>0</v>
      </c>
      <c r="U256" s="45">
        <f>+'2018'!$K256</f>
        <v>0</v>
      </c>
      <c r="V256" s="45">
        <f>+'2019'!$K256</f>
        <v>0</v>
      </c>
      <c r="W256" s="26"/>
      <c r="X256" s="46" t="e">
        <f t="shared" si="169"/>
        <v>#DIV/0!</v>
      </c>
    </row>
    <row r="257" spans="1:24">
      <c r="A257" s="23" t="s">
        <v>391</v>
      </c>
      <c r="B257" s="24" t="s">
        <v>392</v>
      </c>
      <c r="C257" s="45">
        <f>+'2000'!$K257</f>
        <v>0</v>
      </c>
      <c r="D257" s="45">
        <f>+'2001'!$K257</f>
        <v>0</v>
      </c>
      <c r="E257" s="45">
        <f>+'2002'!$K257</f>
        <v>0</v>
      </c>
      <c r="F257" s="45">
        <f>+'2003'!$K257</f>
        <v>0</v>
      </c>
      <c r="G257" s="45">
        <f>+'2004'!$K257</f>
        <v>0</v>
      </c>
      <c r="H257" s="45">
        <f>+'2005'!$K257</f>
        <v>0</v>
      </c>
      <c r="I257" s="45">
        <f>+'2006'!$K257</f>
        <v>0</v>
      </c>
      <c r="J257" s="45">
        <f>+'2007'!$K257</f>
        <v>0</v>
      </c>
      <c r="K257" s="45">
        <f>+'2008'!$K257</f>
        <v>0</v>
      </c>
      <c r="L257" s="45">
        <f>+'2009'!$K257</f>
        <v>0</v>
      </c>
      <c r="M257" s="45">
        <f>+'2010'!$K257</f>
        <v>0</v>
      </c>
      <c r="N257" s="45">
        <f>+'2011'!$K257</f>
        <v>0</v>
      </c>
      <c r="O257" s="45">
        <f>+'2012'!$K257</f>
        <v>0</v>
      </c>
      <c r="P257" s="45">
        <f>+'2013'!$K257</f>
        <v>0</v>
      </c>
      <c r="Q257" s="45">
        <f>+'2014'!$K257</f>
        <v>0</v>
      </c>
      <c r="R257" s="45">
        <f>+'2015'!$K257</f>
        <v>0</v>
      </c>
      <c r="S257" s="45">
        <f>+'2016'!$K257</f>
        <v>0</v>
      </c>
      <c r="T257" s="45">
        <f>+'2017'!$K257</f>
        <v>0</v>
      </c>
      <c r="U257" s="45">
        <f>+'2018'!$K257</f>
        <v>0</v>
      </c>
      <c r="V257" s="45">
        <f>+'2019'!$K257</f>
        <v>0</v>
      </c>
      <c r="W257" s="26"/>
      <c r="X257" s="46" t="e">
        <f t="shared" si="169"/>
        <v>#DIV/0!</v>
      </c>
    </row>
    <row r="258" spans="1:24">
      <c r="A258" s="23" t="s">
        <v>398</v>
      </c>
      <c r="B258" s="24" t="s">
        <v>399</v>
      </c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26"/>
      <c r="X258" s="32" t="e">
        <f t="shared" si="169"/>
        <v>#DIV/0!</v>
      </c>
    </row>
    <row r="259" spans="1:24">
      <c r="A259" s="23" t="s">
        <v>409</v>
      </c>
      <c r="B259" s="24" t="s">
        <v>410</v>
      </c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26"/>
      <c r="X259" s="32" t="e">
        <f t="shared" si="169"/>
        <v>#DIV/0!</v>
      </c>
    </row>
    <row r="260" spans="1:24">
      <c r="A260" s="23" t="s">
        <v>423</v>
      </c>
      <c r="B260" s="24" t="s">
        <v>424</v>
      </c>
      <c r="C260" s="45">
        <f>+'2000'!$K260</f>
        <v>0</v>
      </c>
      <c r="D260" s="45">
        <f>+'2001'!$K260</f>
        <v>0</v>
      </c>
      <c r="E260" s="45">
        <f>+'2002'!$K260</f>
        <v>0</v>
      </c>
      <c r="F260" s="45">
        <f>+'2003'!$K260</f>
        <v>0</v>
      </c>
      <c r="G260" s="45">
        <f>+'2004'!$K260</f>
        <v>0</v>
      </c>
      <c r="H260" s="45">
        <f>+'2005'!$K260</f>
        <v>0</v>
      </c>
      <c r="I260" s="45">
        <f>+'2006'!$K260</f>
        <v>0</v>
      </c>
      <c r="J260" s="45">
        <f>+'2007'!$K260</f>
        <v>0</v>
      </c>
      <c r="K260" s="45">
        <f>+'2008'!$K260</f>
        <v>0</v>
      </c>
      <c r="L260" s="45">
        <f>+'2009'!$K260</f>
        <v>0</v>
      </c>
      <c r="M260" s="45">
        <f>+'2010'!$K260</f>
        <v>0</v>
      </c>
      <c r="N260" s="45">
        <f>+'2011'!$K260</f>
        <v>0</v>
      </c>
      <c r="O260" s="45">
        <f>+'2012'!$K260</f>
        <v>0</v>
      </c>
      <c r="P260" s="45">
        <f>+'2013'!$K260</f>
        <v>0</v>
      </c>
      <c r="Q260" s="45">
        <f>+'2014'!$K260</f>
        <v>0</v>
      </c>
      <c r="R260" s="45">
        <f>+'2015'!$K260</f>
        <v>0</v>
      </c>
      <c r="S260" s="45">
        <f>+'2016'!$K260</f>
        <v>0</v>
      </c>
      <c r="T260" s="45">
        <f>+'2017'!$K260</f>
        <v>0</v>
      </c>
      <c r="U260" s="45">
        <f>+'2018'!$K260</f>
        <v>0</v>
      </c>
      <c r="V260" s="45">
        <f>+'2019'!$K260</f>
        <v>0</v>
      </c>
      <c r="W260" s="26"/>
      <c r="X260" s="46" t="e">
        <f t="shared" si="169"/>
        <v>#DIV/0!</v>
      </c>
    </row>
    <row r="261" spans="1:24">
      <c r="A261" s="23" t="s">
        <v>432</v>
      </c>
      <c r="B261" s="24" t="s">
        <v>290</v>
      </c>
      <c r="C261" s="45">
        <f>+'2000'!$K261</f>
        <v>0</v>
      </c>
      <c r="D261" s="45">
        <f>+'2001'!$K261</f>
        <v>0</v>
      </c>
      <c r="E261" s="45">
        <f>+'2002'!$K261</f>
        <v>0</v>
      </c>
      <c r="F261" s="45">
        <f>+'2003'!$K261</f>
        <v>0</v>
      </c>
      <c r="G261" s="45">
        <f>+'2004'!$K261</f>
        <v>0</v>
      </c>
      <c r="H261" s="45">
        <f>+'2005'!$K261</f>
        <v>0</v>
      </c>
      <c r="I261" s="45">
        <f>+'2006'!$K261</f>
        <v>0</v>
      </c>
      <c r="J261" s="45">
        <f>+'2007'!$K261</f>
        <v>0</v>
      </c>
      <c r="K261" s="45">
        <f>+'2008'!$K261</f>
        <v>0</v>
      </c>
      <c r="L261" s="45">
        <f>+'2009'!$K261</f>
        <v>0</v>
      </c>
      <c r="M261" s="45">
        <f>+'2010'!$K261</f>
        <v>0</v>
      </c>
      <c r="N261" s="45">
        <f>+'2011'!$K261</f>
        <v>0</v>
      </c>
      <c r="O261" s="45">
        <f>+'2012'!$K261</f>
        <v>0</v>
      </c>
      <c r="P261" s="45">
        <f>+'2013'!$K261</f>
        <v>0</v>
      </c>
      <c r="Q261" s="45">
        <f>+'2014'!$K261</f>
        <v>0</v>
      </c>
      <c r="R261" s="45">
        <f>+'2015'!$K261</f>
        <v>0</v>
      </c>
      <c r="S261" s="45">
        <f>+'2016'!$K261</f>
        <v>0</v>
      </c>
      <c r="T261" s="45">
        <f>+'2017'!$K261</f>
        <v>0</v>
      </c>
      <c r="U261" s="45">
        <f>+'2018'!$K261</f>
        <v>0</v>
      </c>
      <c r="V261" s="45">
        <f>+'2019'!$K261</f>
        <v>0</v>
      </c>
      <c r="W261" s="26"/>
      <c r="X261" s="46" t="e">
        <f t="shared" si="169"/>
        <v>#DIV/0!</v>
      </c>
    </row>
    <row r="262" spans="1:24" s="12" customFormat="1">
      <c r="A262" s="18" t="s">
        <v>433</v>
      </c>
      <c r="B262" s="19" t="s">
        <v>434</v>
      </c>
      <c r="C262" s="20">
        <f t="shared" ref="C262:U262" si="178">+SUM(C263:C272)</f>
        <v>18.518376407004368</v>
      </c>
      <c r="D262" s="20">
        <f t="shared" si="178"/>
        <v>13.722817482717184</v>
      </c>
      <c r="E262" s="20">
        <f t="shared" si="178"/>
        <v>17.700066751116186</v>
      </c>
      <c r="F262" s="20">
        <f t="shared" si="178"/>
        <v>15.8618764</v>
      </c>
      <c r="G262" s="20">
        <f t="shared" si="178"/>
        <v>18.57882592</v>
      </c>
      <c r="H262" s="20">
        <f t="shared" si="178"/>
        <v>18.912748200000003</v>
      </c>
      <c r="I262" s="20">
        <f t="shared" si="178"/>
        <v>18.935573400000003</v>
      </c>
      <c r="J262" s="20">
        <f t="shared" si="178"/>
        <v>19.4335004</v>
      </c>
      <c r="K262" s="20">
        <f t="shared" si="178"/>
        <v>19.629423599999999</v>
      </c>
      <c r="L262" s="20">
        <f t="shared" si="178"/>
        <v>18.407481808</v>
      </c>
      <c r="M262" s="20">
        <f t="shared" si="178"/>
        <v>18.845103176000006</v>
      </c>
      <c r="N262" s="20">
        <f t="shared" si="178"/>
        <v>17.6793318</v>
      </c>
      <c r="O262" s="20">
        <f t="shared" si="178"/>
        <v>18.566547600000003</v>
      </c>
      <c r="P262" s="20">
        <f t="shared" si="178"/>
        <v>20.320253991999998</v>
      </c>
      <c r="Q262" s="20">
        <f t="shared" si="178"/>
        <v>21.755543600000003</v>
      </c>
      <c r="R262" s="20">
        <f t="shared" si="178"/>
        <v>23.088079144000005</v>
      </c>
      <c r="S262" s="20">
        <f t="shared" si="178"/>
        <v>15.754951700000003</v>
      </c>
      <c r="T262" s="20">
        <f t="shared" si="178"/>
        <v>13.683460840000006</v>
      </c>
      <c r="U262" s="20">
        <f t="shared" si="178"/>
        <v>16.872502103999995</v>
      </c>
      <c r="V262" s="20">
        <f t="shared" ref="V262" si="179">+SUM(V263:V272)</f>
        <v>14.199683052000003</v>
      </c>
      <c r="W262" s="21"/>
      <c r="X262" s="22">
        <f t="shared" si="169"/>
        <v>-0.23321123083829676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169"/>
        <v>#DIV/0!</v>
      </c>
    </row>
    <row r="264" spans="1:24">
      <c r="A264" s="23" t="s">
        <v>465</v>
      </c>
      <c r="B264" s="24" t="s">
        <v>466</v>
      </c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26"/>
      <c r="X264" s="32" t="e">
        <f t="shared" si="169"/>
        <v>#DIV/0!</v>
      </c>
    </row>
    <row r="265" spans="1:24">
      <c r="A265" s="23" t="s">
        <v>483</v>
      </c>
      <c r="B265" s="24" t="s">
        <v>484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26"/>
      <c r="X265" s="32" t="e">
        <f t="shared" si="169"/>
        <v>#DIV/0!</v>
      </c>
    </row>
    <row r="266" spans="1:24">
      <c r="A266" s="23" t="s">
        <v>492</v>
      </c>
      <c r="B266" s="24" t="s">
        <v>493</v>
      </c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26"/>
      <c r="X266" s="32" t="e">
        <f t="shared" si="169"/>
        <v>#DIV/0!</v>
      </c>
    </row>
    <row r="267" spans="1:24">
      <c r="A267" s="23" t="s">
        <v>515</v>
      </c>
      <c r="B267" s="24" t="s">
        <v>516</v>
      </c>
      <c r="C267" s="45">
        <f>+'2000'!$K267</f>
        <v>0</v>
      </c>
      <c r="D267" s="45">
        <f>+'2001'!$K267</f>
        <v>0</v>
      </c>
      <c r="E267" s="45">
        <f>+'2002'!$K267</f>
        <v>0</v>
      </c>
      <c r="F267" s="45">
        <f>+'2003'!$K267</f>
        <v>0</v>
      </c>
      <c r="G267" s="45">
        <f>+'2004'!$K267</f>
        <v>0</v>
      </c>
      <c r="H267" s="45">
        <f>+'2005'!$K267</f>
        <v>0</v>
      </c>
      <c r="I267" s="45">
        <f>+'2006'!$K267</f>
        <v>0</v>
      </c>
      <c r="J267" s="45">
        <f>+'2007'!$K267</f>
        <v>0</v>
      </c>
      <c r="K267" s="45">
        <f>+'2008'!$K267</f>
        <v>0</v>
      </c>
      <c r="L267" s="45">
        <f>+'2009'!$K267</f>
        <v>0</v>
      </c>
      <c r="M267" s="45">
        <f>+'2010'!$K267</f>
        <v>0</v>
      </c>
      <c r="N267" s="45">
        <f>+'2011'!$K267</f>
        <v>0</v>
      </c>
      <c r="O267" s="45">
        <f>+'2012'!$K267</f>
        <v>0</v>
      </c>
      <c r="P267" s="45">
        <f>+'2013'!$K267</f>
        <v>0</v>
      </c>
      <c r="Q267" s="45">
        <f>+'2014'!$K267</f>
        <v>0</v>
      </c>
      <c r="R267" s="45">
        <f>+'2015'!$K267</f>
        <v>0</v>
      </c>
      <c r="S267" s="45">
        <f>+'2016'!$K267</f>
        <v>0</v>
      </c>
      <c r="T267" s="45">
        <f>+'2017'!$K267</f>
        <v>0</v>
      </c>
      <c r="U267" s="45">
        <f>+'2018'!$K267</f>
        <v>0</v>
      </c>
      <c r="V267" s="45">
        <f>+'2019'!$K267</f>
        <v>0</v>
      </c>
      <c r="W267" s="26"/>
      <c r="X267" s="46" t="e">
        <f t="shared" si="169"/>
        <v>#DIV/0!</v>
      </c>
    </row>
    <row r="268" spans="1:24">
      <c r="A268" s="23" t="s">
        <v>517</v>
      </c>
      <c r="B268" s="24" t="s">
        <v>518</v>
      </c>
      <c r="C268" s="45">
        <f>+'2000'!$K268</f>
        <v>18.518376407004368</v>
      </c>
      <c r="D268" s="45">
        <f>+'2001'!$K268</f>
        <v>13.722817482717184</v>
      </c>
      <c r="E268" s="45">
        <f>+'2002'!$K268</f>
        <v>17.700066751116186</v>
      </c>
      <c r="F268" s="45">
        <f>+'2003'!$K268</f>
        <v>15.8618764</v>
      </c>
      <c r="G268" s="45">
        <f>+'2004'!$K268</f>
        <v>18.57882592</v>
      </c>
      <c r="H268" s="45">
        <f>+'2005'!$K268</f>
        <v>18.912748200000003</v>
      </c>
      <c r="I268" s="45">
        <f>+'2006'!$K268</f>
        <v>18.935573400000003</v>
      </c>
      <c r="J268" s="45">
        <f>+'2007'!$K268</f>
        <v>19.4335004</v>
      </c>
      <c r="K268" s="45">
        <f>+'2008'!$K268</f>
        <v>19.629423599999999</v>
      </c>
      <c r="L268" s="45">
        <f>+'2009'!$K268</f>
        <v>18.407481808</v>
      </c>
      <c r="M268" s="45">
        <f>+'2010'!$K268</f>
        <v>18.845103176000006</v>
      </c>
      <c r="N268" s="45">
        <f>+'2011'!$K268</f>
        <v>17.6793318</v>
      </c>
      <c r="O268" s="45">
        <f>+'2012'!$K268</f>
        <v>18.566547600000003</v>
      </c>
      <c r="P268" s="45">
        <f>+'2013'!$K268</f>
        <v>20.320253991999998</v>
      </c>
      <c r="Q268" s="45">
        <f>+'2014'!$K268</f>
        <v>21.755543600000003</v>
      </c>
      <c r="R268" s="45">
        <f>+'2015'!$K268</f>
        <v>23.088079144000005</v>
      </c>
      <c r="S268" s="45">
        <f>+'2016'!$K268</f>
        <v>15.754951700000003</v>
      </c>
      <c r="T268" s="45">
        <f>+'2017'!$K268</f>
        <v>13.683460840000006</v>
      </c>
      <c r="U268" s="45">
        <f>+'2018'!$K268</f>
        <v>16.872502103999995</v>
      </c>
      <c r="V268" s="45">
        <f>+'2019'!$K268</f>
        <v>14.199683052000003</v>
      </c>
      <c r="W268" s="26"/>
      <c r="X268" s="46">
        <f t="shared" si="169"/>
        <v>-0.23321123083829676</v>
      </c>
    </row>
    <row r="269" spans="1:24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26"/>
      <c r="X269" s="32" t="e">
        <f t="shared" si="169"/>
        <v>#DIV/0!</v>
      </c>
    </row>
    <row r="270" spans="1:24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26"/>
      <c r="X270" s="32" t="e">
        <f t="shared" si="169"/>
        <v>#DIV/0!</v>
      </c>
    </row>
    <row r="271" spans="1:24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26"/>
      <c r="X271" s="32" t="e">
        <f t="shared" si="169"/>
        <v>#DIV/0!</v>
      </c>
    </row>
    <row r="272" spans="1:24">
      <c r="A272" s="23" t="s">
        <v>538</v>
      </c>
      <c r="B272" s="24" t="s">
        <v>290</v>
      </c>
      <c r="C272" s="45">
        <f>+'2000'!$K272</f>
        <v>0</v>
      </c>
      <c r="D272" s="45">
        <f>+'2001'!$K272</f>
        <v>0</v>
      </c>
      <c r="E272" s="45">
        <f>+'2002'!$K272</f>
        <v>0</v>
      </c>
      <c r="F272" s="45">
        <f>+'2003'!$K272</f>
        <v>0</v>
      </c>
      <c r="G272" s="45">
        <f>+'2004'!$K272</f>
        <v>0</v>
      </c>
      <c r="H272" s="45">
        <f>+'2005'!$K272</f>
        <v>0</v>
      </c>
      <c r="I272" s="45">
        <f>+'2006'!$K272</f>
        <v>0</v>
      </c>
      <c r="J272" s="45">
        <f>+'2007'!$K272</f>
        <v>0</v>
      </c>
      <c r="K272" s="45">
        <f>+'2008'!$K272</f>
        <v>0</v>
      </c>
      <c r="L272" s="45">
        <f>+'2009'!$K272</f>
        <v>0</v>
      </c>
      <c r="M272" s="45">
        <f>+'2010'!$K272</f>
        <v>0</v>
      </c>
      <c r="N272" s="45">
        <f>+'2011'!$K272</f>
        <v>0</v>
      </c>
      <c r="O272" s="45">
        <f>+'2012'!$K272</f>
        <v>0</v>
      </c>
      <c r="P272" s="45">
        <f>+'2013'!$K272</f>
        <v>0</v>
      </c>
      <c r="Q272" s="45">
        <f>+'2014'!$K272</f>
        <v>0</v>
      </c>
      <c r="R272" s="45">
        <f>+'2015'!$K272</f>
        <v>0</v>
      </c>
      <c r="S272" s="45">
        <f>+'2016'!$K272</f>
        <v>0</v>
      </c>
      <c r="T272" s="45">
        <f>+'2017'!$K272</f>
        <v>0</v>
      </c>
      <c r="U272" s="45">
        <f>+'2018'!$K272</f>
        <v>0</v>
      </c>
      <c r="V272" s="45">
        <f>+'2019'!$K272</f>
        <v>0</v>
      </c>
      <c r="W272" s="26"/>
      <c r="X272" s="46" t="e">
        <f t="shared" si="169"/>
        <v>#DIV/0!</v>
      </c>
    </row>
    <row r="273" spans="1:24" s="12" customFormat="1">
      <c r="A273" s="18" t="s">
        <v>539</v>
      </c>
      <c r="B273" s="19" t="s">
        <v>540</v>
      </c>
      <c r="C273" s="20">
        <f t="shared" ref="C273:U273" si="180">+SUM(C274:C281)</f>
        <v>89.134085407765525</v>
      </c>
      <c r="D273" s="20">
        <f t="shared" si="180"/>
        <v>118.86813834670733</v>
      </c>
      <c r="E273" s="20">
        <f t="shared" si="180"/>
        <v>146.00015561451133</v>
      </c>
      <c r="F273" s="20">
        <f t="shared" si="180"/>
        <v>165.17353126287574</v>
      </c>
      <c r="G273" s="20">
        <f t="shared" si="180"/>
        <v>86.691747467393753</v>
      </c>
      <c r="H273" s="20">
        <f t="shared" si="180"/>
        <v>190.79442562733328</v>
      </c>
      <c r="I273" s="20">
        <f t="shared" si="180"/>
        <v>108.73681037235662</v>
      </c>
      <c r="J273" s="20">
        <f t="shared" si="180"/>
        <v>126.34465935188511</v>
      </c>
      <c r="K273" s="20">
        <f t="shared" si="180"/>
        <v>122.50403983746642</v>
      </c>
      <c r="L273" s="20">
        <f t="shared" si="180"/>
        <v>83.796536113870729</v>
      </c>
      <c r="M273" s="20">
        <f t="shared" si="180"/>
        <v>98.510132335370656</v>
      </c>
      <c r="N273" s="20">
        <f t="shared" si="180"/>
        <v>91.782648994651893</v>
      </c>
      <c r="O273" s="20">
        <f t="shared" si="180"/>
        <v>80.516789660879994</v>
      </c>
      <c r="P273" s="20">
        <f t="shared" si="180"/>
        <v>76.738344949336337</v>
      </c>
      <c r="Q273" s="20">
        <f t="shared" si="180"/>
        <v>95.816676372869637</v>
      </c>
      <c r="R273" s="20">
        <f t="shared" si="180"/>
        <v>144.14460508338749</v>
      </c>
      <c r="S273" s="20">
        <f t="shared" si="180"/>
        <v>220.92796508230776</v>
      </c>
      <c r="T273" s="20">
        <f t="shared" si="180"/>
        <v>92.440753557225548</v>
      </c>
      <c r="U273" s="20">
        <f t="shared" si="180"/>
        <v>84.993902757809423</v>
      </c>
      <c r="V273" s="20">
        <f t="shared" ref="V273" si="181">+SUM(V274:V281)</f>
        <v>158.25577356160736</v>
      </c>
      <c r="W273" s="21"/>
      <c r="X273" s="22">
        <f t="shared" ref="X273:X298" si="182">+(V273/C273)-1</f>
        <v>0.77547986090425325</v>
      </c>
    </row>
    <row r="274" spans="1:24">
      <c r="A274" s="23" t="s">
        <v>541</v>
      </c>
      <c r="B274" s="24" t="s">
        <v>542</v>
      </c>
      <c r="C274" s="45">
        <f>+'2000'!$K274</f>
        <v>2.750483006372479</v>
      </c>
      <c r="D274" s="45">
        <f>+'2001'!$K274</f>
        <v>6.4333465566324906</v>
      </c>
      <c r="E274" s="45">
        <f>+'2002'!$K274</f>
        <v>9.6371631775136155</v>
      </c>
      <c r="F274" s="45">
        <f>+'2003'!$K274</f>
        <v>32.549433887156958</v>
      </c>
      <c r="G274" s="45">
        <f>+'2004'!$K274</f>
        <v>7.382638988400001</v>
      </c>
      <c r="H274" s="45">
        <f>+'2005'!$K274</f>
        <v>14.233786059999998</v>
      </c>
      <c r="I274" s="45">
        <f>+'2006'!$K274</f>
        <v>14.770801167200002</v>
      </c>
      <c r="J274" s="45">
        <f>+'2007'!$K274</f>
        <v>5.6796656046000011</v>
      </c>
      <c r="K274" s="45">
        <f>+'2008'!$K274</f>
        <v>2.0970454934</v>
      </c>
      <c r="L274" s="45">
        <f>+'2009'!$K274</f>
        <v>5.5486415400000002</v>
      </c>
      <c r="M274" s="45">
        <f>+'2010'!$K274</f>
        <v>1.4732171558</v>
      </c>
      <c r="N274" s="45">
        <f>+'2011'!$K274</f>
        <v>0.74074843180000005</v>
      </c>
      <c r="O274" s="45">
        <f>+'2012'!$K274</f>
        <v>2.2140450149999999</v>
      </c>
      <c r="P274" s="45">
        <f>+'2013'!$K274</f>
        <v>12.462453478800001</v>
      </c>
      <c r="Q274" s="45">
        <f>+'2014'!$K274</f>
        <v>2.8935152454000002</v>
      </c>
      <c r="R274" s="45">
        <f>+'2015'!$K274</f>
        <v>27.496424672600007</v>
      </c>
      <c r="S274" s="45">
        <f>+'2016'!$K274</f>
        <v>93.214637646</v>
      </c>
      <c r="T274" s="45">
        <f>+'2017'!$K274</f>
        <v>3.1242015188800005</v>
      </c>
      <c r="U274" s="45">
        <f>+'2018'!$K274</f>
        <v>3.8023573536000006</v>
      </c>
      <c r="V274" s="45">
        <f>+'2019'!$K274</f>
        <v>50.140742111199998</v>
      </c>
      <c r="W274" s="26"/>
      <c r="X274" s="46">
        <f t="shared" si="182"/>
        <v>17.229795274150398</v>
      </c>
    </row>
    <row r="275" spans="1:24">
      <c r="A275" s="23" t="s">
        <v>557</v>
      </c>
      <c r="B275" s="24" t="s">
        <v>558</v>
      </c>
      <c r="C275" s="45">
        <f>+'2000'!$K275</f>
        <v>33.271139329287301</v>
      </c>
      <c r="D275" s="45">
        <f>+'2001'!$K275</f>
        <v>23.621402771876095</v>
      </c>
      <c r="E275" s="45">
        <f>+'2002'!$K275</f>
        <v>34.853574116715706</v>
      </c>
      <c r="F275" s="45">
        <f>+'2003'!$K275</f>
        <v>39.842507925869022</v>
      </c>
      <c r="G275" s="45">
        <f>+'2004'!$K275</f>
        <v>15.463415650534145</v>
      </c>
      <c r="H275" s="45">
        <f>+'2005'!$K275</f>
        <v>38.845467357073332</v>
      </c>
      <c r="I275" s="45">
        <f>+'2006'!$K275</f>
        <v>28.71333509877007</v>
      </c>
      <c r="J275" s="45">
        <f>+'2007'!$K275</f>
        <v>26.710764871785727</v>
      </c>
      <c r="K275" s="45">
        <f>+'2008'!$K275</f>
        <v>33.180275624274458</v>
      </c>
      <c r="L275" s="45">
        <f>+'2009'!$K275</f>
        <v>23.713543915997807</v>
      </c>
      <c r="M275" s="45">
        <f>+'2010'!$K275</f>
        <v>34.895638730304768</v>
      </c>
      <c r="N275" s="45">
        <f>+'2011'!$K275</f>
        <v>34.881987739409418</v>
      </c>
      <c r="O275" s="45">
        <f>+'2012'!$K275</f>
        <v>27.51608628360637</v>
      </c>
      <c r="P275" s="45">
        <f>+'2013'!$K275</f>
        <v>16.49723203567893</v>
      </c>
      <c r="Q275" s="45">
        <f>+'2014'!$K275</f>
        <v>28.536686333060647</v>
      </c>
      <c r="R275" s="45">
        <f>+'2015'!$K275</f>
        <v>28.347163269724032</v>
      </c>
      <c r="S275" s="45">
        <f>+'2016'!$K275</f>
        <v>29.571002472497423</v>
      </c>
      <c r="T275" s="45">
        <f>+'2017'!$K275</f>
        <v>28.377466858912292</v>
      </c>
      <c r="U275" s="45">
        <f>+'2018'!$K275</f>
        <v>25.328919701886164</v>
      </c>
      <c r="V275" s="45">
        <f>+'2019'!$K275</f>
        <v>17.618312455965498</v>
      </c>
      <c r="W275" s="26"/>
      <c r="X275" s="46">
        <f t="shared" si="182"/>
        <v>-0.47046260479403612</v>
      </c>
    </row>
    <row r="276" spans="1:24">
      <c r="A276" s="23" t="s">
        <v>573</v>
      </c>
      <c r="B276" s="24" t="s">
        <v>574</v>
      </c>
      <c r="C276" s="45">
        <f>+'2000'!$K276</f>
        <v>53.112463072105747</v>
      </c>
      <c r="D276" s="45">
        <f>+'2001'!$K276</f>
        <v>88.813389018198734</v>
      </c>
      <c r="E276" s="45">
        <f>+'2002'!$K276</f>
        <v>101.50941832028201</v>
      </c>
      <c r="F276" s="45">
        <f>+'2003'!$K276</f>
        <v>92.781589449849761</v>
      </c>
      <c r="G276" s="45">
        <f>+'2004'!$K276</f>
        <v>63.845692828459605</v>
      </c>
      <c r="H276" s="45">
        <f>+'2005'!$K276</f>
        <v>137.71517221025996</v>
      </c>
      <c r="I276" s="45">
        <f>+'2006'!$K276</f>
        <v>65.252674106386536</v>
      </c>
      <c r="J276" s="45">
        <f>+'2007'!$K276</f>
        <v>93.954228875499382</v>
      </c>
      <c r="K276" s="45">
        <f>+'2008'!$K276</f>
        <v>87.226718719791961</v>
      </c>
      <c r="L276" s="45">
        <f>+'2009'!$K276</f>
        <v>54.53435065787292</v>
      </c>
      <c r="M276" s="45">
        <f>+'2010'!$K276</f>
        <v>62.141276449265881</v>
      </c>
      <c r="N276" s="45">
        <f>+'2011'!$K276</f>
        <v>56.159912823442475</v>
      </c>
      <c r="O276" s="45">
        <f>+'2012'!$K276</f>
        <v>50.78665836227362</v>
      </c>
      <c r="P276" s="45">
        <f>+'2013'!$K276</f>
        <v>47.778659434857403</v>
      </c>
      <c r="Q276" s="45">
        <f>+'2014'!$K276</f>
        <v>64.386474794408997</v>
      </c>
      <c r="R276" s="45">
        <f>+'2015'!$K276</f>
        <v>88.301017141063454</v>
      </c>
      <c r="S276" s="45">
        <f>+'2016'!$K276</f>
        <v>98.142324963810324</v>
      </c>
      <c r="T276" s="45">
        <f>+'2017'!$K276</f>
        <v>60.939085179433263</v>
      </c>
      <c r="U276" s="45">
        <f>+'2018'!$K276</f>
        <v>55.862625702323264</v>
      </c>
      <c r="V276" s="45">
        <f>+'2019'!$K276</f>
        <v>90.496718994441864</v>
      </c>
      <c r="W276" s="26"/>
      <c r="X276" s="46">
        <f t="shared" si="182"/>
        <v>0.70386974657121559</v>
      </c>
    </row>
    <row r="277" spans="1:24">
      <c r="A277" s="23" t="s">
        <v>589</v>
      </c>
      <c r="B277" s="24" t="s">
        <v>590</v>
      </c>
      <c r="C277" s="45">
        <f>+'2000'!$K277</f>
        <v>0</v>
      </c>
      <c r="D277" s="45">
        <f>+'2001'!$K277</f>
        <v>0</v>
      </c>
      <c r="E277" s="45">
        <f>+'2002'!$K277</f>
        <v>0</v>
      </c>
      <c r="F277" s="45">
        <f>+'2003'!$K277</f>
        <v>0</v>
      </c>
      <c r="G277" s="45">
        <f>+'2004'!$K277</f>
        <v>0</v>
      </c>
      <c r="H277" s="45">
        <f>+'2005'!$K277</f>
        <v>0</v>
      </c>
      <c r="I277" s="45">
        <f>+'2006'!$K277</f>
        <v>0</v>
      </c>
      <c r="J277" s="45">
        <f>+'2007'!$K277</f>
        <v>0</v>
      </c>
      <c r="K277" s="45">
        <f>+'2008'!$K277</f>
        <v>0</v>
      </c>
      <c r="L277" s="45">
        <f>+'2009'!$K277</f>
        <v>0</v>
      </c>
      <c r="M277" s="45">
        <f>+'2010'!$K277</f>
        <v>0</v>
      </c>
      <c r="N277" s="45">
        <f>+'2011'!$K277</f>
        <v>0</v>
      </c>
      <c r="O277" s="45">
        <f>+'2012'!$K277</f>
        <v>0</v>
      </c>
      <c r="P277" s="45">
        <f>+'2013'!$K277</f>
        <v>0</v>
      </c>
      <c r="Q277" s="45">
        <f>+'2014'!$K277</f>
        <v>0</v>
      </c>
      <c r="R277" s="45">
        <f>+'2015'!$K277</f>
        <v>0</v>
      </c>
      <c r="S277" s="45">
        <f>+'2016'!$K277</f>
        <v>0</v>
      </c>
      <c r="T277" s="45">
        <f>+'2017'!$K277</f>
        <v>0</v>
      </c>
      <c r="U277" s="45">
        <f>+'2018'!$K277</f>
        <v>0</v>
      </c>
      <c r="V277" s="45">
        <f>+'2019'!$K277</f>
        <v>0</v>
      </c>
      <c r="W277" s="26"/>
      <c r="X277" s="46" t="e">
        <f t="shared" si="182"/>
        <v>#DIV/0!</v>
      </c>
    </row>
    <row r="278" spans="1:24">
      <c r="A278" s="23" t="s">
        <v>605</v>
      </c>
      <c r="B278" s="24" t="s">
        <v>606</v>
      </c>
      <c r="C278" s="45">
        <f>+'2000'!$K278</f>
        <v>0</v>
      </c>
      <c r="D278" s="45">
        <f>+'2001'!$K278</f>
        <v>0</v>
      </c>
      <c r="E278" s="45">
        <f>+'2002'!$K278</f>
        <v>0</v>
      </c>
      <c r="F278" s="45">
        <f>+'2003'!$K278</f>
        <v>0</v>
      </c>
      <c r="G278" s="45">
        <f>+'2004'!$K278</f>
        <v>0</v>
      </c>
      <c r="H278" s="45">
        <f>+'2005'!$K278</f>
        <v>0</v>
      </c>
      <c r="I278" s="45">
        <f>+'2006'!$K278</f>
        <v>0</v>
      </c>
      <c r="J278" s="45">
        <f>+'2007'!$K278</f>
        <v>0</v>
      </c>
      <c r="K278" s="45">
        <f>+'2008'!$K278</f>
        <v>0</v>
      </c>
      <c r="L278" s="45">
        <f>+'2009'!$K278</f>
        <v>0</v>
      </c>
      <c r="M278" s="45">
        <f>+'2010'!$K278</f>
        <v>0</v>
      </c>
      <c r="N278" s="45">
        <f>+'2011'!$K278</f>
        <v>0</v>
      </c>
      <c r="O278" s="45">
        <f>+'2012'!$K278</f>
        <v>0</v>
      </c>
      <c r="P278" s="45">
        <f>+'2013'!$K278</f>
        <v>0</v>
      </c>
      <c r="Q278" s="45">
        <f>+'2014'!$K278</f>
        <v>0</v>
      </c>
      <c r="R278" s="45">
        <f>+'2015'!$K278</f>
        <v>0</v>
      </c>
      <c r="S278" s="45">
        <f>+'2016'!$K278</f>
        <v>0</v>
      </c>
      <c r="T278" s="45">
        <f>+'2017'!$K278</f>
        <v>0</v>
      </c>
      <c r="U278" s="45">
        <f>+'2018'!$K278</f>
        <v>0</v>
      </c>
      <c r="V278" s="45">
        <f>+'2019'!$K278</f>
        <v>0</v>
      </c>
      <c r="W278" s="26"/>
      <c r="X278" s="46" t="e">
        <f t="shared" si="182"/>
        <v>#DIV/0!</v>
      </c>
    </row>
    <row r="279" spans="1:24">
      <c r="A279" s="23" t="s">
        <v>621</v>
      </c>
      <c r="B279" s="24" t="s">
        <v>622</v>
      </c>
      <c r="C279" s="45">
        <f>+'2000'!$K279</f>
        <v>0</v>
      </c>
      <c r="D279" s="45">
        <f>+'2001'!$K279</f>
        <v>0</v>
      </c>
      <c r="E279" s="45">
        <f>+'2002'!$K279</f>
        <v>0</v>
      </c>
      <c r="F279" s="45">
        <f>+'2003'!$K279</f>
        <v>0</v>
      </c>
      <c r="G279" s="45">
        <f>+'2004'!$K279</f>
        <v>0</v>
      </c>
      <c r="H279" s="45">
        <f>+'2005'!$K279</f>
        <v>0</v>
      </c>
      <c r="I279" s="45">
        <f>+'2006'!$K279</f>
        <v>0</v>
      </c>
      <c r="J279" s="45">
        <f>+'2007'!$K279</f>
        <v>0</v>
      </c>
      <c r="K279" s="45">
        <f>+'2008'!$K279</f>
        <v>0</v>
      </c>
      <c r="L279" s="45">
        <f>+'2009'!$K279</f>
        <v>0</v>
      </c>
      <c r="M279" s="45">
        <f>+'2010'!$K279</f>
        <v>0</v>
      </c>
      <c r="N279" s="45">
        <f>+'2011'!$K279</f>
        <v>0</v>
      </c>
      <c r="O279" s="45">
        <f>+'2012'!$K279</f>
        <v>0</v>
      </c>
      <c r="P279" s="45">
        <f>+'2013'!$K279</f>
        <v>0</v>
      </c>
      <c r="Q279" s="45">
        <f>+'2014'!$K279</f>
        <v>0</v>
      </c>
      <c r="R279" s="45">
        <f>+'2015'!$K279</f>
        <v>0</v>
      </c>
      <c r="S279" s="45">
        <f>+'2016'!$K279</f>
        <v>0</v>
      </c>
      <c r="T279" s="45">
        <f>+'2017'!$K279</f>
        <v>0</v>
      </c>
      <c r="U279" s="45">
        <f>+'2018'!$K279</f>
        <v>0</v>
      </c>
      <c r="V279" s="45">
        <f>+'2019'!$K279</f>
        <v>0</v>
      </c>
      <c r="W279" s="26"/>
      <c r="X279" s="46" t="e">
        <f t="shared" si="182"/>
        <v>#DIV/0!</v>
      </c>
    </row>
    <row r="280" spans="1:24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26"/>
      <c r="X280" s="32" t="e">
        <f t="shared" si="182"/>
        <v>#DIV/0!</v>
      </c>
    </row>
    <row r="281" spans="1:24">
      <c r="A281" s="23" t="s">
        <v>639</v>
      </c>
      <c r="B281" s="24" t="s">
        <v>290</v>
      </c>
      <c r="C281" s="45">
        <f>+'2000'!$K281</f>
        <v>0</v>
      </c>
      <c r="D281" s="45">
        <f>+'2001'!$K281</f>
        <v>0</v>
      </c>
      <c r="E281" s="45">
        <f>+'2002'!$K281</f>
        <v>0</v>
      </c>
      <c r="F281" s="45">
        <f>+'2003'!$K281</f>
        <v>0</v>
      </c>
      <c r="G281" s="45">
        <f>+'2004'!$K281</f>
        <v>0</v>
      </c>
      <c r="H281" s="45">
        <f>+'2005'!$K281</f>
        <v>0</v>
      </c>
      <c r="I281" s="45">
        <f>+'2006'!$K281</f>
        <v>0</v>
      </c>
      <c r="J281" s="45">
        <f>+'2007'!$K281</f>
        <v>0</v>
      </c>
      <c r="K281" s="45">
        <f>+'2008'!$K281</f>
        <v>0</v>
      </c>
      <c r="L281" s="45">
        <f>+'2009'!$K281</f>
        <v>0</v>
      </c>
      <c r="M281" s="45">
        <f>+'2010'!$K281</f>
        <v>0</v>
      </c>
      <c r="N281" s="45">
        <f>+'2011'!$K281</f>
        <v>0</v>
      </c>
      <c r="O281" s="45">
        <f>+'2012'!$K281</f>
        <v>0</v>
      </c>
      <c r="P281" s="45">
        <f>+'2013'!$K281</f>
        <v>0</v>
      </c>
      <c r="Q281" s="45">
        <f>+'2014'!$K281</f>
        <v>0</v>
      </c>
      <c r="R281" s="45">
        <f>+'2015'!$K281</f>
        <v>0</v>
      </c>
      <c r="S281" s="45">
        <f>+'2016'!$K281</f>
        <v>0</v>
      </c>
      <c r="T281" s="45">
        <f>+'2017'!$K281</f>
        <v>0</v>
      </c>
      <c r="U281" s="45">
        <f>+'2018'!$K281</f>
        <v>0</v>
      </c>
      <c r="V281" s="45">
        <f>+'2019'!$K281</f>
        <v>0</v>
      </c>
      <c r="W281" s="26"/>
      <c r="X281" s="46" t="e">
        <f t="shared" si="182"/>
        <v>#DIV/0!</v>
      </c>
    </row>
    <row r="282" spans="1:24" s="12" customFormat="1">
      <c r="A282" s="18" t="s">
        <v>640</v>
      </c>
      <c r="B282" s="19" t="s">
        <v>641</v>
      </c>
      <c r="C282" s="20">
        <f t="shared" ref="C282:U282" si="183">+SUM(C283:C287)</f>
        <v>0</v>
      </c>
      <c r="D282" s="20">
        <f t="shared" si="183"/>
        <v>0</v>
      </c>
      <c r="E282" s="20">
        <f t="shared" si="183"/>
        <v>0</v>
      </c>
      <c r="F282" s="20">
        <f t="shared" si="183"/>
        <v>0</v>
      </c>
      <c r="G282" s="20">
        <f t="shared" si="183"/>
        <v>0</v>
      </c>
      <c r="H282" s="20">
        <f t="shared" si="183"/>
        <v>0</v>
      </c>
      <c r="I282" s="20">
        <f t="shared" si="183"/>
        <v>0</v>
      </c>
      <c r="J282" s="20">
        <f t="shared" si="183"/>
        <v>0</v>
      </c>
      <c r="K282" s="20">
        <f t="shared" si="183"/>
        <v>0</v>
      </c>
      <c r="L282" s="20">
        <f t="shared" si="183"/>
        <v>0</v>
      </c>
      <c r="M282" s="20">
        <f t="shared" si="183"/>
        <v>0</v>
      </c>
      <c r="N282" s="20">
        <f t="shared" si="183"/>
        <v>0</v>
      </c>
      <c r="O282" s="20">
        <f t="shared" si="183"/>
        <v>0</v>
      </c>
      <c r="P282" s="20">
        <f t="shared" si="183"/>
        <v>0</v>
      </c>
      <c r="Q282" s="20">
        <f t="shared" si="183"/>
        <v>0</v>
      </c>
      <c r="R282" s="20">
        <f t="shared" si="183"/>
        <v>0</v>
      </c>
      <c r="S282" s="20">
        <f t="shared" si="183"/>
        <v>0</v>
      </c>
      <c r="T282" s="20">
        <f t="shared" si="183"/>
        <v>0</v>
      </c>
      <c r="U282" s="20">
        <f t="shared" si="183"/>
        <v>0</v>
      </c>
      <c r="V282" s="20">
        <f t="shared" ref="V282" si="184">+SUM(V283:V287)</f>
        <v>0</v>
      </c>
      <c r="W282" s="21"/>
      <c r="X282" s="22" t="e">
        <f t="shared" si="182"/>
        <v>#DIV/0!</v>
      </c>
    </row>
    <row r="283" spans="1:24">
      <c r="A283" s="23" t="s">
        <v>642</v>
      </c>
      <c r="B283" s="24" t="s">
        <v>643</v>
      </c>
      <c r="C283" s="45">
        <f>+'2000'!$K283</f>
        <v>0</v>
      </c>
      <c r="D283" s="45">
        <f>+'2001'!$K283</f>
        <v>0</v>
      </c>
      <c r="E283" s="45">
        <f>+'2002'!$K283</f>
        <v>0</v>
      </c>
      <c r="F283" s="45">
        <f>+'2003'!$K283</f>
        <v>0</v>
      </c>
      <c r="G283" s="45">
        <f>+'2004'!$K283</f>
        <v>0</v>
      </c>
      <c r="H283" s="45">
        <f>+'2005'!$K283</f>
        <v>0</v>
      </c>
      <c r="I283" s="45">
        <f>+'2006'!$K283</f>
        <v>0</v>
      </c>
      <c r="J283" s="45">
        <f>+'2007'!$K283</f>
        <v>0</v>
      </c>
      <c r="K283" s="45">
        <f>+'2008'!$K283</f>
        <v>0</v>
      </c>
      <c r="L283" s="45">
        <f>+'2009'!$K283</f>
        <v>0</v>
      </c>
      <c r="M283" s="45">
        <f>+'2010'!$K283</f>
        <v>0</v>
      </c>
      <c r="N283" s="45">
        <f>+'2011'!$K283</f>
        <v>0</v>
      </c>
      <c r="O283" s="45">
        <f>+'2012'!$K283</f>
        <v>0</v>
      </c>
      <c r="P283" s="45">
        <f>+'2013'!$K283</f>
        <v>0</v>
      </c>
      <c r="Q283" s="45">
        <f>+'2014'!$K283</f>
        <v>0</v>
      </c>
      <c r="R283" s="45">
        <f>+'2015'!$K283</f>
        <v>0</v>
      </c>
      <c r="S283" s="45">
        <f>+'2016'!$K283</f>
        <v>0</v>
      </c>
      <c r="T283" s="45">
        <f>+'2017'!$K283</f>
        <v>0</v>
      </c>
      <c r="U283" s="45">
        <f>+'2018'!$K283</f>
        <v>0</v>
      </c>
      <c r="V283" s="45">
        <f>+'2019'!$K283</f>
        <v>0</v>
      </c>
      <c r="W283" s="26"/>
      <c r="X283" s="46" t="e">
        <f t="shared" si="182"/>
        <v>#DIV/0!</v>
      </c>
    </row>
    <row r="284" spans="1:24">
      <c r="A284" s="23" t="s">
        <v>650</v>
      </c>
      <c r="B284" s="24" t="s">
        <v>651</v>
      </c>
      <c r="C284" s="45">
        <f>+'2000'!$K284</f>
        <v>0</v>
      </c>
      <c r="D284" s="45">
        <f>+'2001'!$K284</f>
        <v>0</v>
      </c>
      <c r="E284" s="45">
        <f>+'2002'!$K284</f>
        <v>0</v>
      </c>
      <c r="F284" s="45">
        <f>+'2003'!$K284</f>
        <v>0</v>
      </c>
      <c r="G284" s="45">
        <f>+'2004'!$K284</f>
        <v>0</v>
      </c>
      <c r="H284" s="45">
        <f>+'2005'!$K284</f>
        <v>0</v>
      </c>
      <c r="I284" s="45">
        <f>+'2006'!$K284</f>
        <v>0</v>
      </c>
      <c r="J284" s="45">
        <f>+'2007'!$K284</f>
        <v>0</v>
      </c>
      <c r="K284" s="45">
        <f>+'2008'!$K284</f>
        <v>0</v>
      </c>
      <c r="L284" s="45">
        <f>+'2009'!$K284</f>
        <v>0</v>
      </c>
      <c r="M284" s="45">
        <f>+'2010'!$K284</f>
        <v>0</v>
      </c>
      <c r="N284" s="45">
        <f>+'2011'!$K284</f>
        <v>0</v>
      </c>
      <c r="O284" s="45">
        <f>+'2012'!$K284</f>
        <v>0</v>
      </c>
      <c r="P284" s="45">
        <f>+'2013'!$K284</f>
        <v>0</v>
      </c>
      <c r="Q284" s="45">
        <f>+'2014'!$K284</f>
        <v>0</v>
      </c>
      <c r="R284" s="45">
        <f>+'2015'!$K284</f>
        <v>0</v>
      </c>
      <c r="S284" s="45">
        <f>+'2016'!$K284</f>
        <v>0</v>
      </c>
      <c r="T284" s="45">
        <f>+'2017'!$K284</f>
        <v>0</v>
      </c>
      <c r="U284" s="45">
        <f>+'2018'!$K284</f>
        <v>0</v>
      </c>
      <c r="V284" s="45">
        <f>+'2019'!$K284</f>
        <v>0</v>
      </c>
      <c r="W284" s="26"/>
      <c r="X284" s="46" t="e">
        <f t="shared" si="182"/>
        <v>#DIV/0!</v>
      </c>
    </row>
    <row r="285" spans="1:24">
      <c r="A285" s="23" t="s">
        <v>656</v>
      </c>
      <c r="B285" s="24" t="s">
        <v>657</v>
      </c>
      <c r="C285" s="45">
        <f>+'2000'!$K285</f>
        <v>0</v>
      </c>
      <c r="D285" s="45">
        <f>+'2001'!$K285</f>
        <v>0</v>
      </c>
      <c r="E285" s="45">
        <f>+'2002'!$K285</f>
        <v>0</v>
      </c>
      <c r="F285" s="45">
        <f>+'2003'!$K285</f>
        <v>0</v>
      </c>
      <c r="G285" s="45">
        <f>+'2004'!$K285</f>
        <v>0</v>
      </c>
      <c r="H285" s="45">
        <f>+'2005'!$K285</f>
        <v>0</v>
      </c>
      <c r="I285" s="45">
        <f>+'2006'!$K285</f>
        <v>0</v>
      </c>
      <c r="J285" s="45">
        <f>+'2007'!$K285</f>
        <v>0</v>
      </c>
      <c r="K285" s="45">
        <f>+'2008'!$K285</f>
        <v>0</v>
      </c>
      <c r="L285" s="45">
        <f>+'2009'!$K285</f>
        <v>0</v>
      </c>
      <c r="M285" s="45">
        <f>+'2010'!$K285</f>
        <v>0</v>
      </c>
      <c r="N285" s="45">
        <f>+'2011'!$K285</f>
        <v>0</v>
      </c>
      <c r="O285" s="45">
        <f>+'2012'!$K285</f>
        <v>0</v>
      </c>
      <c r="P285" s="45">
        <f>+'2013'!$K285</f>
        <v>0</v>
      </c>
      <c r="Q285" s="45">
        <f>+'2014'!$K285</f>
        <v>0</v>
      </c>
      <c r="R285" s="45">
        <f>+'2015'!$K285</f>
        <v>0</v>
      </c>
      <c r="S285" s="45">
        <f>+'2016'!$K285</f>
        <v>0</v>
      </c>
      <c r="T285" s="45">
        <f>+'2017'!$K285</f>
        <v>0</v>
      </c>
      <c r="U285" s="45">
        <f>+'2018'!$K285</f>
        <v>0</v>
      </c>
      <c r="V285" s="45">
        <f>+'2019'!$K285</f>
        <v>0</v>
      </c>
      <c r="W285" s="26"/>
      <c r="X285" s="46" t="e">
        <f t="shared" si="182"/>
        <v>#DIV/0!</v>
      </c>
    </row>
    <row r="286" spans="1:24">
      <c r="A286" s="23" t="s">
        <v>662</v>
      </c>
      <c r="B286" s="24" t="s">
        <v>663</v>
      </c>
      <c r="C286" s="45">
        <f>+'2000'!$K286</f>
        <v>0</v>
      </c>
      <c r="D286" s="45">
        <f>+'2001'!$K286</f>
        <v>0</v>
      </c>
      <c r="E286" s="45">
        <f>+'2002'!$K286</f>
        <v>0</v>
      </c>
      <c r="F286" s="45">
        <f>+'2003'!$K286</f>
        <v>0</v>
      </c>
      <c r="G286" s="45">
        <f>+'2004'!$K286</f>
        <v>0</v>
      </c>
      <c r="H286" s="45">
        <f>+'2005'!$K286</f>
        <v>0</v>
      </c>
      <c r="I286" s="45">
        <f>+'2006'!$K286</f>
        <v>0</v>
      </c>
      <c r="J286" s="45">
        <f>+'2007'!$K286</f>
        <v>0</v>
      </c>
      <c r="K286" s="45">
        <f>+'2008'!$K286</f>
        <v>0</v>
      </c>
      <c r="L286" s="45">
        <f>+'2009'!$K286</f>
        <v>0</v>
      </c>
      <c r="M286" s="45">
        <f>+'2010'!$K286</f>
        <v>0</v>
      </c>
      <c r="N286" s="45">
        <f>+'2011'!$K286</f>
        <v>0</v>
      </c>
      <c r="O286" s="45">
        <f>+'2012'!$K286</f>
        <v>0</v>
      </c>
      <c r="P286" s="45">
        <f>+'2013'!$K286</f>
        <v>0</v>
      </c>
      <c r="Q286" s="45">
        <f>+'2014'!$K286</f>
        <v>0</v>
      </c>
      <c r="R286" s="45">
        <f>+'2015'!$K286</f>
        <v>0</v>
      </c>
      <c r="S286" s="45">
        <f>+'2016'!$K286</f>
        <v>0</v>
      </c>
      <c r="T286" s="45">
        <f>+'2017'!$K286</f>
        <v>0</v>
      </c>
      <c r="U286" s="45">
        <f>+'2018'!$K286</f>
        <v>0</v>
      </c>
      <c r="V286" s="45">
        <f>+'2019'!$K286</f>
        <v>0</v>
      </c>
      <c r="W286" s="26"/>
      <c r="X286" s="46" t="e">
        <f t="shared" si="182"/>
        <v>#DIV/0!</v>
      </c>
    </row>
    <row r="287" spans="1:24">
      <c r="A287" s="23" t="s">
        <v>669</v>
      </c>
      <c r="B287" s="24" t="s">
        <v>290</v>
      </c>
      <c r="C287" s="45">
        <f>+'2000'!$K287</f>
        <v>0</v>
      </c>
      <c r="D287" s="45">
        <f>+'2001'!$K287</f>
        <v>0</v>
      </c>
      <c r="E287" s="45">
        <f>+'2002'!$K287</f>
        <v>0</v>
      </c>
      <c r="F287" s="45">
        <f>+'2003'!$K287</f>
        <v>0</v>
      </c>
      <c r="G287" s="45">
        <f>+'2004'!$K287</f>
        <v>0</v>
      </c>
      <c r="H287" s="45">
        <f>+'2005'!$K287</f>
        <v>0</v>
      </c>
      <c r="I287" s="45">
        <f>+'2006'!$K287</f>
        <v>0</v>
      </c>
      <c r="J287" s="45">
        <f>+'2007'!$K287</f>
        <v>0</v>
      </c>
      <c r="K287" s="45">
        <f>+'2008'!$K287</f>
        <v>0</v>
      </c>
      <c r="L287" s="45">
        <f>+'2009'!$K287</f>
        <v>0</v>
      </c>
      <c r="M287" s="45">
        <f>+'2010'!$K287</f>
        <v>0</v>
      </c>
      <c r="N287" s="45">
        <f>+'2011'!$K287</f>
        <v>0</v>
      </c>
      <c r="O287" s="45">
        <f>+'2012'!$K287</f>
        <v>0</v>
      </c>
      <c r="P287" s="45">
        <f>+'2013'!$K287</f>
        <v>0</v>
      </c>
      <c r="Q287" s="45">
        <f>+'2014'!$K287</f>
        <v>0</v>
      </c>
      <c r="R287" s="45">
        <f>+'2015'!$K287</f>
        <v>0</v>
      </c>
      <c r="S287" s="45">
        <f>+'2016'!$K287</f>
        <v>0</v>
      </c>
      <c r="T287" s="45">
        <f>+'2017'!$K287</f>
        <v>0</v>
      </c>
      <c r="U287" s="45">
        <f>+'2018'!$K287</f>
        <v>0</v>
      </c>
      <c r="V287" s="45">
        <f>+'2019'!$K287</f>
        <v>0</v>
      </c>
      <c r="W287" s="26"/>
      <c r="X287" s="46" t="e">
        <f t="shared" si="182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182"/>
        <v>#DIV/0!</v>
      </c>
    </row>
    <row r="289" spans="1:26" s="12" customFormat="1">
      <c r="A289" s="18"/>
      <c r="B289" s="40" t="s">
        <v>671</v>
      </c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21"/>
      <c r="X289" s="35" t="e">
        <f t="shared" si="182"/>
        <v>#DIV/0!</v>
      </c>
    </row>
    <row r="290" spans="1:26">
      <c r="A290" s="23"/>
      <c r="B290" s="24" t="s">
        <v>672</v>
      </c>
      <c r="C290" s="25">
        <f t="shared" ref="C290:U290" si="185">+C291+C292</f>
        <v>0</v>
      </c>
      <c r="D290" s="25">
        <f t="shared" si="185"/>
        <v>0</v>
      </c>
      <c r="E290" s="25">
        <f t="shared" si="185"/>
        <v>0</v>
      </c>
      <c r="F290" s="25">
        <f t="shared" si="185"/>
        <v>0</v>
      </c>
      <c r="G290" s="25">
        <f t="shared" si="185"/>
        <v>0</v>
      </c>
      <c r="H290" s="25">
        <f t="shared" si="185"/>
        <v>0</v>
      </c>
      <c r="I290" s="25">
        <f t="shared" si="185"/>
        <v>0</v>
      </c>
      <c r="J290" s="25">
        <f t="shared" si="185"/>
        <v>0</v>
      </c>
      <c r="K290" s="25">
        <f t="shared" si="185"/>
        <v>0</v>
      </c>
      <c r="L290" s="25">
        <f t="shared" si="185"/>
        <v>0</v>
      </c>
      <c r="M290" s="25">
        <f t="shared" si="185"/>
        <v>0</v>
      </c>
      <c r="N290" s="25">
        <f t="shared" si="185"/>
        <v>0</v>
      </c>
      <c r="O290" s="25">
        <f t="shared" si="185"/>
        <v>0</v>
      </c>
      <c r="P290" s="25">
        <f t="shared" si="185"/>
        <v>0</v>
      </c>
      <c r="Q290" s="25">
        <f t="shared" si="185"/>
        <v>0</v>
      </c>
      <c r="R290" s="25">
        <f t="shared" si="185"/>
        <v>0</v>
      </c>
      <c r="S290" s="25">
        <f t="shared" si="185"/>
        <v>0</v>
      </c>
      <c r="T290" s="25">
        <f t="shared" si="185"/>
        <v>0</v>
      </c>
      <c r="U290" s="25">
        <f t="shared" si="185"/>
        <v>0</v>
      </c>
      <c r="V290" s="25">
        <f t="shared" ref="V290" si="186">+V291+V292</f>
        <v>0</v>
      </c>
      <c r="W290" s="26"/>
      <c r="X290" s="27" t="e">
        <f t="shared" si="182"/>
        <v>#DIV/0!</v>
      </c>
    </row>
    <row r="291" spans="1:26">
      <c r="A291" s="23"/>
      <c r="B291" s="43" t="s">
        <v>673</v>
      </c>
      <c r="C291" s="45">
        <f>+'2000'!$K291</f>
        <v>0</v>
      </c>
      <c r="D291" s="45">
        <f>+'2001'!$K291</f>
        <v>0</v>
      </c>
      <c r="E291" s="45">
        <f>+'2002'!$K291</f>
        <v>0</v>
      </c>
      <c r="F291" s="45">
        <f>+'2003'!$K291</f>
        <v>0</v>
      </c>
      <c r="G291" s="45">
        <f>+'2004'!$K291</f>
        <v>0</v>
      </c>
      <c r="H291" s="45">
        <f>+'2005'!$K291</f>
        <v>0</v>
      </c>
      <c r="I291" s="45">
        <f>+'2006'!$K291</f>
        <v>0</v>
      </c>
      <c r="J291" s="45">
        <f>+'2007'!$K291</f>
        <v>0</v>
      </c>
      <c r="K291" s="45">
        <f>+'2008'!$K291</f>
        <v>0</v>
      </c>
      <c r="L291" s="45">
        <f>+'2009'!$K291</f>
        <v>0</v>
      </c>
      <c r="M291" s="45">
        <f>+'2010'!$K291</f>
        <v>0</v>
      </c>
      <c r="N291" s="45">
        <f>+'2011'!$K291</f>
        <v>0</v>
      </c>
      <c r="O291" s="45">
        <f>+'2012'!$K291</f>
        <v>0</v>
      </c>
      <c r="P291" s="45">
        <f>+'2013'!$K291</f>
        <v>0</v>
      </c>
      <c r="Q291" s="45">
        <f>+'2014'!$K291</f>
        <v>0</v>
      </c>
      <c r="R291" s="45">
        <f>+'2015'!$K291</f>
        <v>0</v>
      </c>
      <c r="S291" s="45">
        <f>+'2016'!$K291</f>
        <v>0</v>
      </c>
      <c r="T291" s="45">
        <f>+'2017'!$K291</f>
        <v>0</v>
      </c>
      <c r="U291" s="45">
        <f>+'2018'!$K291</f>
        <v>0</v>
      </c>
      <c r="V291" s="45">
        <f>+'2019'!$K291</f>
        <v>0</v>
      </c>
      <c r="W291" s="26"/>
      <c r="X291" s="46" t="e">
        <f t="shared" si="182"/>
        <v>#DIV/0!</v>
      </c>
    </row>
    <row r="292" spans="1:26">
      <c r="A292" s="23"/>
      <c r="B292" s="43" t="s">
        <v>674</v>
      </c>
      <c r="C292" s="45">
        <f>+'2000'!$K292</f>
        <v>0</v>
      </c>
      <c r="D292" s="45">
        <f>+'2001'!$K292</f>
        <v>0</v>
      </c>
      <c r="E292" s="45">
        <f>+'2002'!$K292</f>
        <v>0</v>
      </c>
      <c r="F292" s="45">
        <f>+'2003'!$K292</f>
        <v>0</v>
      </c>
      <c r="G292" s="45">
        <f>+'2004'!$K292</f>
        <v>0</v>
      </c>
      <c r="H292" s="45">
        <f>+'2005'!$K292</f>
        <v>0</v>
      </c>
      <c r="I292" s="45">
        <f>+'2006'!$K292</f>
        <v>0</v>
      </c>
      <c r="J292" s="45">
        <f>+'2007'!$K292</f>
        <v>0</v>
      </c>
      <c r="K292" s="45">
        <f>+'2008'!$K292</f>
        <v>0</v>
      </c>
      <c r="L292" s="45">
        <f>+'2009'!$K292</f>
        <v>0</v>
      </c>
      <c r="M292" s="45">
        <f>+'2010'!$K292</f>
        <v>0</v>
      </c>
      <c r="N292" s="45">
        <f>+'2011'!$K292</f>
        <v>0</v>
      </c>
      <c r="O292" s="45">
        <f>+'2012'!$K292</f>
        <v>0</v>
      </c>
      <c r="P292" s="45">
        <f>+'2013'!$K292</f>
        <v>0</v>
      </c>
      <c r="Q292" s="45">
        <f>+'2014'!$K292</f>
        <v>0</v>
      </c>
      <c r="R292" s="45">
        <f>+'2015'!$K292</f>
        <v>0</v>
      </c>
      <c r="S292" s="45">
        <f>+'2016'!$K292</f>
        <v>0</v>
      </c>
      <c r="T292" s="45">
        <f>+'2017'!$K292</f>
        <v>0</v>
      </c>
      <c r="U292" s="45">
        <f>+'2018'!$K292</f>
        <v>0</v>
      </c>
      <c r="V292" s="45">
        <f>+'2019'!$K292</f>
        <v>0</v>
      </c>
      <c r="W292" s="26"/>
      <c r="X292" s="46" t="e">
        <f t="shared" si="182"/>
        <v>#DIV/0!</v>
      </c>
    </row>
    <row r="293" spans="1:26">
      <c r="A293" s="23"/>
      <c r="B293" s="24" t="s">
        <v>675</v>
      </c>
      <c r="C293" s="45">
        <f>+'2000'!$K293</f>
        <v>0</v>
      </c>
      <c r="D293" s="45">
        <f>+'2001'!$K293</f>
        <v>0</v>
      </c>
      <c r="E293" s="45">
        <f>+'2002'!$K293</f>
        <v>0</v>
      </c>
      <c r="F293" s="45">
        <f>+'2003'!$K293</f>
        <v>0</v>
      </c>
      <c r="G293" s="45">
        <f>+'2004'!$K293</f>
        <v>0</v>
      </c>
      <c r="H293" s="45">
        <f>+'2005'!$K293</f>
        <v>0</v>
      </c>
      <c r="I293" s="45">
        <f>+'2006'!$K293</f>
        <v>0</v>
      </c>
      <c r="J293" s="45">
        <f>+'2007'!$K293</f>
        <v>0</v>
      </c>
      <c r="K293" s="45">
        <f>+'2008'!$K293</f>
        <v>0</v>
      </c>
      <c r="L293" s="45">
        <f>+'2009'!$K293</f>
        <v>0</v>
      </c>
      <c r="M293" s="45">
        <f>+'2010'!$K293</f>
        <v>0</v>
      </c>
      <c r="N293" s="45">
        <f>+'2011'!$K293</f>
        <v>0</v>
      </c>
      <c r="O293" s="45">
        <f>+'2012'!$K293</f>
        <v>0</v>
      </c>
      <c r="P293" s="45">
        <f>+'2013'!$K293</f>
        <v>0</v>
      </c>
      <c r="Q293" s="45">
        <f>+'2014'!$K293</f>
        <v>0</v>
      </c>
      <c r="R293" s="45">
        <f>+'2015'!$K293</f>
        <v>0</v>
      </c>
      <c r="S293" s="45">
        <f>+'2016'!$K293</f>
        <v>0</v>
      </c>
      <c r="T293" s="45">
        <f>+'2017'!$K293</f>
        <v>0</v>
      </c>
      <c r="U293" s="45">
        <f>+'2018'!$K293</f>
        <v>0</v>
      </c>
      <c r="V293" s="45">
        <f>+'2019'!$K293</f>
        <v>0</v>
      </c>
      <c r="W293" s="26"/>
      <c r="X293" s="46" t="e">
        <f t="shared" si="182"/>
        <v>#DIV/0!</v>
      </c>
    </row>
    <row r="294" spans="1:26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26"/>
      <c r="X294" s="32" t="e">
        <f t="shared" si="182"/>
        <v>#DIV/0!</v>
      </c>
    </row>
    <row r="295" spans="1:26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26"/>
      <c r="X295" s="32" t="e">
        <f t="shared" si="182"/>
        <v>#DIV/0!</v>
      </c>
    </row>
    <row r="296" spans="1:26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26"/>
      <c r="X296" s="32" t="e">
        <f t="shared" si="182"/>
        <v>#DIV/0!</v>
      </c>
    </row>
    <row r="297" spans="1:26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26"/>
      <c r="X297" s="32" t="e">
        <f t="shared" si="182"/>
        <v>#DIV/0!</v>
      </c>
    </row>
    <row r="298" spans="1:26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26"/>
      <c r="X298" s="32" t="e">
        <f t="shared" si="182"/>
        <v>#DIV/0!</v>
      </c>
    </row>
    <row r="301" spans="1:26" s="12" customFormat="1">
      <c r="A301" s="10" t="s">
        <v>696</v>
      </c>
      <c r="B301" s="10"/>
      <c r="C301" s="44">
        <f t="shared" ref="C301:U301" si="187">C241-C303</f>
        <v>0</v>
      </c>
      <c r="D301" s="44">
        <f t="shared" si="187"/>
        <v>0</v>
      </c>
      <c r="E301" s="44">
        <f t="shared" si="187"/>
        <v>0</v>
      </c>
      <c r="F301" s="44">
        <f t="shared" si="187"/>
        <v>0</v>
      </c>
      <c r="G301" s="44">
        <f t="shared" si="187"/>
        <v>0</v>
      </c>
      <c r="H301" s="44">
        <f t="shared" si="187"/>
        <v>0</v>
      </c>
      <c r="I301" s="44">
        <f t="shared" si="187"/>
        <v>0</v>
      </c>
      <c r="J301" s="44">
        <f t="shared" si="187"/>
        <v>0</v>
      </c>
      <c r="K301" s="44">
        <f t="shared" si="187"/>
        <v>0</v>
      </c>
      <c r="L301" s="44">
        <f t="shared" si="187"/>
        <v>0</v>
      </c>
      <c r="M301" s="44">
        <f t="shared" si="187"/>
        <v>0</v>
      </c>
      <c r="N301" s="44">
        <f t="shared" si="187"/>
        <v>0</v>
      </c>
      <c r="O301" s="44">
        <f t="shared" si="187"/>
        <v>0</v>
      </c>
      <c r="P301" s="44">
        <f t="shared" si="187"/>
        <v>0</v>
      </c>
      <c r="Q301" s="44">
        <f t="shared" si="187"/>
        <v>0</v>
      </c>
      <c r="R301" s="44">
        <f t="shared" si="187"/>
        <v>0</v>
      </c>
      <c r="S301" s="44">
        <f t="shared" si="187"/>
        <v>0</v>
      </c>
      <c r="T301" s="44">
        <f t="shared" si="187"/>
        <v>0</v>
      </c>
      <c r="U301" s="44">
        <f t="shared" si="187"/>
        <v>0</v>
      </c>
      <c r="V301" s="44">
        <f t="shared" ref="V301" si="188">V241-V303</f>
        <v>0</v>
      </c>
      <c r="X301" s="13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189">+SUM(C304:C308)</f>
        <v>107.65246181476989</v>
      </c>
      <c r="D303" s="20">
        <f t="shared" si="189"/>
        <v>132.5909558294245</v>
      </c>
      <c r="E303" s="20">
        <f t="shared" si="189"/>
        <v>163.70022236562752</v>
      </c>
      <c r="F303" s="20">
        <f t="shared" si="189"/>
        <v>181.03540766287574</v>
      </c>
      <c r="G303" s="20">
        <f t="shared" si="189"/>
        <v>105.27057338739375</v>
      </c>
      <c r="H303" s="20">
        <f t="shared" si="189"/>
        <v>209.70717382733329</v>
      </c>
      <c r="I303" s="20">
        <f t="shared" si="189"/>
        <v>127.67238377235662</v>
      </c>
      <c r="J303" s="20">
        <f t="shared" si="189"/>
        <v>145.77815975188511</v>
      </c>
      <c r="K303" s="20">
        <f t="shared" si="189"/>
        <v>142.13346343746642</v>
      </c>
      <c r="L303" s="20">
        <f t="shared" si="189"/>
        <v>102.20401792187073</v>
      </c>
      <c r="M303" s="20">
        <f t="shared" si="189"/>
        <v>117.35523551137067</v>
      </c>
      <c r="N303" s="20">
        <f t="shared" si="189"/>
        <v>109.46198079465189</v>
      </c>
      <c r="O303" s="20">
        <f t="shared" si="189"/>
        <v>99.08333726088</v>
      </c>
      <c r="P303" s="20">
        <f t="shared" si="189"/>
        <v>97.058598941336328</v>
      </c>
      <c r="Q303" s="20">
        <f t="shared" si="189"/>
        <v>117.57221997286965</v>
      </c>
      <c r="R303" s="20">
        <f t="shared" si="189"/>
        <v>167.23268422738749</v>
      </c>
      <c r="S303" s="20">
        <f t="shared" si="189"/>
        <v>236.68291678230776</v>
      </c>
      <c r="T303" s="20">
        <f t="shared" si="189"/>
        <v>106.12421439722556</v>
      </c>
      <c r="U303" s="20">
        <f t="shared" si="189"/>
        <v>101.86640486180941</v>
      </c>
      <c r="V303" s="20">
        <f t="shared" ref="V303" si="190">+SUM(V304:V308)</f>
        <v>172.45545661360737</v>
      </c>
      <c r="W303" s="21"/>
      <c r="X303" s="22">
        <f t="shared" ref="X303:X308" si="191">+(V303/C303)-1</f>
        <v>0.6019648199995602</v>
      </c>
    </row>
    <row r="304" spans="1:26">
      <c r="A304" s="47" t="s">
        <v>263</v>
      </c>
      <c r="B304" s="48" t="s">
        <v>264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26"/>
      <c r="X304" s="53" t="e">
        <f t="shared" si="191"/>
        <v>#DIV/0!</v>
      </c>
    </row>
    <row r="305" spans="1:24">
      <c r="A305" s="47" t="s">
        <v>342</v>
      </c>
      <c r="B305" s="48" t="s">
        <v>343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26"/>
      <c r="X305" s="53" t="e">
        <f t="shared" si="191"/>
        <v>#DIV/0!</v>
      </c>
    </row>
    <row r="306" spans="1:24">
      <c r="A306" s="47" t="s">
        <v>433</v>
      </c>
      <c r="B306" s="48" t="s">
        <v>434</v>
      </c>
      <c r="C306" s="45">
        <f>'2000'!$K306</f>
        <v>18.518376407004368</v>
      </c>
      <c r="D306" s="45">
        <f>'2001'!$K306</f>
        <v>13.722817482717184</v>
      </c>
      <c r="E306" s="45">
        <f>'2002'!$K306</f>
        <v>17.700066751116186</v>
      </c>
      <c r="F306" s="45">
        <f>'2003'!$K306</f>
        <v>15.8618764</v>
      </c>
      <c r="G306" s="45">
        <f>'2004'!$K306</f>
        <v>18.57882592</v>
      </c>
      <c r="H306" s="45">
        <f>'2005'!$K306</f>
        <v>18.912748200000003</v>
      </c>
      <c r="I306" s="45">
        <f>'2006'!$K306</f>
        <v>18.935573400000003</v>
      </c>
      <c r="J306" s="45">
        <f>'2007'!$K306</f>
        <v>19.4335004</v>
      </c>
      <c r="K306" s="45">
        <f>'2008'!$K306</f>
        <v>19.629423599999999</v>
      </c>
      <c r="L306" s="45">
        <f>'2009'!$K306</f>
        <v>18.407481808</v>
      </c>
      <c r="M306" s="45">
        <f>'2010'!$K306</f>
        <v>18.845103176000006</v>
      </c>
      <c r="N306" s="45">
        <f>'2011'!$K306</f>
        <v>17.6793318</v>
      </c>
      <c r="O306" s="45">
        <f>'2012'!$K306</f>
        <v>18.566547600000003</v>
      </c>
      <c r="P306" s="45">
        <f>'2013'!$K306</f>
        <v>20.320253991999998</v>
      </c>
      <c r="Q306" s="45">
        <f>'2014'!$K306</f>
        <v>21.755543600000003</v>
      </c>
      <c r="R306" s="45">
        <f>'2015'!$K306</f>
        <v>23.088079144000005</v>
      </c>
      <c r="S306" s="45">
        <f>'2016'!$K306</f>
        <v>15.754951700000003</v>
      </c>
      <c r="T306" s="45">
        <f>'2017'!$K306</f>
        <v>13.683460840000006</v>
      </c>
      <c r="U306" s="45">
        <f>'2018'!$K306</f>
        <v>16.872502103999995</v>
      </c>
      <c r="V306" s="45">
        <f>'2019'!$K306</f>
        <v>14.199683052000003</v>
      </c>
      <c r="W306" s="26"/>
      <c r="X306" s="53">
        <f t="shared" si="191"/>
        <v>-0.23321123083829676</v>
      </c>
    </row>
    <row r="307" spans="1:24">
      <c r="A307" s="47" t="s">
        <v>539</v>
      </c>
      <c r="B307" s="48" t="s">
        <v>540</v>
      </c>
      <c r="C307" s="45">
        <f>'2000'!$K307</f>
        <v>89.134085407765525</v>
      </c>
      <c r="D307" s="45">
        <f>'2001'!$K307</f>
        <v>118.86813834670733</v>
      </c>
      <c r="E307" s="45">
        <f>'2002'!$K307</f>
        <v>146.00015561451133</v>
      </c>
      <c r="F307" s="45">
        <f>'2003'!$K307</f>
        <v>165.17353126287574</v>
      </c>
      <c r="G307" s="45">
        <f>'2004'!$K307</f>
        <v>86.691747467393753</v>
      </c>
      <c r="H307" s="45">
        <f>'2005'!$K307</f>
        <v>190.79442562733328</v>
      </c>
      <c r="I307" s="45">
        <f>'2006'!$K307</f>
        <v>108.73681037235662</v>
      </c>
      <c r="J307" s="45">
        <f>'2007'!$K307</f>
        <v>126.34465935188511</v>
      </c>
      <c r="K307" s="45">
        <f>'2008'!$K307</f>
        <v>122.50403983746642</v>
      </c>
      <c r="L307" s="45">
        <f>'2009'!$K307</f>
        <v>83.796536113870729</v>
      </c>
      <c r="M307" s="45">
        <f>'2010'!$K307</f>
        <v>98.510132335370656</v>
      </c>
      <c r="N307" s="45">
        <f>'2011'!$K307</f>
        <v>91.782648994651893</v>
      </c>
      <c r="O307" s="45">
        <f>'2012'!$K307</f>
        <v>80.516789660879994</v>
      </c>
      <c r="P307" s="45">
        <f>'2013'!$K307</f>
        <v>76.738344949336337</v>
      </c>
      <c r="Q307" s="45">
        <f>'2014'!$K307</f>
        <v>95.816676372869637</v>
      </c>
      <c r="R307" s="45">
        <f>'2015'!$K307</f>
        <v>144.14460508338749</v>
      </c>
      <c r="S307" s="45">
        <f>'2016'!$K307</f>
        <v>220.92796508230776</v>
      </c>
      <c r="T307" s="45">
        <f>'2017'!$K307</f>
        <v>92.440753557225548</v>
      </c>
      <c r="U307" s="45">
        <f>'2018'!$K307</f>
        <v>84.993902757809423</v>
      </c>
      <c r="V307" s="45">
        <f>'2019'!$K307</f>
        <v>158.25577356160736</v>
      </c>
      <c r="W307" s="26"/>
      <c r="X307" s="53">
        <f t="shared" si="191"/>
        <v>0.77547986090425325</v>
      </c>
    </row>
    <row r="308" spans="1:24">
      <c r="A308" s="47" t="s">
        <v>640</v>
      </c>
      <c r="B308" s="48" t="s">
        <v>641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26"/>
      <c r="X308" s="53" t="e">
        <f t="shared" si="191"/>
        <v>#DIV/0!</v>
      </c>
    </row>
  </sheetData>
  <conditionalFormatting sqref="C239:U239 C301:U301">
    <cfRule type="cellIs" dxfId="8" priority="6" operator="equal">
      <formula>0</formula>
    </cfRule>
  </conditionalFormatting>
  <conditionalFormatting sqref="V239">
    <cfRule type="cellIs" dxfId="7" priority="2" operator="equal">
      <formula>0</formula>
    </cfRule>
  </conditionalFormatting>
  <conditionalFormatting sqref="V301">
    <cfRule type="cellIs" dxfId="6" priority="1" operator="equal">
      <formula>0</formula>
    </cfRule>
  </conditionalFormatting>
  <dataValidations disablePrompts="1" count="1">
    <dataValidation allowBlank="1" showInputMessage="1" showErrorMessage="1" sqref="B144:B157 B136 A225:B236 B267:B273 A289:B299 B307" xr:uid="{5E37E718-0E9B-4AD2-885D-D9D652C08CE9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704CED4-F9E2-4A80-ACBD-0000B6E1AA3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CO!C4:V4</xm:f>
              <xm:sqref>Z4</xm:sqref>
            </x14:sparkline>
            <x14:sparkline>
              <xm:f>CO!C5:V5</xm:f>
              <xm:sqref>Z5</xm:sqref>
            </x14:sparkline>
            <x14:sparkline>
              <xm:f>CO!C6:V6</xm:f>
              <xm:sqref>Z6</xm:sqref>
            </x14:sparkline>
            <x14:sparkline>
              <xm:f>CO!C7:V7</xm:f>
              <xm:sqref>Z7</xm:sqref>
            </x14:sparkline>
            <x14:sparkline>
              <xm:f>CO!C8:V8</xm:f>
              <xm:sqref>Z8</xm:sqref>
            </x14:sparkline>
            <x14:sparkline>
              <xm:f>CO!C9:V9</xm:f>
              <xm:sqref>Z9</xm:sqref>
            </x14:sparkline>
            <x14:sparkline>
              <xm:f>CO!C10:V10</xm:f>
              <xm:sqref>Z10</xm:sqref>
            </x14:sparkline>
            <x14:sparkline>
              <xm:f>CO!C11:V11</xm:f>
              <xm:sqref>Z11</xm:sqref>
            </x14:sparkline>
            <x14:sparkline>
              <xm:f>CO!C12:V12</xm:f>
              <xm:sqref>Z12</xm:sqref>
            </x14:sparkline>
            <x14:sparkline>
              <xm:f>CO!C13:V13</xm:f>
              <xm:sqref>Z13</xm:sqref>
            </x14:sparkline>
            <x14:sparkline>
              <xm:f>CO!C14:V14</xm:f>
              <xm:sqref>Z14</xm:sqref>
            </x14:sparkline>
            <x14:sparkline>
              <xm:f>CO!C15:V15</xm:f>
              <xm:sqref>Z15</xm:sqref>
            </x14:sparkline>
            <x14:sparkline>
              <xm:f>CO!C16:V16</xm:f>
              <xm:sqref>Z16</xm:sqref>
            </x14:sparkline>
            <x14:sparkline>
              <xm:f>CO!C17:V17</xm:f>
              <xm:sqref>Z17</xm:sqref>
            </x14:sparkline>
            <x14:sparkline>
              <xm:f>CO!C18:V18</xm:f>
              <xm:sqref>Z18</xm:sqref>
            </x14:sparkline>
            <x14:sparkline>
              <xm:f>CO!C19:V19</xm:f>
              <xm:sqref>Z19</xm:sqref>
            </x14:sparkline>
            <x14:sparkline>
              <xm:f>CO!C20:V20</xm:f>
              <xm:sqref>Z20</xm:sqref>
            </x14:sparkline>
            <x14:sparkline>
              <xm:f>CO!C21:V21</xm:f>
              <xm:sqref>Z21</xm:sqref>
            </x14:sparkline>
            <x14:sparkline>
              <xm:f>CO!C22:V22</xm:f>
              <xm:sqref>Z22</xm:sqref>
            </x14:sparkline>
            <x14:sparkline>
              <xm:f>CO!C23:V23</xm:f>
              <xm:sqref>Z23</xm:sqref>
            </x14:sparkline>
            <x14:sparkline>
              <xm:f>CO!C24:V24</xm:f>
              <xm:sqref>Z24</xm:sqref>
            </x14:sparkline>
            <x14:sparkline>
              <xm:f>CO!C25:V25</xm:f>
              <xm:sqref>Z25</xm:sqref>
            </x14:sparkline>
            <x14:sparkline>
              <xm:f>CO!C26:V26</xm:f>
              <xm:sqref>Z26</xm:sqref>
            </x14:sparkline>
            <x14:sparkline>
              <xm:f>CO!C27:V27</xm:f>
              <xm:sqref>Z27</xm:sqref>
            </x14:sparkline>
            <x14:sparkline>
              <xm:f>CO!C28:V28</xm:f>
              <xm:sqref>Z28</xm:sqref>
            </x14:sparkline>
            <x14:sparkline>
              <xm:f>CO!C29:V29</xm:f>
              <xm:sqref>Z29</xm:sqref>
            </x14:sparkline>
            <x14:sparkline>
              <xm:f>CO!C30:V30</xm:f>
              <xm:sqref>Z30</xm:sqref>
            </x14:sparkline>
            <x14:sparkline>
              <xm:f>CO!C31:V31</xm:f>
              <xm:sqref>Z31</xm:sqref>
            </x14:sparkline>
            <x14:sparkline>
              <xm:f>CO!C32:V32</xm:f>
              <xm:sqref>Z32</xm:sqref>
            </x14:sparkline>
            <x14:sparkline>
              <xm:f>CO!C33:V33</xm:f>
              <xm:sqref>Z33</xm:sqref>
            </x14:sparkline>
            <x14:sparkline>
              <xm:f>CO!C34:V34</xm:f>
              <xm:sqref>Z34</xm:sqref>
            </x14:sparkline>
            <x14:sparkline>
              <xm:f>CO!C35:V35</xm:f>
              <xm:sqref>Z35</xm:sqref>
            </x14:sparkline>
            <x14:sparkline>
              <xm:f>CO!C36:V36</xm:f>
              <xm:sqref>Z36</xm:sqref>
            </x14:sparkline>
            <x14:sparkline>
              <xm:f>CO!C37:V37</xm:f>
              <xm:sqref>Z37</xm:sqref>
            </x14:sparkline>
            <x14:sparkline>
              <xm:f>CO!C38:V38</xm:f>
              <xm:sqref>Z38</xm:sqref>
            </x14:sparkline>
            <x14:sparkline>
              <xm:f>CO!C39:V39</xm:f>
              <xm:sqref>Z39</xm:sqref>
            </x14:sparkline>
            <x14:sparkline>
              <xm:f>CO!C40:V40</xm:f>
              <xm:sqref>Z40</xm:sqref>
            </x14:sparkline>
            <x14:sparkline>
              <xm:f>CO!C41:V41</xm:f>
              <xm:sqref>Z41</xm:sqref>
            </x14:sparkline>
            <x14:sparkline>
              <xm:f>CO!C42:V42</xm:f>
              <xm:sqref>Z42</xm:sqref>
            </x14:sparkline>
            <x14:sparkline>
              <xm:f>CO!C43:V43</xm:f>
              <xm:sqref>Z43</xm:sqref>
            </x14:sparkline>
            <x14:sparkline>
              <xm:f>CO!C44:V44</xm:f>
              <xm:sqref>Z44</xm:sqref>
            </x14:sparkline>
            <x14:sparkline>
              <xm:f>CO!C45:V45</xm:f>
              <xm:sqref>Z45</xm:sqref>
            </x14:sparkline>
            <x14:sparkline>
              <xm:f>CO!C46:V46</xm:f>
              <xm:sqref>Z46</xm:sqref>
            </x14:sparkline>
            <x14:sparkline>
              <xm:f>CO!C47:V47</xm:f>
              <xm:sqref>Z47</xm:sqref>
            </x14:sparkline>
            <x14:sparkline>
              <xm:f>CO!C48:V48</xm:f>
              <xm:sqref>Z48</xm:sqref>
            </x14:sparkline>
            <x14:sparkline>
              <xm:f>CO!C49:V49</xm:f>
              <xm:sqref>Z49</xm:sqref>
            </x14:sparkline>
            <x14:sparkline>
              <xm:f>CO!C50:V50</xm:f>
              <xm:sqref>Z50</xm:sqref>
            </x14:sparkline>
            <x14:sparkline>
              <xm:f>CO!C51:V51</xm:f>
              <xm:sqref>Z51</xm:sqref>
            </x14:sparkline>
            <x14:sparkline>
              <xm:f>CO!C52:V52</xm:f>
              <xm:sqref>Z52</xm:sqref>
            </x14:sparkline>
            <x14:sparkline>
              <xm:f>CO!C53:V53</xm:f>
              <xm:sqref>Z53</xm:sqref>
            </x14:sparkline>
            <x14:sparkline>
              <xm:f>CO!C54:V54</xm:f>
              <xm:sqref>Z54</xm:sqref>
            </x14:sparkline>
            <x14:sparkline>
              <xm:f>CO!C55:V55</xm:f>
              <xm:sqref>Z55</xm:sqref>
            </x14:sparkline>
            <x14:sparkline>
              <xm:f>CO!C56:V56</xm:f>
              <xm:sqref>Z56</xm:sqref>
            </x14:sparkline>
            <x14:sparkline>
              <xm:f>CO!C57:V57</xm:f>
              <xm:sqref>Z57</xm:sqref>
            </x14:sparkline>
            <x14:sparkline>
              <xm:f>CO!C58:V58</xm:f>
              <xm:sqref>Z58</xm:sqref>
            </x14:sparkline>
            <x14:sparkline>
              <xm:f>CO!C59:V59</xm:f>
              <xm:sqref>Z59</xm:sqref>
            </x14:sparkline>
            <x14:sparkline>
              <xm:f>CO!C60:V60</xm:f>
              <xm:sqref>Z60</xm:sqref>
            </x14:sparkline>
            <x14:sparkline>
              <xm:f>CO!C61:V61</xm:f>
              <xm:sqref>Z61</xm:sqref>
            </x14:sparkline>
            <x14:sparkline>
              <xm:f>CO!C62:V62</xm:f>
              <xm:sqref>Z62</xm:sqref>
            </x14:sparkline>
            <x14:sparkline>
              <xm:f>CO!C63:V63</xm:f>
              <xm:sqref>Z63</xm:sqref>
            </x14:sparkline>
            <x14:sparkline>
              <xm:f>CO!C64:V64</xm:f>
              <xm:sqref>Z64</xm:sqref>
            </x14:sparkline>
            <x14:sparkline>
              <xm:f>CO!C65:V65</xm:f>
              <xm:sqref>Z65</xm:sqref>
            </x14:sparkline>
            <x14:sparkline>
              <xm:f>CO!C66:V66</xm:f>
              <xm:sqref>Z66</xm:sqref>
            </x14:sparkline>
            <x14:sparkline>
              <xm:f>CO!C67:V67</xm:f>
              <xm:sqref>Z67</xm:sqref>
            </x14:sparkline>
            <x14:sparkline>
              <xm:f>CO!C68:V68</xm:f>
              <xm:sqref>Z68</xm:sqref>
            </x14:sparkline>
            <x14:sparkline>
              <xm:f>CO!C69:V69</xm:f>
              <xm:sqref>Z69</xm:sqref>
            </x14:sparkline>
            <x14:sparkline>
              <xm:f>CO!C70:V70</xm:f>
              <xm:sqref>Z70</xm:sqref>
            </x14:sparkline>
            <x14:sparkline>
              <xm:f>CO!C71:V71</xm:f>
              <xm:sqref>Z71</xm:sqref>
            </x14:sparkline>
            <x14:sparkline>
              <xm:f>CO!C72:V72</xm:f>
              <xm:sqref>Z72</xm:sqref>
            </x14:sparkline>
            <x14:sparkline>
              <xm:f>CO!C73:V73</xm:f>
              <xm:sqref>Z73</xm:sqref>
            </x14:sparkline>
            <x14:sparkline>
              <xm:f>CO!C74:V74</xm:f>
              <xm:sqref>Z74</xm:sqref>
            </x14:sparkline>
            <x14:sparkline>
              <xm:f>CO!C75:V75</xm:f>
              <xm:sqref>Z75</xm:sqref>
            </x14:sparkline>
            <x14:sparkline>
              <xm:f>CO!C76:V76</xm:f>
              <xm:sqref>Z76</xm:sqref>
            </x14:sparkline>
            <x14:sparkline>
              <xm:f>CO!C77:V77</xm:f>
              <xm:sqref>Z77</xm:sqref>
            </x14:sparkline>
            <x14:sparkline>
              <xm:f>CO!C78:V78</xm:f>
              <xm:sqref>Z78</xm:sqref>
            </x14:sparkline>
            <x14:sparkline>
              <xm:f>CO!C79:V79</xm:f>
              <xm:sqref>Z79</xm:sqref>
            </x14:sparkline>
            <x14:sparkline>
              <xm:f>CO!C80:V80</xm:f>
              <xm:sqref>Z80</xm:sqref>
            </x14:sparkline>
            <x14:sparkline>
              <xm:f>CO!C81:V81</xm:f>
              <xm:sqref>Z81</xm:sqref>
            </x14:sparkline>
            <x14:sparkline>
              <xm:f>CO!C82:V82</xm:f>
              <xm:sqref>Z82</xm:sqref>
            </x14:sparkline>
            <x14:sparkline>
              <xm:f>CO!C83:V83</xm:f>
              <xm:sqref>Z83</xm:sqref>
            </x14:sparkline>
            <x14:sparkline>
              <xm:f>CO!C84:V84</xm:f>
              <xm:sqref>Z84</xm:sqref>
            </x14:sparkline>
            <x14:sparkline>
              <xm:f>CO!C85:V85</xm:f>
              <xm:sqref>Z85</xm:sqref>
            </x14:sparkline>
            <x14:sparkline>
              <xm:f>CO!C86:V86</xm:f>
              <xm:sqref>Z86</xm:sqref>
            </x14:sparkline>
            <x14:sparkline>
              <xm:f>CO!C87:V87</xm:f>
              <xm:sqref>Z87</xm:sqref>
            </x14:sparkline>
            <x14:sparkline>
              <xm:f>CO!C88:V88</xm:f>
              <xm:sqref>Z88</xm:sqref>
            </x14:sparkline>
            <x14:sparkline>
              <xm:f>CO!C89:V89</xm:f>
              <xm:sqref>Z89</xm:sqref>
            </x14:sparkline>
            <x14:sparkline>
              <xm:f>CO!C90:V90</xm:f>
              <xm:sqref>Z90</xm:sqref>
            </x14:sparkline>
            <x14:sparkline>
              <xm:f>CO!C91:V91</xm:f>
              <xm:sqref>Z91</xm:sqref>
            </x14:sparkline>
            <x14:sparkline>
              <xm:f>CO!C92:V92</xm:f>
              <xm:sqref>Z92</xm:sqref>
            </x14:sparkline>
            <x14:sparkline>
              <xm:f>CO!C93:V93</xm:f>
              <xm:sqref>Z93</xm:sqref>
            </x14:sparkline>
            <x14:sparkline>
              <xm:f>CO!C94:V94</xm:f>
              <xm:sqref>Z94</xm:sqref>
            </x14:sparkline>
            <x14:sparkline>
              <xm:f>CO!C95:V95</xm:f>
              <xm:sqref>Z95</xm:sqref>
            </x14:sparkline>
            <x14:sparkline>
              <xm:f>CO!C96:V96</xm:f>
              <xm:sqref>Z96</xm:sqref>
            </x14:sparkline>
            <x14:sparkline>
              <xm:f>CO!C97:V97</xm:f>
              <xm:sqref>Z97</xm:sqref>
            </x14:sparkline>
            <x14:sparkline>
              <xm:f>CO!C98:V98</xm:f>
              <xm:sqref>Z98</xm:sqref>
            </x14:sparkline>
            <x14:sparkline>
              <xm:f>CO!C99:V99</xm:f>
              <xm:sqref>Z99</xm:sqref>
            </x14:sparkline>
            <x14:sparkline>
              <xm:f>CO!C100:V100</xm:f>
              <xm:sqref>Z100</xm:sqref>
            </x14:sparkline>
            <x14:sparkline>
              <xm:f>CO!C101:V101</xm:f>
              <xm:sqref>Z101</xm:sqref>
            </x14:sparkline>
            <x14:sparkline>
              <xm:f>CO!C102:V102</xm:f>
              <xm:sqref>Z102</xm:sqref>
            </x14:sparkline>
            <x14:sparkline>
              <xm:f>CO!C103:V103</xm:f>
              <xm:sqref>Z103</xm:sqref>
            </x14:sparkline>
            <x14:sparkline>
              <xm:f>CO!C104:V104</xm:f>
              <xm:sqref>Z104</xm:sqref>
            </x14:sparkline>
            <x14:sparkline>
              <xm:f>CO!C105:V105</xm:f>
              <xm:sqref>Z105</xm:sqref>
            </x14:sparkline>
            <x14:sparkline>
              <xm:f>CO!C106:V106</xm:f>
              <xm:sqref>Z106</xm:sqref>
            </x14:sparkline>
            <x14:sparkline>
              <xm:f>CO!C107:V107</xm:f>
              <xm:sqref>Z107</xm:sqref>
            </x14:sparkline>
            <x14:sparkline>
              <xm:f>CO!C108:V108</xm:f>
              <xm:sqref>Z108</xm:sqref>
            </x14:sparkline>
            <x14:sparkline>
              <xm:f>CO!C109:V109</xm:f>
              <xm:sqref>Z109</xm:sqref>
            </x14:sparkline>
            <x14:sparkline>
              <xm:f>CO!C110:V110</xm:f>
              <xm:sqref>Z110</xm:sqref>
            </x14:sparkline>
            <x14:sparkline>
              <xm:f>CO!C111:V111</xm:f>
              <xm:sqref>Z111</xm:sqref>
            </x14:sparkline>
            <x14:sparkline>
              <xm:f>CO!C112:V112</xm:f>
              <xm:sqref>Z112</xm:sqref>
            </x14:sparkline>
            <x14:sparkline>
              <xm:f>CO!C113:V113</xm:f>
              <xm:sqref>Z113</xm:sqref>
            </x14:sparkline>
            <x14:sparkline>
              <xm:f>CO!C114:V114</xm:f>
              <xm:sqref>Z114</xm:sqref>
            </x14:sparkline>
            <x14:sparkline>
              <xm:f>CO!C115:V115</xm:f>
              <xm:sqref>Z115</xm:sqref>
            </x14:sparkline>
            <x14:sparkline>
              <xm:f>CO!C116:V116</xm:f>
              <xm:sqref>Z116</xm:sqref>
            </x14:sparkline>
            <x14:sparkline>
              <xm:f>CO!C117:V117</xm:f>
              <xm:sqref>Z117</xm:sqref>
            </x14:sparkline>
            <x14:sparkline>
              <xm:f>CO!C118:V118</xm:f>
              <xm:sqref>Z118</xm:sqref>
            </x14:sparkline>
            <x14:sparkline>
              <xm:f>CO!C119:V119</xm:f>
              <xm:sqref>Z119</xm:sqref>
            </x14:sparkline>
            <x14:sparkline>
              <xm:f>CO!C120:V120</xm:f>
              <xm:sqref>Z120</xm:sqref>
            </x14:sparkline>
            <x14:sparkline>
              <xm:f>CO!C121:V121</xm:f>
              <xm:sqref>Z121</xm:sqref>
            </x14:sparkline>
            <x14:sparkline>
              <xm:f>CO!C122:V122</xm:f>
              <xm:sqref>Z122</xm:sqref>
            </x14:sparkline>
            <x14:sparkline>
              <xm:f>CO!C123:V123</xm:f>
              <xm:sqref>Z123</xm:sqref>
            </x14:sparkline>
            <x14:sparkline>
              <xm:f>CO!C124:V124</xm:f>
              <xm:sqref>Z124</xm:sqref>
            </x14:sparkline>
            <x14:sparkline>
              <xm:f>CO!C125:V125</xm:f>
              <xm:sqref>Z125</xm:sqref>
            </x14:sparkline>
            <x14:sparkline>
              <xm:f>CO!C126:V126</xm:f>
              <xm:sqref>Z126</xm:sqref>
            </x14:sparkline>
            <x14:sparkline>
              <xm:f>CO!C127:V127</xm:f>
              <xm:sqref>Z127</xm:sqref>
            </x14:sparkline>
            <x14:sparkline>
              <xm:f>CO!C128:V128</xm:f>
              <xm:sqref>Z128</xm:sqref>
            </x14:sparkline>
            <x14:sparkline>
              <xm:f>CO!C129:V129</xm:f>
              <xm:sqref>Z129</xm:sqref>
            </x14:sparkline>
            <x14:sparkline>
              <xm:f>CO!C130:V130</xm:f>
              <xm:sqref>Z130</xm:sqref>
            </x14:sparkline>
            <x14:sparkline>
              <xm:f>CO!C131:V131</xm:f>
              <xm:sqref>Z131</xm:sqref>
            </x14:sparkline>
            <x14:sparkline>
              <xm:f>CO!C132:V132</xm:f>
              <xm:sqref>Z132</xm:sqref>
            </x14:sparkline>
            <x14:sparkline>
              <xm:f>CO!C133:V133</xm:f>
              <xm:sqref>Z133</xm:sqref>
            </x14:sparkline>
            <x14:sparkline>
              <xm:f>CO!C134:V134</xm:f>
              <xm:sqref>Z134</xm:sqref>
            </x14:sparkline>
            <x14:sparkline>
              <xm:f>CO!C135:V135</xm:f>
              <xm:sqref>Z135</xm:sqref>
            </x14:sparkline>
            <x14:sparkline>
              <xm:f>CO!C136:V136</xm:f>
              <xm:sqref>Z136</xm:sqref>
            </x14:sparkline>
            <x14:sparkline>
              <xm:f>CO!C137:V137</xm:f>
              <xm:sqref>Z137</xm:sqref>
            </x14:sparkline>
            <x14:sparkline>
              <xm:f>CO!C138:V138</xm:f>
              <xm:sqref>Z138</xm:sqref>
            </x14:sparkline>
            <x14:sparkline>
              <xm:f>CO!C139:V139</xm:f>
              <xm:sqref>Z139</xm:sqref>
            </x14:sparkline>
            <x14:sparkline>
              <xm:f>CO!C140:V140</xm:f>
              <xm:sqref>Z140</xm:sqref>
            </x14:sparkline>
            <x14:sparkline>
              <xm:f>CO!C141:V141</xm:f>
              <xm:sqref>Z141</xm:sqref>
            </x14:sparkline>
            <x14:sparkline>
              <xm:f>CO!C142:V142</xm:f>
              <xm:sqref>Z142</xm:sqref>
            </x14:sparkline>
            <x14:sparkline>
              <xm:f>CO!C143:V143</xm:f>
              <xm:sqref>Z143</xm:sqref>
            </x14:sparkline>
            <x14:sparkline>
              <xm:f>CO!C144:V144</xm:f>
              <xm:sqref>Z144</xm:sqref>
            </x14:sparkline>
            <x14:sparkline>
              <xm:f>CO!C145:V145</xm:f>
              <xm:sqref>Z145</xm:sqref>
            </x14:sparkline>
            <x14:sparkline>
              <xm:f>CO!C146:V146</xm:f>
              <xm:sqref>Z146</xm:sqref>
            </x14:sparkline>
            <x14:sparkline>
              <xm:f>CO!C147:V147</xm:f>
              <xm:sqref>Z147</xm:sqref>
            </x14:sparkline>
            <x14:sparkline>
              <xm:f>CO!C148:V148</xm:f>
              <xm:sqref>Z148</xm:sqref>
            </x14:sparkline>
            <x14:sparkline>
              <xm:f>CO!C149:V149</xm:f>
              <xm:sqref>Z149</xm:sqref>
            </x14:sparkline>
            <x14:sparkline>
              <xm:f>CO!C150:V150</xm:f>
              <xm:sqref>Z150</xm:sqref>
            </x14:sparkline>
            <x14:sparkline>
              <xm:f>CO!C151:V151</xm:f>
              <xm:sqref>Z151</xm:sqref>
            </x14:sparkline>
            <x14:sparkline>
              <xm:f>CO!C152:V152</xm:f>
              <xm:sqref>Z152</xm:sqref>
            </x14:sparkline>
            <x14:sparkline>
              <xm:f>CO!C153:V153</xm:f>
              <xm:sqref>Z153</xm:sqref>
            </x14:sparkline>
            <x14:sparkline>
              <xm:f>CO!C154:V154</xm:f>
              <xm:sqref>Z154</xm:sqref>
            </x14:sparkline>
            <x14:sparkline>
              <xm:f>CO!C155:V155</xm:f>
              <xm:sqref>Z155</xm:sqref>
            </x14:sparkline>
            <x14:sparkline>
              <xm:f>CO!C156:V156</xm:f>
              <xm:sqref>Z156</xm:sqref>
            </x14:sparkline>
            <x14:sparkline>
              <xm:f>CO!C157:V157</xm:f>
              <xm:sqref>Z157</xm:sqref>
            </x14:sparkline>
            <x14:sparkline>
              <xm:f>CO!C158:V158</xm:f>
              <xm:sqref>Z158</xm:sqref>
            </x14:sparkline>
            <x14:sparkline>
              <xm:f>CO!C159:V159</xm:f>
              <xm:sqref>Z159</xm:sqref>
            </x14:sparkline>
            <x14:sparkline>
              <xm:f>CO!C160:V160</xm:f>
              <xm:sqref>Z160</xm:sqref>
            </x14:sparkline>
            <x14:sparkline>
              <xm:f>CO!C161:V161</xm:f>
              <xm:sqref>Z161</xm:sqref>
            </x14:sparkline>
            <x14:sparkline>
              <xm:f>CO!C162:V162</xm:f>
              <xm:sqref>Z162</xm:sqref>
            </x14:sparkline>
            <x14:sparkline>
              <xm:f>CO!C163:V163</xm:f>
              <xm:sqref>Z163</xm:sqref>
            </x14:sparkline>
            <x14:sparkline>
              <xm:f>CO!C164:V164</xm:f>
              <xm:sqref>Z164</xm:sqref>
            </x14:sparkline>
            <x14:sparkline>
              <xm:f>CO!C165:V165</xm:f>
              <xm:sqref>Z165</xm:sqref>
            </x14:sparkline>
            <x14:sparkline>
              <xm:f>CO!C166:V166</xm:f>
              <xm:sqref>Z166</xm:sqref>
            </x14:sparkline>
            <x14:sparkline>
              <xm:f>CO!C167:V167</xm:f>
              <xm:sqref>Z167</xm:sqref>
            </x14:sparkline>
            <x14:sparkline>
              <xm:f>CO!C168:V168</xm:f>
              <xm:sqref>Z168</xm:sqref>
            </x14:sparkline>
            <x14:sparkline>
              <xm:f>CO!C169:V169</xm:f>
              <xm:sqref>Z169</xm:sqref>
            </x14:sparkline>
            <x14:sparkline>
              <xm:f>CO!C170:V170</xm:f>
              <xm:sqref>Z170</xm:sqref>
            </x14:sparkline>
            <x14:sparkline>
              <xm:f>CO!C171:V171</xm:f>
              <xm:sqref>Z171</xm:sqref>
            </x14:sparkline>
            <x14:sparkline>
              <xm:f>CO!C172:V172</xm:f>
              <xm:sqref>Z172</xm:sqref>
            </x14:sparkline>
            <x14:sparkline>
              <xm:f>CO!C173:V173</xm:f>
              <xm:sqref>Z173</xm:sqref>
            </x14:sparkline>
            <x14:sparkline>
              <xm:f>CO!C174:V174</xm:f>
              <xm:sqref>Z174</xm:sqref>
            </x14:sparkline>
            <x14:sparkline>
              <xm:f>CO!C175:V175</xm:f>
              <xm:sqref>Z175</xm:sqref>
            </x14:sparkline>
            <x14:sparkline>
              <xm:f>CO!C176:V176</xm:f>
              <xm:sqref>Z176</xm:sqref>
            </x14:sparkline>
            <x14:sparkline>
              <xm:f>CO!C177:V177</xm:f>
              <xm:sqref>Z177</xm:sqref>
            </x14:sparkline>
            <x14:sparkline>
              <xm:f>CO!C178:V178</xm:f>
              <xm:sqref>Z178</xm:sqref>
            </x14:sparkline>
            <x14:sparkline>
              <xm:f>CO!C179:V179</xm:f>
              <xm:sqref>Z179</xm:sqref>
            </x14:sparkline>
            <x14:sparkline>
              <xm:f>CO!C180:V180</xm:f>
              <xm:sqref>Z180</xm:sqref>
            </x14:sparkline>
            <x14:sparkline>
              <xm:f>CO!C181:V181</xm:f>
              <xm:sqref>Z181</xm:sqref>
            </x14:sparkline>
            <x14:sparkline>
              <xm:f>CO!C182:V182</xm:f>
              <xm:sqref>Z182</xm:sqref>
            </x14:sparkline>
            <x14:sparkline>
              <xm:f>CO!C183:V183</xm:f>
              <xm:sqref>Z183</xm:sqref>
            </x14:sparkline>
            <x14:sparkline>
              <xm:f>CO!C184:V184</xm:f>
              <xm:sqref>Z184</xm:sqref>
            </x14:sparkline>
            <x14:sparkline>
              <xm:f>CO!C185:V185</xm:f>
              <xm:sqref>Z185</xm:sqref>
            </x14:sparkline>
            <x14:sparkline>
              <xm:f>CO!C186:V186</xm:f>
              <xm:sqref>Z186</xm:sqref>
            </x14:sparkline>
            <x14:sparkline>
              <xm:f>CO!C187:V187</xm:f>
              <xm:sqref>Z187</xm:sqref>
            </x14:sparkline>
            <x14:sparkline>
              <xm:f>CO!C188:V188</xm:f>
              <xm:sqref>Z188</xm:sqref>
            </x14:sparkline>
            <x14:sparkline>
              <xm:f>CO!C189:V189</xm:f>
              <xm:sqref>Z189</xm:sqref>
            </x14:sparkline>
            <x14:sparkline>
              <xm:f>CO!C190:V190</xm:f>
              <xm:sqref>Z190</xm:sqref>
            </x14:sparkline>
            <x14:sparkline>
              <xm:f>CO!C191:V191</xm:f>
              <xm:sqref>Z191</xm:sqref>
            </x14:sparkline>
            <x14:sparkline>
              <xm:f>CO!C192:V192</xm:f>
              <xm:sqref>Z192</xm:sqref>
            </x14:sparkline>
            <x14:sparkline>
              <xm:f>CO!C193:V193</xm:f>
              <xm:sqref>Z193</xm:sqref>
            </x14:sparkline>
            <x14:sparkline>
              <xm:f>CO!C194:V194</xm:f>
              <xm:sqref>Z194</xm:sqref>
            </x14:sparkline>
            <x14:sparkline>
              <xm:f>CO!C195:V195</xm:f>
              <xm:sqref>Z195</xm:sqref>
            </x14:sparkline>
            <x14:sparkline>
              <xm:f>CO!C196:V196</xm:f>
              <xm:sqref>Z196</xm:sqref>
            </x14:sparkline>
            <x14:sparkline>
              <xm:f>CO!C197:V197</xm:f>
              <xm:sqref>Z197</xm:sqref>
            </x14:sparkline>
            <x14:sparkline>
              <xm:f>CO!C198:V198</xm:f>
              <xm:sqref>Z198</xm:sqref>
            </x14:sparkline>
            <x14:sparkline>
              <xm:f>CO!C199:V199</xm:f>
              <xm:sqref>Z199</xm:sqref>
            </x14:sparkline>
            <x14:sparkline>
              <xm:f>CO!C200:V200</xm:f>
              <xm:sqref>Z200</xm:sqref>
            </x14:sparkline>
            <x14:sparkline>
              <xm:f>CO!C201:V201</xm:f>
              <xm:sqref>Z201</xm:sqref>
            </x14:sparkline>
            <x14:sparkline>
              <xm:f>CO!C202:V202</xm:f>
              <xm:sqref>Z202</xm:sqref>
            </x14:sparkline>
            <x14:sparkline>
              <xm:f>CO!C203:V203</xm:f>
              <xm:sqref>Z203</xm:sqref>
            </x14:sparkline>
            <x14:sparkline>
              <xm:f>CO!C204:V204</xm:f>
              <xm:sqref>Z204</xm:sqref>
            </x14:sparkline>
            <x14:sparkline>
              <xm:f>CO!C205:V205</xm:f>
              <xm:sqref>Z205</xm:sqref>
            </x14:sparkline>
            <x14:sparkline>
              <xm:f>CO!C206:V206</xm:f>
              <xm:sqref>Z206</xm:sqref>
            </x14:sparkline>
            <x14:sparkline>
              <xm:f>CO!C207:V207</xm:f>
              <xm:sqref>Z207</xm:sqref>
            </x14:sparkline>
            <x14:sparkline>
              <xm:f>CO!C208:V208</xm:f>
              <xm:sqref>Z208</xm:sqref>
            </x14:sparkline>
            <x14:sparkline>
              <xm:f>CO!C209:V209</xm:f>
              <xm:sqref>Z209</xm:sqref>
            </x14:sparkline>
            <x14:sparkline>
              <xm:f>CO!C210:V210</xm:f>
              <xm:sqref>Z210</xm:sqref>
            </x14:sparkline>
            <x14:sparkline>
              <xm:f>CO!C211:V211</xm:f>
              <xm:sqref>Z211</xm:sqref>
            </x14:sparkline>
            <x14:sparkline>
              <xm:f>CO!C212:V212</xm:f>
              <xm:sqref>Z212</xm:sqref>
            </x14:sparkline>
            <x14:sparkline>
              <xm:f>CO!C213:V213</xm:f>
              <xm:sqref>Z213</xm:sqref>
            </x14:sparkline>
            <x14:sparkline>
              <xm:f>CO!C214:V214</xm:f>
              <xm:sqref>Z214</xm:sqref>
            </x14:sparkline>
            <x14:sparkline>
              <xm:f>CO!C215:V215</xm:f>
              <xm:sqref>Z215</xm:sqref>
            </x14:sparkline>
            <x14:sparkline>
              <xm:f>CO!C216:V216</xm:f>
              <xm:sqref>Z216</xm:sqref>
            </x14:sparkline>
            <x14:sparkline>
              <xm:f>CO!C217:V217</xm:f>
              <xm:sqref>Z217</xm:sqref>
            </x14:sparkline>
            <x14:sparkline>
              <xm:f>CO!C218:V218</xm:f>
              <xm:sqref>Z218</xm:sqref>
            </x14:sparkline>
            <x14:sparkline>
              <xm:f>CO!C219:V219</xm:f>
              <xm:sqref>Z219</xm:sqref>
            </x14:sparkline>
            <x14:sparkline>
              <xm:f>CO!C220:V220</xm:f>
              <xm:sqref>Z220</xm:sqref>
            </x14:sparkline>
            <x14:sparkline>
              <xm:f>CO!C221:V221</xm:f>
              <xm:sqref>Z221</xm:sqref>
            </x14:sparkline>
            <x14:sparkline>
              <xm:f>CO!C222:V222</xm:f>
              <xm:sqref>Z222</xm:sqref>
            </x14:sparkline>
            <x14:sparkline>
              <xm:f>CO!C223:V223</xm:f>
              <xm:sqref>Z223</xm:sqref>
            </x14:sparkline>
            <x14:sparkline>
              <xm:f>CO!C224:V224</xm:f>
              <xm:sqref>Z224</xm:sqref>
            </x14:sparkline>
            <x14:sparkline>
              <xm:f>CO!C225:V225</xm:f>
              <xm:sqref>Z225</xm:sqref>
            </x14:sparkline>
            <x14:sparkline>
              <xm:f>CO!C226:V226</xm:f>
              <xm:sqref>Z226</xm:sqref>
            </x14:sparkline>
            <x14:sparkline>
              <xm:f>CO!C227:V227</xm:f>
              <xm:sqref>Z227</xm:sqref>
            </x14:sparkline>
            <x14:sparkline>
              <xm:f>CO!C228:V228</xm:f>
              <xm:sqref>Z228</xm:sqref>
            </x14:sparkline>
            <x14:sparkline>
              <xm:f>CO!C229:V229</xm:f>
              <xm:sqref>Z229</xm:sqref>
            </x14:sparkline>
            <x14:sparkline>
              <xm:f>CO!C230:V230</xm:f>
              <xm:sqref>Z230</xm:sqref>
            </x14:sparkline>
            <x14:sparkline>
              <xm:f>CO!C231:V231</xm:f>
              <xm:sqref>Z231</xm:sqref>
            </x14:sparkline>
            <x14:sparkline>
              <xm:f>CO!C232:V232</xm:f>
              <xm:sqref>Z232</xm:sqref>
            </x14:sparkline>
            <x14:sparkline>
              <xm:f>CO!C233:V233</xm:f>
              <xm:sqref>Z233</xm:sqref>
            </x14:sparkline>
            <x14:sparkline>
              <xm:f>CO!C234:V234</xm:f>
              <xm:sqref>Z234</xm:sqref>
            </x14:sparkline>
            <x14:sparkline>
              <xm:f>CO!C235:V235</xm:f>
              <xm:sqref>Z235</xm:sqref>
            </x14:sparkline>
            <x14:sparkline>
              <xm:f>CO!C236:V236</xm:f>
              <xm:sqref>Z236</xm:sqref>
            </x14:sparkline>
          </x14:sparklines>
        </x14:sparklineGroup>
        <x14:sparklineGroup displayEmptyCellsAs="gap" xr2:uid="{5FE0FBFD-2FCE-4084-9DAB-28F3503669F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CO!C303:V303</xm:f>
              <xm:sqref>Z303</xm:sqref>
            </x14:sparkline>
            <x14:sparkline>
              <xm:f>CO!C304:V304</xm:f>
              <xm:sqref>Z304</xm:sqref>
            </x14:sparkline>
            <x14:sparkline>
              <xm:f>CO!C305:V305</xm:f>
              <xm:sqref>Z305</xm:sqref>
            </x14:sparkline>
            <x14:sparkline>
              <xm:f>CO!C306:V306</xm:f>
              <xm:sqref>Z306</xm:sqref>
            </x14:sparkline>
            <x14:sparkline>
              <xm:f>CO!C307:V307</xm:f>
              <xm:sqref>Z307</xm:sqref>
            </x14:sparkline>
            <x14:sparkline>
              <xm:f>CO!C308:V308</xm:f>
              <xm:sqref>Z308</xm:sqref>
            </x14:sparkline>
          </x14:sparklines>
        </x14:sparklineGroup>
        <x14:sparklineGroup displayEmptyCellsAs="gap" xr2:uid="{DB4497CC-40FB-47BF-8935-D7463309DF6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CO!C241:V241</xm:f>
              <xm:sqref>Z241</xm:sqref>
            </x14:sparkline>
            <x14:sparkline>
              <xm:f>CO!C242:V242</xm:f>
              <xm:sqref>Z242</xm:sqref>
            </x14:sparkline>
            <x14:sparkline>
              <xm:f>CO!C243:V243</xm:f>
              <xm:sqref>Z243</xm:sqref>
            </x14:sparkline>
            <x14:sparkline>
              <xm:f>CO!C244:V244</xm:f>
              <xm:sqref>Z244</xm:sqref>
            </x14:sparkline>
            <x14:sparkline>
              <xm:f>CO!C245:V245</xm:f>
              <xm:sqref>Z245</xm:sqref>
            </x14:sparkline>
            <x14:sparkline>
              <xm:f>CO!C246:V246</xm:f>
              <xm:sqref>Z246</xm:sqref>
            </x14:sparkline>
            <x14:sparkline>
              <xm:f>CO!C247:V247</xm:f>
              <xm:sqref>Z247</xm:sqref>
            </x14:sparkline>
            <x14:sparkline>
              <xm:f>CO!C248:V248</xm:f>
              <xm:sqref>Z248</xm:sqref>
            </x14:sparkline>
            <x14:sparkline>
              <xm:f>CO!C249:V249</xm:f>
              <xm:sqref>Z249</xm:sqref>
            </x14:sparkline>
            <x14:sparkline>
              <xm:f>CO!C250:V250</xm:f>
              <xm:sqref>Z250</xm:sqref>
            </x14:sparkline>
            <x14:sparkline>
              <xm:f>CO!C251:V251</xm:f>
              <xm:sqref>Z251</xm:sqref>
            </x14:sparkline>
            <x14:sparkline>
              <xm:f>CO!C252:V252</xm:f>
              <xm:sqref>Z252</xm:sqref>
            </x14:sparkline>
            <x14:sparkline>
              <xm:f>CO!C253:V253</xm:f>
              <xm:sqref>Z253</xm:sqref>
            </x14:sparkline>
            <x14:sparkline>
              <xm:f>CO!C254:V254</xm:f>
              <xm:sqref>Z254</xm:sqref>
            </x14:sparkline>
            <x14:sparkline>
              <xm:f>CO!C255:V255</xm:f>
              <xm:sqref>Z255</xm:sqref>
            </x14:sparkline>
            <x14:sparkline>
              <xm:f>CO!C256:V256</xm:f>
              <xm:sqref>Z256</xm:sqref>
            </x14:sparkline>
            <x14:sparkline>
              <xm:f>CO!C257:V257</xm:f>
              <xm:sqref>Z257</xm:sqref>
            </x14:sparkline>
            <x14:sparkline>
              <xm:f>CO!C258:V258</xm:f>
              <xm:sqref>Z258</xm:sqref>
            </x14:sparkline>
            <x14:sparkline>
              <xm:f>CO!C259:V259</xm:f>
              <xm:sqref>Z259</xm:sqref>
            </x14:sparkline>
            <x14:sparkline>
              <xm:f>CO!C260:V260</xm:f>
              <xm:sqref>Z260</xm:sqref>
            </x14:sparkline>
            <x14:sparkline>
              <xm:f>CO!C261:V261</xm:f>
              <xm:sqref>Z261</xm:sqref>
            </x14:sparkline>
            <x14:sparkline>
              <xm:f>CO!C262:V262</xm:f>
              <xm:sqref>Z262</xm:sqref>
            </x14:sparkline>
            <x14:sparkline>
              <xm:f>CO!C263:V263</xm:f>
              <xm:sqref>Z263</xm:sqref>
            </x14:sparkline>
            <x14:sparkline>
              <xm:f>CO!C264:V264</xm:f>
              <xm:sqref>Z264</xm:sqref>
            </x14:sparkline>
            <x14:sparkline>
              <xm:f>CO!C265:V265</xm:f>
              <xm:sqref>Z265</xm:sqref>
            </x14:sparkline>
            <x14:sparkline>
              <xm:f>CO!C266:V266</xm:f>
              <xm:sqref>Z266</xm:sqref>
            </x14:sparkline>
            <x14:sparkline>
              <xm:f>CO!C267:V267</xm:f>
              <xm:sqref>Z267</xm:sqref>
            </x14:sparkline>
            <x14:sparkline>
              <xm:f>CO!C268:V268</xm:f>
              <xm:sqref>Z268</xm:sqref>
            </x14:sparkline>
            <x14:sparkline>
              <xm:f>CO!C269:V269</xm:f>
              <xm:sqref>Z269</xm:sqref>
            </x14:sparkline>
            <x14:sparkline>
              <xm:f>CO!C270:V270</xm:f>
              <xm:sqref>Z270</xm:sqref>
            </x14:sparkline>
            <x14:sparkline>
              <xm:f>CO!C271:V271</xm:f>
              <xm:sqref>Z271</xm:sqref>
            </x14:sparkline>
            <x14:sparkline>
              <xm:f>CO!C272:V272</xm:f>
              <xm:sqref>Z272</xm:sqref>
            </x14:sparkline>
            <x14:sparkline>
              <xm:f>CO!C273:V273</xm:f>
              <xm:sqref>Z273</xm:sqref>
            </x14:sparkline>
            <x14:sparkline>
              <xm:f>CO!C274:V274</xm:f>
              <xm:sqref>Z274</xm:sqref>
            </x14:sparkline>
            <x14:sparkline>
              <xm:f>CO!C275:V275</xm:f>
              <xm:sqref>Z275</xm:sqref>
            </x14:sparkline>
            <x14:sparkline>
              <xm:f>CO!C276:V276</xm:f>
              <xm:sqref>Z276</xm:sqref>
            </x14:sparkline>
            <x14:sparkline>
              <xm:f>CO!C277:V277</xm:f>
              <xm:sqref>Z277</xm:sqref>
            </x14:sparkline>
            <x14:sparkline>
              <xm:f>CO!C278:V278</xm:f>
              <xm:sqref>Z278</xm:sqref>
            </x14:sparkline>
            <x14:sparkline>
              <xm:f>CO!C279:V279</xm:f>
              <xm:sqref>Z279</xm:sqref>
            </x14:sparkline>
            <x14:sparkline>
              <xm:f>CO!C280:V280</xm:f>
              <xm:sqref>Z280</xm:sqref>
            </x14:sparkline>
            <x14:sparkline>
              <xm:f>CO!C281:V281</xm:f>
              <xm:sqref>Z281</xm:sqref>
            </x14:sparkline>
            <x14:sparkline>
              <xm:f>CO!C282:V282</xm:f>
              <xm:sqref>Z282</xm:sqref>
            </x14:sparkline>
            <x14:sparkline>
              <xm:f>CO!C283:V283</xm:f>
              <xm:sqref>Z283</xm:sqref>
            </x14:sparkline>
            <x14:sparkline>
              <xm:f>CO!C284:V284</xm:f>
              <xm:sqref>Z284</xm:sqref>
            </x14:sparkline>
            <x14:sparkline>
              <xm:f>CO!C285:V285</xm:f>
              <xm:sqref>Z285</xm:sqref>
            </x14:sparkline>
            <x14:sparkline>
              <xm:f>CO!C286:V286</xm:f>
              <xm:sqref>Z286</xm:sqref>
            </x14:sparkline>
            <x14:sparkline>
              <xm:f>CO!C287:V287</xm:f>
              <xm:sqref>Z287</xm:sqref>
            </x14:sparkline>
            <x14:sparkline>
              <xm:f>CO!C288:V288</xm:f>
              <xm:sqref>Z288</xm:sqref>
            </x14:sparkline>
            <x14:sparkline>
              <xm:f>CO!C289:V289</xm:f>
              <xm:sqref>Z289</xm:sqref>
            </x14:sparkline>
            <x14:sparkline>
              <xm:f>CO!C290:V290</xm:f>
              <xm:sqref>Z290</xm:sqref>
            </x14:sparkline>
            <x14:sparkline>
              <xm:f>CO!C291:V291</xm:f>
              <xm:sqref>Z291</xm:sqref>
            </x14:sparkline>
            <x14:sparkline>
              <xm:f>CO!C292:V292</xm:f>
              <xm:sqref>Z292</xm:sqref>
            </x14:sparkline>
            <x14:sparkline>
              <xm:f>CO!C293:V293</xm:f>
              <xm:sqref>Z293</xm:sqref>
            </x14:sparkline>
            <x14:sparkline>
              <xm:f>CO!C294:V294</xm:f>
              <xm:sqref>Z294</xm:sqref>
            </x14:sparkline>
            <x14:sparkline>
              <xm:f>CO!C295:V295</xm:f>
              <xm:sqref>Z295</xm:sqref>
            </x14:sparkline>
            <x14:sparkline>
              <xm:f>CO!C296:V296</xm:f>
              <xm:sqref>Z296</xm:sqref>
            </x14:sparkline>
            <x14:sparkline>
              <xm:f>CO!C297:V297</xm:f>
              <xm:sqref>Z297</xm:sqref>
            </x14:sparkline>
            <x14:sparkline>
              <xm:f>CO!C298:V298</xm:f>
              <xm:sqref>Z298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C390-B198-4508-9FBE-C556782BCA56}">
  <dimension ref="A2:Z308"/>
  <sheetViews>
    <sheetView showGridLines="0" topLeftCell="M1" zoomScale="85" zoomScaleNormal="85" workbookViewId="0">
      <pane ySplit="3" topLeftCell="A4" activePane="bottomLeft" state="frozen"/>
      <selection pane="bottomLeft" activeCell="L2" sqref="A2:XFD160"/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7.42578125" style="51" bestFit="1" customWidth="1"/>
    <col min="7" max="7" width="11.42578125" style="51"/>
    <col min="8" max="8" width="7.42578125" style="51" bestFit="1" customWidth="1"/>
    <col min="9" max="22" width="11.42578125" style="5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2" t="s">
        <v>247</v>
      </c>
      <c r="B3" s="82" t="s">
        <v>248</v>
      </c>
      <c r="C3" s="83">
        <v>2000</v>
      </c>
      <c r="D3" s="83">
        <v>2001</v>
      </c>
      <c r="E3" s="83">
        <v>2002</v>
      </c>
      <c r="F3" s="83">
        <v>2003</v>
      </c>
      <c r="G3" s="83">
        <v>2004</v>
      </c>
      <c r="H3" s="83">
        <v>2005</v>
      </c>
      <c r="I3" s="83">
        <v>2006</v>
      </c>
      <c r="J3" s="83">
        <v>2007</v>
      </c>
      <c r="K3" s="83">
        <v>2008</v>
      </c>
      <c r="L3" s="83">
        <v>2009</v>
      </c>
      <c r="M3" s="83">
        <v>2010</v>
      </c>
      <c r="N3" s="83">
        <v>2011</v>
      </c>
      <c r="O3" s="83">
        <v>2012</v>
      </c>
      <c r="P3" s="83">
        <v>2013</v>
      </c>
      <c r="Q3" s="83">
        <v>2014</v>
      </c>
      <c r="R3" s="83">
        <v>2015</v>
      </c>
      <c r="S3" s="83">
        <v>2016</v>
      </c>
      <c r="T3" s="83">
        <v>2017</v>
      </c>
      <c r="U3" s="83">
        <v>2018</v>
      </c>
      <c r="V3" s="83">
        <v>2019</v>
      </c>
      <c r="X3" s="84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0</v>
      </c>
      <c r="D4" s="20">
        <f t="shared" si="0"/>
        <v>0</v>
      </c>
      <c r="E4" s="20">
        <f t="shared" si="0"/>
        <v>0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0</v>
      </c>
      <c r="K4" s="20">
        <f t="shared" si="0"/>
        <v>0</v>
      </c>
      <c r="L4" s="20">
        <f t="shared" si="0"/>
        <v>0</v>
      </c>
      <c r="M4" s="20">
        <f t="shared" si="0"/>
        <v>0</v>
      </c>
      <c r="N4" s="20">
        <f t="shared" si="0"/>
        <v>0</v>
      </c>
      <c r="O4" s="20">
        <f t="shared" si="0"/>
        <v>0</v>
      </c>
      <c r="P4" s="20">
        <f t="shared" si="0"/>
        <v>0</v>
      </c>
      <c r="Q4" s="20">
        <f t="shared" si="0"/>
        <v>0</v>
      </c>
      <c r="R4" s="20">
        <f t="shared" si="0"/>
        <v>0</v>
      </c>
      <c r="S4" s="20">
        <f t="shared" si="0"/>
        <v>0</v>
      </c>
      <c r="T4" s="20">
        <f t="shared" si="0"/>
        <v>0</v>
      </c>
      <c r="U4" s="20">
        <f t="shared" si="0"/>
        <v>0</v>
      </c>
      <c r="V4" s="20">
        <f t="shared" ref="V4" si="1">+V5+V46+V95+V157+V208</f>
        <v>0</v>
      </c>
      <c r="W4" s="21"/>
      <c r="X4" s="22" t="e">
        <f t="shared" ref="X4:X67" si="2">+(V4/C4)-1</f>
        <v>#DIV/0!</v>
      </c>
    </row>
    <row r="5" spans="1:26" s="12" customFormat="1">
      <c r="A5" s="18" t="s">
        <v>263</v>
      </c>
      <c r="B5" s="19" t="s">
        <v>264</v>
      </c>
      <c r="C5" s="20">
        <f t="shared" ref="C5:U5" si="3">+C6+C32+C42</f>
        <v>0</v>
      </c>
      <c r="D5" s="20">
        <f t="shared" si="3"/>
        <v>0</v>
      </c>
      <c r="E5" s="20">
        <f t="shared" si="3"/>
        <v>0</v>
      </c>
      <c r="F5" s="20">
        <f t="shared" si="3"/>
        <v>0</v>
      </c>
      <c r="G5" s="20">
        <f t="shared" si="3"/>
        <v>0</v>
      </c>
      <c r="H5" s="20">
        <f t="shared" si="3"/>
        <v>0</v>
      </c>
      <c r="I5" s="20">
        <f t="shared" si="3"/>
        <v>0</v>
      </c>
      <c r="J5" s="20">
        <f t="shared" si="3"/>
        <v>0</v>
      </c>
      <c r="K5" s="20">
        <f t="shared" si="3"/>
        <v>0</v>
      </c>
      <c r="L5" s="20">
        <f t="shared" si="3"/>
        <v>0</v>
      </c>
      <c r="M5" s="20">
        <f t="shared" si="3"/>
        <v>0</v>
      </c>
      <c r="N5" s="20">
        <f t="shared" si="3"/>
        <v>0</v>
      </c>
      <c r="O5" s="20">
        <f t="shared" si="3"/>
        <v>0</v>
      </c>
      <c r="P5" s="20">
        <f t="shared" si="3"/>
        <v>0</v>
      </c>
      <c r="Q5" s="20">
        <f t="shared" si="3"/>
        <v>0</v>
      </c>
      <c r="R5" s="20">
        <f t="shared" si="3"/>
        <v>0</v>
      </c>
      <c r="S5" s="20">
        <f t="shared" si="3"/>
        <v>0</v>
      </c>
      <c r="T5" s="20">
        <f t="shared" si="3"/>
        <v>0</v>
      </c>
      <c r="U5" s="20">
        <f t="shared" si="3"/>
        <v>0</v>
      </c>
      <c r="V5" s="20">
        <f t="shared" ref="V5" si="4">+V6+V32+V42</f>
        <v>0</v>
      </c>
      <c r="W5" s="21"/>
      <c r="X5" s="22" t="e">
        <f t="shared" si="2"/>
        <v>#DIV/0!</v>
      </c>
    </row>
    <row r="6" spans="1:26">
      <c r="A6" s="23" t="s">
        <v>265</v>
      </c>
      <c r="B6" s="24" t="s">
        <v>266</v>
      </c>
      <c r="C6" s="25">
        <f t="shared" ref="C6:U6" si="5">+C7+C11+C19+C25+C29</f>
        <v>0</v>
      </c>
      <c r="D6" s="25">
        <f t="shared" si="5"/>
        <v>0</v>
      </c>
      <c r="E6" s="25">
        <f t="shared" si="5"/>
        <v>0</v>
      </c>
      <c r="F6" s="25">
        <f t="shared" si="5"/>
        <v>0</v>
      </c>
      <c r="G6" s="25">
        <f t="shared" si="5"/>
        <v>0</v>
      </c>
      <c r="H6" s="25">
        <f t="shared" si="5"/>
        <v>0</v>
      </c>
      <c r="I6" s="25">
        <f t="shared" si="5"/>
        <v>0</v>
      </c>
      <c r="J6" s="25">
        <f t="shared" si="5"/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25">
        <f t="shared" si="5"/>
        <v>0</v>
      </c>
      <c r="O6" s="25">
        <f t="shared" si="5"/>
        <v>0</v>
      </c>
      <c r="P6" s="25">
        <f t="shared" si="5"/>
        <v>0</v>
      </c>
      <c r="Q6" s="25">
        <f t="shared" si="5"/>
        <v>0</v>
      </c>
      <c r="R6" s="25">
        <f t="shared" si="5"/>
        <v>0</v>
      </c>
      <c r="S6" s="25">
        <f t="shared" si="5"/>
        <v>0</v>
      </c>
      <c r="T6" s="25">
        <f t="shared" si="5"/>
        <v>0</v>
      </c>
      <c r="U6" s="25">
        <f t="shared" si="5"/>
        <v>0</v>
      </c>
      <c r="V6" s="25">
        <f t="shared" ref="V6" si="6">+V7+V11+V19+V25+V29</f>
        <v>0</v>
      </c>
      <c r="W6" s="26"/>
      <c r="X6" s="27" t="e">
        <f t="shared" si="2"/>
        <v>#DIV/0!</v>
      </c>
    </row>
    <row r="7" spans="1:26">
      <c r="A7" s="23" t="s">
        <v>267</v>
      </c>
      <c r="B7" s="24" t="s">
        <v>268</v>
      </c>
      <c r="C7" s="25">
        <f t="shared" ref="C7:U7" si="7">+SUM(C8:C10)</f>
        <v>0</v>
      </c>
      <c r="D7" s="25">
        <f t="shared" si="7"/>
        <v>0</v>
      </c>
      <c r="E7" s="25">
        <f t="shared" si="7"/>
        <v>0</v>
      </c>
      <c r="F7" s="25">
        <f t="shared" si="7"/>
        <v>0</v>
      </c>
      <c r="G7" s="25">
        <f t="shared" si="7"/>
        <v>0</v>
      </c>
      <c r="H7" s="25">
        <f t="shared" si="7"/>
        <v>0</v>
      </c>
      <c r="I7" s="25">
        <f t="shared" si="7"/>
        <v>0</v>
      </c>
      <c r="J7" s="25">
        <f t="shared" si="7"/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25">
        <f t="shared" si="7"/>
        <v>0</v>
      </c>
      <c r="O7" s="25">
        <f t="shared" si="7"/>
        <v>0</v>
      </c>
      <c r="P7" s="25">
        <f t="shared" si="7"/>
        <v>0</v>
      </c>
      <c r="Q7" s="25">
        <f t="shared" si="7"/>
        <v>0</v>
      </c>
      <c r="R7" s="25">
        <f t="shared" si="7"/>
        <v>0</v>
      </c>
      <c r="S7" s="25">
        <f t="shared" si="7"/>
        <v>0</v>
      </c>
      <c r="T7" s="25">
        <f t="shared" si="7"/>
        <v>0</v>
      </c>
      <c r="U7" s="25">
        <f t="shared" si="7"/>
        <v>0</v>
      </c>
      <c r="V7" s="25">
        <f t="shared" ref="V7" si="8">+SUM(V8:V10)</f>
        <v>0</v>
      </c>
      <c r="W7" s="26"/>
      <c r="X7" s="27" t="e">
        <f t="shared" si="2"/>
        <v>#DIV/0!</v>
      </c>
    </row>
    <row r="8" spans="1:26">
      <c r="A8" s="23" t="s">
        <v>269</v>
      </c>
      <c r="B8" s="24" t="s">
        <v>270</v>
      </c>
      <c r="C8" s="29">
        <f>+'2000'!$M8</f>
        <v>0</v>
      </c>
      <c r="D8" s="29">
        <f>+'2001'!$M8</f>
        <v>0</v>
      </c>
      <c r="E8" s="29">
        <f>+'2002'!$M8</f>
        <v>0</v>
      </c>
      <c r="F8" s="29">
        <f>+'2003'!$M8</f>
        <v>0</v>
      </c>
      <c r="G8" s="29">
        <f>+'2004'!$M8</f>
        <v>0</v>
      </c>
      <c r="H8" s="29">
        <f>+'2005'!$M8</f>
        <v>0</v>
      </c>
      <c r="I8" s="29">
        <f>+'2006'!$M8</f>
        <v>0</v>
      </c>
      <c r="J8" s="29">
        <f>+'2007'!$M8</f>
        <v>0</v>
      </c>
      <c r="K8" s="29">
        <f>+'2008'!$M8</f>
        <v>0</v>
      </c>
      <c r="L8" s="29">
        <f>+'2009'!$M8</f>
        <v>0</v>
      </c>
      <c r="M8" s="29">
        <f>+'2010'!$M8</f>
        <v>0</v>
      </c>
      <c r="N8" s="29">
        <f>+'2011'!$M8</f>
        <v>0</v>
      </c>
      <c r="O8" s="29">
        <f>+'2012'!$M8</f>
        <v>0</v>
      </c>
      <c r="P8" s="29">
        <f>+'2013'!$M8</f>
        <v>0</v>
      </c>
      <c r="Q8" s="29">
        <f>+'2014'!$M8</f>
        <v>0</v>
      </c>
      <c r="R8" s="29">
        <f>+'2015'!$M8</f>
        <v>0</v>
      </c>
      <c r="S8" s="29">
        <f>+'2016'!$M8</f>
        <v>0</v>
      </c>
      <c r="T8" s="29">
        <f>+'2017'!$M8</f>
        <v>0</v>
      </c>
      <c r="U8" s="29">
        <f>+'2018'!$M8</f>
        <v>0</v>
      </c>
      <c r="V8" s="29">
        <f>+'2019'!$M8</f>
        <v>0</v>
      </c>
      <c r="W8" s="26"/>
      <c r="X8" s="30" t="e">
        <f t="shared" si="2"/>
        <v>#DIV/0!</v>
      </c>
    </row>
    <row r="9" spans="1:26">
      <c r="A9" s="23" t="s">
        <v>271</v>
      </c>
      <c r="B9" s="24" t="s">
        <v>272</v>
      </c>
      <c r="C9" s="29">
        <f>+'2000'!$M9</f>
        <v>0</v>
      </c>
      <c r="D9" s="29">
        <f>+'2001'!$M9</f>
        <v>0</v>
      </c>
      <c r="E9" s="29">
        <f>+'2002'!$M9</f>
        <v>0</v>
      </c>
      <c r="F9" s="29">
        <f>+'2003'!$M9</f>
        <v>0</v>
      </c>
      <c r="G9" s="29">
        <f>+'2004'!$M9</f>
        <v>0</v>
      </c>
      <c r="H9" s="29">
        <f>+'2005'!$M9</f>
        <v>0</v>
      </c>
      <c r="I9" s="29">
        <f>+'2006'!$M9</f>
        <v>0</v>
      </c>
      <c r="J9" s="29">
        <f>+'2007'!$M9</f>
        <v>0</v>
      </c>
      <c r="K9" s="29">
        <f>+'2008'!$M9</f>
        <v>0</v>
      </c>
      <c r="L9" s="29">
        <f>+'2009'!$M9</f>
        <v>0</v>
      </c>
      <c r="M9" s="29">
        <f>+'2010'!$M9</f>
        <v>0</v>
      </c>
      <c r="N9" s="29">
        <f>+'2011'!$M9</f>
        <v>0</v>
      </c>
      <c r="O9" s="29">
        <f>+'2012'!$M9</f>
        <v>0</v>
      </c>
      <c r="P9" s="29">
        <f>+'2013'!$M9</f>
        <v>0</v>
      </c>
      <c r="Q9" s="29">
        <f>+'2014'!$M9</f>
        <v>0</v>
      </c>
      <c r="R9" s="29">
        <f>+'2015'!$M9</f>
        <v>0</v>
      </c>
      <c r="S9" s="29">
        <f>+'2016'!$M9</f>
        <v>0</v>
      </c>
      <c r="T9" s="29">
        <f>+'2017'!$M9</f>
        <v>0</v>
      </c>
      <c r="U9" s="29">
        <f>+'2018'!$M9</f>
        <v>0</v>
      </c>
      <c r="V9" s="29">
        <f>+'2019'!$M9</f>
        <v>0</v>
      </c>
      <c r="W9" s="26"/>
      <c r="X9" s="30" t="e">
        <f t="shared" si="2"/>
        <v>#DIV/0!</v>
      </c>
    </row>
    <row r="10" spans="1:26">
      <c r="A10" s="23" t="s">
        <v>273</v>
      </c>
      <c r="B10" s="24" t="s">
        <v>274</v>
      </c>
      <c r="C10" s="29">
        <f>+'2000'!$M10</f>
        <v>0</v>
      </c>
      <c r="D10" s="29">
        <f>+'2001'!$M10</f>
        <v>0</v>
      </c>
      <c r="E10" s="29">
        <f>+'2002'!$M10</f>
        <v>0</v>
      </c>
      <c r="F10" s="29">
        <f>+'2003'!$M10</f>
        <v>0</v>
      </c>
      <c r="G10" s="29">
        <f>+'2004'!$M10</f>
        <v>0</v>
      </c>
      <c r="H10" s="29">
        <f>+'2005'!$M10</f>
        <v>0</v>
      </c>
      <c r="I10" s="29">
        <f>+'2006'!$M10</f>
        <v>0</v>
      </c>
      <c r="J10" s="29">
        <f>+'2007'!$M10</f>
        <v>0</v>
      </c>
      <c r="K10" s="29">
        <f>+'2008'!$M10</f>
        <v>0</v>
      </c>
      <c r="L10" s="29">
        <f>+'2009'!$M10</f>
        <v>0</v>
      </c>
      <c r="M10" s="29">
        <f>+'2010'!$M10</f>
        <v>0</v>
      </c>
      <c r="N10" s="29">
        <f>+'2011'!$M10</f>
        <v>0</v>
      </c>
      <c r="O10" s="29">
        <f>+'2012'!$M10</f>
        <v>0</v>
      </c>
      <c r="P10" s="29">
        <f>+'2013'!$M10</f>
        <v>0</v>
      </c>
      <c r="Q10" s="29">
        <f>+'2014'!$M10</f>
        <v>0</v>
      </c>
      <c r="R10" s="29">
        <f>+'2015'!$M10</f>
        <v>0</v>
      </c>
      <c r="S10" s="29">
        <f>+'2016'!$M10</f>
        <v>0</v>
      </c>
      <c r="T10" s="29">
        <f>+'2017'!$M10</f>
        <v>0</v>
      </c>
      <c r="U10" s="29">
        <f>+'2018'!$M10</f>
        <v>0</v>
      </c>
      <c r="V10" s="29">
        <f>+'2019'!$M10</f>
        <v>0</v>
      </c>
      <c r="W10" s="26"/>
      <c r="X10" s="30" t="e">
        <f t="shared" si="2"/>
        <v>#DIV/0!</v>
      </c>
    </row>
    <row r="11" spans="1:26">
      <c r="A11" s="23" t="s">
        <v>275</v>
      </c>
      <c r="B11" s="24" t="s">
        <v>276</v>
      </c>
      <c r="C11" s="25">
        <f t="shared" ref="C11:U11" si="9">+SUM(C12:C18)</f>
        <v>0</v>
      </c>
      <c r="D11" s="25">
        <f t="shared" si="9"/>
        <v>0</v>
      </c>
      <c r="E11" s="25">
        <f t="shared" si="9"/>
        <v>0</v>
      </c>
      <c r="F11" s="25">
        <f t="shared" si="9"/>
        <v>0</v>
      </c>
      <c r="G11" s="25">
        <f t="shared" si="9"/>
        <v>0</v>
      </c>
      <c r="H11" s="25">
        <f t="shared" si="9"/>
        <v>0</v>
      </c>
      <c r="I11" s="25">
        <f t="shared" si="9"/>
        <v>0</v>
      </c>
      <c r="J11" s="25">
        <f t="shared" si="9"/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25">
        <f t="shared" si="9"/>
        <v>0</v>
      </c>
      <c r="O11" s="25">
        <f t="shared" si="9"/>
        <v>0</v>
      </c>
      <c r="P11" s="25">
        <f t="shared" si="9"/>
        <v>0</v>
      </c>
      <c r="Q11" s="25">
        <f t="shared" si="9"/>
        <v>0</v>
      </c>
      <c r="R11" s="25">
        <f t="shared" si="9"/>
        <v>0</v>
      </c>
      <c r="S11" s="25">
        <f t="shared" si="9"/>
        <v>0</v>
      </c>
      <c r="T11" s="25">
        <f t="shared" si="9"/>
        <v>0</v>
      </c>
      <c r="U11" s="25">
        <f t="shared" si="9"/>
        <v>0</v>
      </c>
      <c r="V11" s="25">
        <f t="shared" ref="V11" si="10">+SUM(V12:V18)</f>
        <v>0</v>
      </c>
      <c r="W11" s="26"/>
      <c r="X11" s="27" t="e">
        <f t="shared" si="2"/>
        <v>#DIV/0!</v>
      </c>
    </row>
    <row r="12" spans="1:26">
      <c r="A12" s="23" t="s">
        <v>277</v>
      </c>
      <c r="B12" s="24" t="s">
        <v>278</v>
      </c>
      <c r="C12" s="29">
        <f>+'2000'!$M12</f>
        <v>0</v>
      </c>
      <c r="D12" s="29">
        <f>+'2001'!$M12</f>
        <v>0</v>
      </c>
      <c r="E12" s="29">
        <f>+'2002'!$M12</f>
        <v>0</v>
      </c>
      <c r="F12" s="29">
        <f>+'2003'!$M12</f>
        <v>0</v>
      </c>
      <c r="G12" s="29">
        <f>+'2004'!$M12</f>
        <v>0</v>
      </c>
      <c r="H12" s="29">
        <f>+'2005'!$M12</f>
        <v>0</v>
      </c>
      <c r="I12" s="29">
        <f>+'2006'!$M12</f>
        <v>0</v>
      </c>
      <c r="J12" s="29">
        <f>+'2007'!$M12</f>
        <v>0</v>
      </c>
      <c r="K12" s="29">
        <f>+'2008'!$M12</f>
        <v>0</v>
      </c>
      <c r="L12" s="29">
        <f>+'2009'!$M12</f>
        <v>0</v>
      </c>
      <c r="M12" s="29">
        <f>+'2010'!$M12</f>
        <v>0</v>
      </c>
      <c r="N12" s="29">
        <f>+'2011'!$M12</f>
        <v>0</v>
      </c>
      <c r="O12" s="29">
        <f>+'2012'!$M12</f>
        <v>0</v>
      </c>
      <c r="P12" s="29">
        <f>+'2013'!$M12</f>
        <v>0</v>
      </c>
      <c r="Q12" s="29">
        <f>+'2014'!$M12</f>
        <v>0</v>
      </c>
      <c r="R12" s="29">
        <f>+'2015'!$M12</f>
        <v>0</v>
      </c>
      <c r="S12" s="29">
        <f>+'2016'!$M12</f>
        <v>0</v>
      </c>
      <c r="T12" s="29">
        <f>+'2017'!$M12</f>
        <v>0</v>
      </c>
      <c r="U12" s="29">
        <f>+'2018'!$M12</f>
        <v>0</v>
      </c>
      <c r="V12" s="29">
        <f>+'2019'!$M12</f>
        <v>0</v>
      </c>
      <c r="W12" s="26"/>
      <c r="X12" s="30" t="e">
        <f t="shared" si="2"/>
        <v>#DIV/0!</v>
      </c>
    </row>
    <row r="13" spans="1:26">
      <c r="A13" s="23" t="s">
        <v>279</v>
      </c>
      <c r="B13" s="24" t="s">
        <v>280</v>
      </c>
      <c r="C13" s="29">
        <f>+'2000'!$M13</f>
        <v>0</v>
      </c>
      <c r="D13" s="29">
        <f>+'2001'!$M13</f>
        <v>0</v>
      </c>
      <c r="E13" s="29">
        <f>+'2002'!$M13</f>
        <v>0</v>
      </c>
      <c r="F13" s="29">
        <f>+'2003'!$M13</f>
        <v>0</v>
      </c>
      <c r="G13" s="29">
        <f>+'2004'!$M13</f>
        <v>0</v>
      </c>
      <c r="H13" s="29">
        <f>+'2005'!$M13</f>
        <v>0</v>
      </c>
      <c r="I13" s="29">
        <f>+'2006'!$M13</f>
        <v>0</v>
      </c>
      <c r="J13" s="29">
        <f>+'2007'!$M13</f>
        <v>0</v>
      </c>
      <c r="K13" s="29">
        <f>+'2008'!$M13</f>
        <v>0</v>
      </c>
      <c r="L13" s="29">
        <f>+'2009'!$M13</f>
        <v>0</v>
      </c>
      <c r="M13" s="29">
        <f>+'2010'!$M13</f>
        <v>0</v>
      </c>
      <c r="N13" s="29">
        <f>+'2011'!$M13</f>
        <v>0</v>
      </c>
      <c r="O13" s="29">
        <f>+'2012'!$M13</f>
        <v>0</v>
      </c>
      <c r="P13" s="29">
        <f>+'2013'!$M13</f>
        <v>0</v>
      </c>
      <c r="Q13" s="29">
        <f>+'2014'!$M13</f>
        <v>0</v>
      </c>
      <c r="R13" s="29">
        <f>+'2015'!$M13</f>
        <v>0</v>
      </c>
      <c r="S13" s="29">
        <f>+'2016'!$M13</f>
        <v>0</v>
      </c>
      <c r="T13" s="29">
        <f>+'2017'!$M13</f>
        <v>0</v>
      </c>
      <c r="U13" s="29">
        <f>+'2018'!$M13</f>
        <v>0</v>
      </c>
      <c r="V13" s="29">
        <f>+'2019'!$M13</f>
        <v>0</v>
      </c>
      <c r="W13" s="26"/>
      <c r="X13" s="30" t="e">
        <f t="shared" si="2"/>
        <v>#DIV/0!</v>
      </c>
    </row>
    <row r="14" spans="1:26">
      <c r="A14" s="23" t="s">
        <v>281</v>
      </c>
      <c r="B14" s="24" t="s">
        <v>282</v>
      </c>
      <c r="C14" s="29">
        <f>+'2000'!$M14</f>
        <v>0</v>
      </c>
      <c r="D14" s="29">
        <f>+'2001'!$M14</f>
        <v>0</v>
      </c>
      <c r="E14" s="29">
        <f>+'2002'!$M14</f>
        <v>0</v>
      </c>
      <c r="F14" s="29">
        <f>+'2003'!$M14</f>
        <v>0</v>
      </c>
      <c r="G14" s="29">
        <f>+'2004'!$M14</f>
        <v>0</v>
      </c>
      <c r="H14" s="29">
        <f>+'2005'!$M14</f>
        <v>0</v>
      </c>
      <c r="I14" s="29">
        <f>+'2006'!$M14</f>
        <v>0</v>
      </c>
      <c r="J14" s="29">
        <f>+'2007'!$M14</f>
        <v>0</v>
      </c>
      <c r="K14" s="29">
        <f>+'2008'!$M14</f>
        <v>0</v>
      </c>
      <c r="L14" s="29">
        <f>+'2009'!$M14</f>
        <v>0</v>
      </c>
      <c r="M14" s="29">
        <f>+'2010'!$M14</f>
        <v>0</v>
      </c>
      <c r="N14" s="29">
        <f>+'2011'!$M14</f>
        <v>0</v>
      </c>
      <c r="O14" s="29">
        <f>+'2012'!$M14</f>
        <v>0</v>
      </c>
      <c r="P14" s="29">
        <f>+'2013'!$M14</f>
        <v>0</v>
      </c>
      <c r="Q14" s="29">
        <f>+'2014'!$M14</f>
        <v>0</v>
      </c>
      <c r="R14" s="29">
        <f>+'2015'!$M14</f>
        <v>0</v>
      </c>
      <c r="S14" s="29">
        <f>+'2016'!$M14</f>
        <v>0</v>
      </c>
      <c r="T14" s="29">
        <f>+'2017'!$M14</f>
        <v>0</v>
      </c>
      <c r="U14" s="29">
        <f>+'2018'!$M14</f>
        <v>0</v>
      </c>
      <c r="V14" s="29">
        <f>+'2019'!$M14</f>
        <v>0</v>
      </c>
      <c r="W14" s="26"/>
      <c r="X14" s="30" t="e">
        <f t="shared" si="2"/>
        <v>#DIV/0!</v>
      </c>
    </row>
    <row r="15" spans="1:26">
      <c r="A15" s="23" t="s">
        <v>283</v>
      </c>
      <c r="B15" s="24" t="s">
        <v>284</v>
      </c>
      <c r="C15" s="29">
        <f>+'2000'!$M15</f>
        <v>0</v>
      </c>
      <c r="D15" s="29">
        <f>+'2001'!$M15</f>
        <v>0</v>
      </c>
      <c r="E15" s="29">
        <f>+'2002'!$M15</f>
        <v>0</v>
      </c>
      <c r="F15" s="29">
        <f>+'2003'!$M15</f>
        <v>0</v>
      </c>
      <c r="G15" s="29">
        <f>+'2004'!$M15</f>
        <v>0</v>
      </c>
      <c r="H15" s="29">
        <f>+'2005'!$M15</f>
        <v>0</v>
      </c>
      <c r="I15" s="29">
        <f>+'2006'!$M15</f>
        <v>0</v>
      </c>
      <c r="J15" s="29">
        <f>+'2007'!$M15</f>
        <v>0</v>
      </c>
      <c r="K15" s="29">
        <f>+'2008'!$M15</f>
        <v>0</v>
      </c>
      <c r="L15" s="29">
        <f>+'2009'!$M15</f>
        <v>0</v>
      </c>
      <c r="M15" s="29">
        <f>+'2010'!$M15</f>
        <v>0</v>
      </c>
      <c r="N15" s="29">
        <f>+'2011'!$M15</f>
        <v>0</v>
      </c>
      <c r="O15" s="29">
        <f>+'2012'!$M15</f>
        <v>0</v>
      </c>
      <c r="P15" s="29">
        <f>+'2013'!$M15</f>
        <v>0</v>
      </c>
      <c r="Q15" s="29">
        <f>+'2014'!$M15</f>
        <v>0</v>
      </c>
      <c r="R15" s="29">
        <f>+'2015'!$M15</f>
        <v>0</v>
      </c>
      <c r="S15" s="29">
        <f>+'2016'!$M15</f>
        <v>0</v>
      </c>
      <c r="T15" s="29">
        <f>+'2017'!$M15</f>
        <v>0</v>
      </c>
      <c r="U15" s="29">
        <f>+'2018'!$M15</f>
        <v>0</v>
      </c>
      <c r="V15" s="29">
        <f>+'2019'!$M15</f>
        <v>0</v>
      </c>
      <c r="W15" s="26"/>
      <c r="X15" s="30" t="e">
        <f t="shared" si="2"/>
        <v>#DIV/0!</v>
      </c>
    </row>
    <row r="16" spans="1:26">
      <c r="A16" s="23" t="s">
        <v>285</v>
      </c>
      <c r="B16" s="24" t="s">
        <v>286</v>
      </c>
      <c r="C16" s="29">
        <f>+'2000'!$M16</f>
        <v>0</v>
      </c>
      <c r="D16" s="29">
        <f>+'2001'!$M16</f>
        <v>0</v>
      </c>
      <c r="E16" s="29">
        <f>+'2002'!$M16</f>
        <v>0</v>
      </c>
      <c r="F16" s="29">
        <f>+'2003'!$M16</f>
        <v>0</v>
      </c>
      <c r="G16" s="29">
        <f>+'2004'!$M16</f>
        <v>0</v>
      </c>
      <c r="H16" s="29">
        <f>+'2005'!$M16</f>
        <v>0</v>
      </c>
      <c r="I16" s="29">
        <f>+'2006'!$M16</f>
        <v>0</v>
      </c>
      <c r="J16" s="29">
        <f>+'2007'!$M16</f>
        <v>0</v>
      </c>
      <c r="K16" s="29">
        <f>+'2008'!$M16</f>
        <v>0</v>
      </c>
      <c r="L16" s="29">
        <f>+'2009'!$M16</f>
        <v>0</v>
      </c>
      <c r="M16" s="29">
        <f>+'2010'!$M16</f>
        <v>0</v>
      </c>
      <c r="N16" s="29">
        <f>+'2011'!$M16</f>
        <v>0</v>
      </c>
      <c r="O16" s="29">
        <f>+'2012'!$M16</f>
        <v>0</v>
      </c>
      <c r="P16" s="29">
        <f>+'2013'!$M16</f>
        <v>0</v>
      </c>
      <c r="Q16" s="29">
        <f>+'2014'!$M16</f>
        <v>0</v>
      </c>
      <c r="R16" s="29">
        <f>+'2015'!$M16</f>
        <v>0</v>
      </c>
      <c r="S16" s="29">
        <f>+'2016'!$M16</f>
        <v>0</v>
      </c>
      <c r="T16" s="29">
        <f>+'2017'!$M16</f>
        <v>0</v>
      </c>
      <c r="U16" s="29">
        <f>+'2018'!$M16</f>
        <v>0</v>
      </c>
      <c r="V16" s="29">
        <f>+'2019'!$M16</f>
        <v>0</v>
      </c>
      <c r="W16" s="26"/>
      <c r="X16" s="30" t="e">
        <f t="shared" si="2"/>
        <v>#DIV/0!</v>
      </c>
    </row>
    <row r="17" spans="1:24">
      <c r="A17" s="23" t="s">
        <v>287</v>
      </c>
      <c r="B17" s="24" t="s">
        <v>288</v>
      </c>
      <c r="C17" s="29">
        <f>+'2000'!$M17</f>
        <v>0</v>
      </c>
      <c r="D17" s="29">
        <f>+'2001'!$M17</f>
        <v>0</v>
      </c>
      <c r="E17" s="29">
        <f>+'2002'!$M17</f>
        <v>0</v>
      </c>
      <c r="F17" s="29">
        <f>+'2003'!$M17</f>
        <v>0</v>
      </c>
      <c r="G17" s="29">
        <f>+'2004'!$M17</f>
        <v>0</v>
      </c>
      <c r="H17" s="29">
        <f>+'2005'!$M17</f>
        <v>0</v>
      </c>
      <c r="I17" s="29">
        <f>+'2006'!$M17</f>
        <v>0</v>
      </c>
      <c r="J17" s="29">
        <f>+'2007'!$M17</f>
        <v>0</v>
      </c>
      <c r="K17" s="29">
        <f>+'2008'!$M17</f>
        <v>0</v>
      </c>
      <c r="L17" s="29">
        <f>+'2009'!$M17</f>
        <v>0</v>
      </c>
      <c r="M17" s="29">
        <f>+'2010'!$M17</f>
        <v>0</v>
      </c>
      <c r="N17" s="29">
        <f>+'2011'!$M17</f>
        <v>0</v>
      </c>
      <c r="O17" s="29">
        <f>+'2012'!$M17</f>
        <v>0</v>
      </c>
      <c r="P17" s="29">
        <f>+'2013'!$M17</f>
        <v>0</v>
      </c>
      <c r="Q17" s="29">
        <f>+'2014'!$M17</f>
        <v>0</v>
      </c>
      <c r="R17" s="29">
        <f>+'2015'!$M17</f>
        <v>0</v>
      </c>
      <c r="S17" s="29">
        <f>+'2016'!$M17</f>
        <v>0</v>
      </c>
      <c r="T17" s="29">
        <f>+'2017'!$M17</f>
        <v>0</v>
      </c>
      <c r="U17" s="29">
        <f>+'2018'!$M17</f>
        <v>0</v>
      </c>
      <c r="V17" s="29">
        <f>+'2019'!$M17</f>
        <v>0</v>
      </c>
      <c r="W17" s="26"/>
      <c r="X17" s="30" t="e">
        <f t="shared" si="2"/>
        <v>#DIV/0!</v>
      </c>
    </row>
    <row r="18" spans="1:24">
      <c r="A18" s="23" t="s">
        <v>289</v>
      </c>
      <c r="B18" s="24" t="s">
        <v>290</v>
      </c>
      <c r="C18" s="29">
        <f>+'2000'!$M18</f>
        <v>0</v>
      </c>
      <c r="D18" s="29">
        <f>+'2001'!$M18</f>
        <v>0</v>
      </c>
      <c r="E18" s="29">
        <f>+'2002'!$M18</f>
        <v>0</v>
      </c>
      <c r="F18" s="29">
        <f>+'2003'!$M18</f>
        <v>0</v>
      </c>
      <c r="G18" s="29">
        <f>+'2004'!$M18</f>
        <v>0</v>
      </c>
      <c r="H18" s="29">
        <f>+'2005'!$M18</f>
        <v>0</v>
      </c>
      <c r="I18" s="29">
        <f>+'2006'!$M18</f>
        <v>0</v>
      </c>
      <c r="J18" s="29">
        <f>+'2007'!$M18</f>
        <v>0</v>
      </c>
      <c r="K18" s="29">
        <f>+'2008'!$M18</f>
        <v>0</v>
      </c>
      <c r="L18" s="29">
        <f>+'2009'!$M18</f>
        <v>0</v>
      </c>
      <c r="M18" s="29">
        <f>+'2010'!$M18</f>
        <v>0</v>
      </c>
      <c r="N18" s="29">
        <f>+'2011'!$M18</f>
        <v>0</v>
      </c>
      <c r="O18" s="29">
        <f>+'2012'!$M18</f>
        <v>0</v>
      </c>
      <c r="P18" s="29">
        <f>+'2013'!$M18</f>
        <v>0</v>
      </c>
      <c r="Q18" s="29">
        <f>+'2014'!$M18</f>
        <v>0</v>
      </c>
      <c r="R18" s="29">
        <f>+'2015'!$M18</f>
        <v>0</v>
      </c>
      <c r="S18" s="29">
        <f>+'2016'!$M18</f>
        <v>0</v>
      </c>
      <c r="T18" s="29">
        <f>+'2017'!$M18</f>
        <v>0</v>
      </c>
      <c r="U18" s="29">
        <f>+'2018'!$M18</f>
        <v>0</v>
      </c>
      <c r="V18" s="29">
        <f>+'2019'!$M18</f>
        <v>0</v>
      </c>
      <c r="W18" s="26"/>
      <c r="X18" s="30" t="e">
        <f t="shared" si="2"/>
        <v>#DIV/0!</v>
      </c>
    </row>
    <row r="19" spans="1:24">
      <c r="A19" s="23" t="s">
        <v>291</v>
      </c>
      <c r="B19" s="24" t="s">
        <v>292</v>
      </c>
      <c r="C19" s="25">
        <f t="shared" ref="C19:U19" si="11">+SUM(C20:C24)</f>
        <v>0</v>
      </c>
      <c r="D19" s="25">
        <f t="shared" si="11"/>
        <v>0</v>
      </c>
      <c r="E19" s="25">
        <f t="shared" si="11"/>
        <v>0</v>
      </c>
      <c r="F19" s="25">
        <f t="shared" si="11"/>
        <v>0</v>
      </c>
      <c r="G19" s="25">
        <f t="shared" si="11"/>
        <v>0</v>
      </c>
      <c r="H19" s="25">
        <f t="shared" si="11"/>
        <v>0</v>
      </c>
      <c r="I19" s="25">
        <f t="shared" si="11"/>
        <v>0</v>
      </c>
      <c r="J19" s="25">
        <f t="shared" si="11"/>
        <v>0</v>
      </c>
      <c r="K19" s="25">
        <f t="shared" si="11"/>
        <v>0</v>
      </c>
      <c r="L19" s="25">
        <f t="shared" si="11"/>
        <v>0</v>
      </c>
      <c r="M19" s="25">
        <f t="shared" si="11"/>
        <v>0</v>
      </c>
      <c r="N19" s="25">
        <f t="shared" si="11"/>
        <v>0</v>
      </c>
      <c r="O19" s="25">
        <f t="shared" si="11"/>
        <v>0</v>
      </c>
      <c r="P19" s="25">
        <f t="shared" si="11"/>
        <v>0</v>
      </c>
      <c r="Q19" s="25">
        <f t="shared" si="11"/>
        <v>0</v>
      </c>
      <c r="R19" s="25">
        <f t="shared" si="11"/>
        <v>0</v>
      </c>
      <c r="S19" s="25">
        <f t="shared" si="11"/>
        <v>0</v>
      </c>
      <c r="T19" s="25">
        <f t="shared" si="11"/>
        <v>0</v>
      </c>
      <c r="U19" s="25">
        <f t="shared" si="11"/>
        <v>0</v>
      </c>
      <c r="V19" s="25">
        <f t="shared" ref="V19" si="12">+SUM(V20:V24)</f>
        <v>0</v>
      </c>
      <c r="W19" s="26"/>
      <c r="X19" s="27" t="e">
        <f t="shared" si="2"/>
        <v>#DIV/0!</v>
      </c>
    </row>
    <row r="20" spans="1:24">
      <c r="A20" s="23" t="s">
        <v>293</v>
      </c>
      <c r="B20" s="24" t="s">
        <v>294</v>
      </c>
      <c r="C20" s="29">
        <f>+'2000'!$M20</f>
        <v>0</v>
      </c>
      <c r="D20" s="29">
        <f>+'2001'!$M20</f>
        <v>0</v>
      </c>
      <c r="E20" s="29">
        <f>+'2002'!$M20</f>
        <v>0</v>
      </c>
      <c r="F20" s="29">
        <f>+'2003'!$M20</f>
        <v>0</v>
      </c>
      <c r="G20" s="29">
        <f>+'2004'!$M20</f>
        <v>0</v>
      </c>
      <c r="H20" s="29">
        <f>+'2005'!$M20</f>
        <v>0</v>
      </c>
      <c r="I20" s="29">
        <f>+'2006'!$M20</f>
        <v>0</v>
      </c>
      <c r="J20" s="29">
        <f>+'2007'!$M20</f>
        <v>0</v>
      </c>
      <c r="K20" s="29">
        <f>+'2008'!$M20</f>
        <v>0</v>
      </c>
      <c r="L20" s="29">
        <f>+'2009'!$M20</f>
        <v>0</v>
      </c>
      <c r="M20" s="29">
        <f>+'2010'!$M20</f>
        <v>0</v>
      </c>
      <c r="N20" s="29">
        <f>+'2011'!$M20</f>
        <v>0</v>
      </c>
      <c r="O20" s="29">
        <f>+'2012'!$M20</f>
        <v>0</v>
      </c>
      <c r="P20" s="29">
        <f>+'2013'!$M20</f>
        <v>0</v>
      </c>
      <c r="Q20" s="29">
        <f>+'2014'!$M20</f>
        <v>0</v>
      </c>
      <c r="R20" s="29">
        <f>+'2015'!$M20</f>
        <v>0</v>
      </c>
      <c r="S20" s="29">
        <f>+'2016'!$M20</f>
        <v>0</v>
      </c>
      <c r="T20" s="29">
        <f>+'2017'!$M20</f>
        <v>0</v>
      </c>
      <c r="U20" s="29">
        <f>+'2018'!$M20</f>
        <v>0</v>
      </c>
      <c r="V20" s="29">
        <f>+'2019'!$M20</f>
        <v>0</v>
      </c>
      <c r="W20" s="26"/>
      <c r="X20" s="30" t="e">
        <f t="shared" si="2"/>
        <v>#DIV/0!</v>
      </c>
    </row>
    <row r="21" spans="1:24">
      <c r="A21" s="23" t="s">
        <v>295</v>
      </c>
      <c r="B21" s="24" t="s">
        <v>296</v>
      </c>
      <c r="C21" s="29">
        <f>+'2000'!$M21</f>
        <v>0</v>
      </c>
      <c r="D21" s="29">
        <f>+'2001'!$M21</f>
        <v>0</v>
      </c>
      <c r="E21" s="29">
        <f>+'2002'!$M21</f>
        <v>0</v>
      </c>
      <c r="F21" s="29">
        <f>+'2003'!$M21</f>
        <v>0</v>
      </c>
      <c r="G21" s="29">
        <f>+'2004'!$M21</f>
        <v>0</v>
      </c>
      <c r="H21" s="29">
        <f>+'2005'!$M21</f>
        <v>0</v>
      </c>
      <c r="I21" s="29">
        <f>+'2006'!$M21</f>
        <v>0</v>
      </c>
      <c r="J21" s="29">
        <f>+'2007'!$M21</f>
        <v>0</v>
      </c>
      <c r="K21" s="29">
        <f>+'2008'!$M21</f>
        <v>0</v>
      </c>
      <c r="L21" s="29">
        <f>+'2009'!$M21</f>
        <v>0</v>
      </c>
      <c r="M21" s="29">
        <f>+'2010'!$M21</f>
        <v>0</v>
      </c>
      <c r="N21" s="29">
        <f>+'2011'!$M21</f>
        <v>0</v>
      </c>
      <c r="O21" s="29">
        <f>+'2012'!$M21</f>
        <v>0</v>
      </c>
      <c r="P21" s="29">
        <f>+'2013'!$M21</f>
        <v>0</v>
      </c>
      <c r="Q21" s="29">
        <f>+'2014'!$M21</f>
        <v>0</v>
      </c>
      <c r="R21" s="29">
        <f>+'2015'!$M21</f>
        <v>0</v>
      </c>
      <c r="S21" s="29">
        <f>+'2016'!$M21</f>
        <v>0</v>
      </c>
      <c r="T21" s="29">
        <f>+'2017'!$M21</f>
        <v>0</v>
      </c>
      <c r="U21" s="29">
        <f>+'2018'!$M21</f>
        <v>0</v>
      </c>
      <c r="V21" s="29">
        <f>+'2019'!$M21</f>
        <v>0</v>
      </c>
      <c r="W21" s="26"/>
      <c r="X21" s="30" t="e">
        <f t="shared" si="2"/>
        <v>#DIV/0!</v>
      </c>
    </row>
    <row r="22" spans="1:24">
      <c r="A22" s="23" t="s">
        <v>297</v>
      </c>
      <c r="B22" s="24" t="s">
        <v>298</v>
      </c>
      <c r="C22" s="29">
        <f>+'2000'!$M22</f>
        <v>0</v>
      </c>
      <c r="D22" s="29">
        <f>+'2001'!$M22</f>
        <v>0</v>
      </c>
      <c r="E22" s="29">
        <f>+'2002'!$M22</f>
        <v>0</v>
      </c>
      <c r="F22" s="29">
        <f>+'2003'!$M22</f>
        <v>0</v>
      </c>
      <c r="G22" s="29">
        <f>+'2004'!$M22</f>
        <v>0</v>
      </c>
      <c r="H22" s="29">
        <f>+'2005'!$M22</f>
        <v>0</v>
      </c>
      <c r="I22" s="29">
        <f>+'2006'!$M22</f>
        <v>0</v>
      </c>
      <c r="J22" s="29">
        <f>+'2007'!$M22</f>
        <v>0</v>
      </c>
      <c r="K22" s="29">
        <f>+'2008'!$M22</f>
        <v>0</v>
      </c>
      <c r="L22" s="29">
        <f>+'2009'!$M22</f>
        <v>0</v>
      </c>
      <c r="M22" s="29">
        <f>+'2010'!$M22</f>
        <v>0</v>
      </c>
      <c r="N22" s="29">
        <f>+'2011'!$M22</f>
        <v>0</v>
      </c>
      <c r="O22" s="29">
        <f>+'2012'!$M22</f>
        <v>0</v>
      </c>
      <c r="P22" s="29">
        <f>+'2013'!$M22</f>
        <v>0</v>
      </c>
      <c r="Q22" s="29">
        <f>+'2014'!$M22</f>
        <v>0</v>
      </c>
      <c r="R22" s="29">
        <f>+'2015'!$M22</f>
        <v>0</v>
      </c>
      <c r="S22" s="29">
        <f>+'2016'!$M22</f>
        <v>0</v>
      </c>
      <c r="T22" s="29">
        <f>+'2017'!$M22</f>
        <v>0</v>
      </c>
      <c r="U22" s="29">
        <f>+'2018'!$M22</f>
        <v>0</v>
      </c>
      <c r="V22" s="29">
        <f>+'2019'!$M22</f>
        <v>0</v>
      </c>
      <c r="W22" s="26"/>
      <c r="X22" s="30" t="e">
        <f t="shared" si="2"/>
        <v>#DIV/0!</v>
      </c>
    </row>
    <row r="23" spans="1:24">
      <c r="A23" s="23" t="s">
        <v>299</v>
      </c>
      <c r="B23" s="24" t="s">
        <v>300</v>
      </c>
      <c r="C23" s="29">
        <f>+'2000'!$M23</f>
        <v>0</v>
      </c>
      <c r="D23" s="29">
        <f>+'2001'!$M23</f>
        <v>0</v>
      </c>
      <c r="E23" s="29">
        <f>+'2002'!$M23</f>
        <v>0</v>
      </c>
      <c r="F23" s="29">
        <f>+'2003'!$M23</f>
        <v>0</v>
      </c>
      <c r="G23" s="29">
        <f>+'2004'!$M23</f>
        <v>0</v>
      </c>
      <c r="H23" s="29">
        <f>+'2005'!$M23</f>
        <v>0</v>
      </c>
      <c r="I23" s="29">
        <f>+'2006'!$M23</f>
        <v>0</v>
      </c>
      <c r="J23" s="29">
        <f>+'2007'!$M23</f>
        <v>0</v>
      </c>
      <c r="K23" s="29">
        <f>+'2008'!$M23</f>
        <v>0</v>
      </c>
      <c r="L23" s="29">
        <f>+'2009'!$M23</f>
        <v>0</v>
      </c>
      <c r="M23" s="29">
        <f>+'2010'!$M23</f>
        <v>0</v>
      </c>
      <c r="N23" s="29">
        <f>+'2011'!$M23</f>
        <v>0</v>
      </c>
      <c r="O23" s="29">
        <f>+'2012'!$M23</f>
        <v>0</v>
      </c>
      <c r="P23" s="29">
        <f>+'2013'!$M23</f>
        <v>0</v>
      </c>
      <c r="Q23" s="29">
        <f>+'2014'!$M23</f>
        <v>0</v>
      </c>
      <c r="R23" s="29">
        <f>+'2015'!$M23</f>
        <v>0</v>
      </c>
      <c r="S23" s="29">
        <f>+'2016'!$M23</f>
        <v>0</v>
      </c>
      <c r="T23" s="29">
        <f>+'2017'!$M23</f>
        <v>0</v>
      </c>
      <c r="U23" s="29">
        <f>+'2018'!$M23</f>
        <v>0</v>
      </c>
      <c r="V23" s="29">
        <f>+'2019'!$M23</f>
        <v>0</v>
      </c>
      <c r="W23" s="26"/>
      <c r="X23" s="30" t="e">
        <f t="shared" si="2"/>
        <v>#DIV/0!</v>
      </c>
    </row>
    <row r="24" spans="1:24">
      <c r="A24" s="23" t="s">
        <v>301</v>
      </c>
      <c r="B24" s="24" t="s">
        <v>302</v>
      </c>
      <c r="C24" s="29">
        <f>+'2000'!$M24</f>
        <v>0</v>
      </c>
      <c r="D24" s="29">
        <f>+'2001'!$M24</f>
        <v>0</v>
      </c>
      <c r="E24" s="29">
        <f>+'2002'!$M24</f>
        <v>0</v>
      </c>
      <c r="F24" s="29">
        <f>+'2003'!$M24</f>
        <v>0</v>
      </c>
      <c r="G24" s="29">
        <f>+'2004'!$M24</f>
        <v>0</v>
      </c>
      <c r="H24" s="29">
        <f>+'2005'!$M24</f>
        <v>0</v>
      </c>
      <c r="I24" s="29">
        <f>+'2006'!$M24</f>
        <v>0</v>
      </c>
      <c r="J24" s="29">
        <f>+'2007'!$M24</f>
        <v>0</v>
      </c>
      <c r="K24" s="29">
        <f>+'2008'!$M24</f>
        <v>0</v>
      </c>
      <c r="L24" s="29">
        <f>+'2009'!$M24</f>
        <v>0</v>
      </c>
      <c r="M24" s="29">
        <f>+'2010'!$M24</f>
        <v>0</v>
      </c>
      <c r="N24" s="29">
        <f>+'2011'!$M24</f>
        <v>0</v>
      </c>
      <c r="O24" s="29">
        <f>+'2012'!$M24</f>
        <v>0</v>
      </c>
      <c r="P24" s="29">
        <f>+'2013'!$M24</f>
        <v>0</v>
      </c>
      <c r="Q24" s="29">
        <f>+'2014'!$M24</f>
        <v>0</v>
      </c>
      <c r="R24" s="29">
        <f>+'2015'!$M24</f>
        <v>0</v>
      </c>
      <c r="S24" s="29">
        <f>+'2016'!$M24</f>
        <v>0</v>
      </c>
      <c r="T24" s="29">
        <f>+'2017'!$M24</f>
        <v>0</v>
      </c>
      <c r="U24" s="29">
        <f>+'2018'!$M24</f>
        <v>0</v>
      </c>
      <c r="V24" s="29">
        <f>+'2019'!$M24</f>
        <v>0</v>
      </c>
      <c r="W24" s="26"/>
      <c r="X24" s="30" t="e">
        <f t="shared" si="2"/>
        <v>#DIV/0!</v>
      </c>
    </row>
    <row r="25" spans="1:24">
      <c r="A25" s="23" t="s">
        <v>303</v>
      </c>
      <c r="B25" s="24" t="s">
        <v>304</v>
      </c>
      <c r="C25" s="25">
        <f t="shared" ref="C25:U25" si="13">+SUM(C26:C28)</f>
        <v>0</v>
      </c>
      <c r="D25" s="25">
        <f t="shared" si="13"/>
        <v>0</v>
      </c>
      <c r="E25" s="25">
        <f t="shared" si="13"/>
        <v>0</v>
      </c>
      <c r="F25" s="25">
        <f t="shared" si="13"/>
        <v>0</v>
      </c>
      <c r="G25" s="25">
        <f t="shared" si="13"/>
        <v>0</v>
      </c>
      <c r="H25" s="25">
        <f t="shared" si="13"/>
        <v>0</v>
      </c>
      <c r="I25" s="25">
        <f t="shared" si="13"/>
        <v>0</v>
      </c>
      <c r="J25" s="25">
        <f t="shared" si="13"/>
        <v>0</v>
      </c>
      <c r="K25" s="25">
        <f t="shared" si="13"/>
        <v>0</v>
      </c>
      <c r="L25" s="25">
        <f t="shared" si="13"/>
        <v>0</v>
      </c>
      <c r="M25" s="25">
        <f t="shared" si="13"/>
        <v>0</v>
      </c>
      <c r="N25" s="25">
        <f t="shared" si="13"/>
        <v>0</v>
      </c>
      <c r="O25" s="25">
        <f t="shared" si="13"/>
        <v>0</v>
      </c>
      <c r="P25" s="25">
        <f t="shared" si="13"/>
        <v>0</v>
      </c>
      <c r="Q25" s="25">
        <f t="shared" si="13"/>
        <v>0</v>
      </c>
      <c r="R25" s="25">
        <f t="shared" si="13"/>
        <v>0</v>
      </c>
      <c r="S25" s="25">
        <f t="shared" si="13"/>
        <v>0</v>
      </c>
      <c r="T25" s="25">
        <f t="shared" si="13"/>
        <v>0</v>
      </c>
      <c r="U25" s="25">
        <f t="shared" si="13"/>
        <v>0</v>
      </c>
      <c r="V25" s="25">
        <f t="shared" ref="V25" si="14">+SUM(V26:V28)</f>
        <v>0</v>
      </c>
      <c r="W25" s="26"/>
      <c r="X25" s="27" t="e">
        <f t="shared" si="2"/>
        <v>#DIV/0!</v>
      </c>
    </row>
    <row r="26" spans="1:24">
      <c r="A26" s="23" t="s">
        <v>305</v>
      </c>
      <c r="B26" s="24" t="s">
        <v>306</v>
      </c>
      <c r="C26" s="29">
        <f>+'2000'!$M26</f>
        <v>0</v>
      </c>
      <c r="D26" s="29">
        <f>+'2001'!$M26</f>
        <v>0</v>
      </c>
      <c r="E26" s="29">
        <f>+'2002'!$M26</f>
        <v>0</v>
      </c>
      <c r="F26" s="29">
        <f>+'2003'!$M26</f>
        <v>0</v>
      </c>
      <c r="G26" s="29">
        <f>+'2004'!$M26</f>
        <v>0</v>
      </c>
      <c r="H26" s="29">
        <f>+'2005'!$M26</f>
        <v>0</v>
      </c>
      <c r="I26" s="29">
        <f>+'2006'!$M26</f>
        <v>0</v>
      </c>
      <c r="J26" s="29">
        <f>+'2007'!$M26</f>
        <v>0</v>
      </c>
      <c r="K26" s="29">
        <f>+'2008'!$M26</f>
        <v>0</v>
      </c>
      <c r="L26" s="29">
        <f>+'2009'!$M26</f>
        <v>0</v>
      </c>
      <c r="M26" s="29">
        <f>+'2010'!$M26</f>
        <v>0</v>
      </c>
      <c r="N26" s="29">
        <f>+'2011'!$M26</f>
        <v>0</v>
      </c>
      <c r="O26" s="29">
        <f>+'2012'!$M26</f>
        <v>0</v>
      </c>
      <c r="P26" s="29">
        <f>+'2013'!$M26</f>
        <v>0</v>
      </c>
      <c r="Q26" s="29">
        <f>+'2014'!$M26</f>
        <v>0</v>
      </c>
      <c r="R26" s="29">
        <f>+'2015'!$M26</f>
        <v>0</v>
      </c>
      <c r="S26" s="29">
        <f>+'2016'!$M26</f>
        <v>0</v>
      </c>
      <c r="T26" s="29">
        <f>+'2017'!$M26</f>
        <v>0</v>
      </c>
      <c r="U26" s="29">
        <f>+'2018'!$M26</f>
        <v>0</v>
      </c>
      <c r="V26" s="29">
        <f>+'2019'!$M26</f>
        <v>0</v>
      </c>
      <c r="W26" s="26"/>
      <c r="X26" s="30" t="e">
        <f t="shared" si="2"/>
        <v>#DIV/0!</v>
      </c>
    </row>
    <row r="27" spans="1:24">
      <c r="A27" s="23" t="s">
        <v>307</v>
      </c>
      <c r="B27" s="24" t="s">
        <v>308</v>
      </c>
      <c r="C27" s="29">
        <f>+'2000'!$M27</f>
        <v>0</v>
      </c>
      <c r="D27" s="29">
        <f>+'2001'!$M27</f>
        <v>0</v>
      </c>
      <c r="E27" s="29">
        <f>+'2002'!$M27</f>
        <v>0</v>
      </c>
      <c r="F27" s="29">
        <f>+'2003'!$M27</f>
        <v>0</v>
      </c>
      <c r="G27" s="29">
        <f>+'2004'!$M27</f>
        <v>0</v>
      </c>
      <c r="H27" s="29">
        <f>+'2005'!$M27</f>
        <v>0</v>
      </c>
      <c r="I27" s="29">
        <f>+'2006'!$M27</f>
        <v>0</v>
      </c>
      <c r="J27" s="29">
        <f>+'2007'!$M27</f>
        <v>0</v>
      </c>
      <c r="K27" s="29">
        <f>+'2008'!$M27</f>
        <v>0</v>
      </c>
      <c r="L27" s="29">
        <f>+'2009'!$M27</f>
        <v>0</v>
      </c>
      <c r="M27" s="29">
        <f>+'2010'!$M27</f>
        <v>0</v>
      </c>
      <c r="N27" s="29">
        <f>+'2011'!$M27</f>
        <v>0</v>
      </c>
      <c r="O27" s="29">
        <f>+'2012'!$M27</f>
        <v>0</v>
      </c>
      <c r="P27" s="29">
        <f>+'2013'!$M27</f>
        <v>0</v>
      </c>
      <c r="Q27" s="29">
        <f>+'2014'!$M27</f>
        <v>0</v>
      </c>
      <c r="R27" s="29">
        <f>+'2015'!$M27</f>
        <v>0</v>
      </c>
      <c r="S27" s="29">
        <f>+'2016'!$M27</f>
        <v>0</v>
      </c>
      <c r="T27" s="29">
        <f>+'2017'!$M27</f>
        <v>0</v>
      </c>
      <c r="U27" s="29">
        <f>+'2018'!$M27</f>
        <v>0</v>
      </c>
      <c r="V27" s="29">
        <f>+'2019'!$M27</f>
        <v>0</v>
      </c>
      <c r="W27" s="26"/>
      <c r="X27" s="30" t="e">
        <f t="shared" si="2"/>
        <v>#DIV/0!</v>
      </c>
    </row>
    <row r="28" spans="1:24">
      <c r="A28" s="23" t="s">
        <v>309</v>
      </c>
      <c r="B28" s="24" t="s">
        <v>310</v>
      </c>
      <c r="C28" s="29">
        <f>+'2000'!$M28</f>
        <v>0</v>
      </c>
      <c r="D28" s="29">
        <f>+'2001'!$M28</f>
        <v>0</v>
      </c>
      <c r="E28" s="29">
        <f>+'2002'!$M28</f>
        <v>0</v>
      </c>
      <c r="F28" s="29">
        <f>+'2003'!$M28</f>
        <v>0</v>
      </c>
      <c r="G28" s="29">
        <f>+'2004'!$M28</f>
        <v>0</v>
      </c>
      <c r="H28" s="29">
        <f>+'2005'!$M28</f>
        <v>0</v>
      </c>
      <c r="I28" s="29">
        <f>+'2006'!$M28</f>
        <v>0</v>
      </c>
      <c r="J28" s="29">
        <f>+'2007'!$M28</f>
        <v>0</v>
      </c>
      <c r="K28" s="29">
        <f>+'2008'!$M28</f>
        <v>0</v>
      </c>
      <c r="L28" s="29">
        <f>+'2009'!$M28</f>
        <v>0</v>
      </c>
      <c r="M28" s="29">
        <f>+'2010'!$M28</f>
        <v>0</v>
      </c>
      <c r="N28" s="29">
        <f>+'2011'!$M28</f>
        <v>0</v>
      </c>
      <c r="O28" s="29">
        <f>+'2012'!$M28</f>
        <v>0</v>
      </c>
      <c r="P28" s="29">
        <f>+'2013'!$M28</f>
        <v>0</v>
      </c>
      <c r="Q28" s="29">
        <f>+'2014'!$M28</f>
        <v>0</v>
      </c>
      <c r="R28" s="29">
        <f>+'2015'!$M28</f>
        <v>0</v>
      </c>
      <c r="S28" s="29">
        <f>+'2016'!$M28</f>
        <v>0</v>
      </c>
      <c r="T28" s="29">
        <f>+'2017'!$M28</f>
        <v>0</v>
      </c>
      <c r="U28" s="29">
        <f>+'2018'!$M28</f>
        <v>0</v>
      </c>
      <c r="V28" s="29">
        <f>+'2019'!$M28</f>
        <v>0</v>
      </c>
      <c r="W28" s="26"/>
      <c r="X28" s="30" t="e">
        <f t="shared" si="2"/>
        <v>#DIV/0!</v>
      </c>
    </row>
    <row r="29" spans="1:24">
      <c r="A29" s="23" t="s">
        <v>311</v>
      </c>
      <c r="B29" s="24" t="s">
        <v>290</v>
      </c>
      <c r="C29" s="25">
        <f t="shared" ref="C29:U29" si="15">+SUM(C30:C31)</f>
        <v>0</v>
      </c>
      <c r="D29" s="25">
        <f t="shared" si="15"/>
        <v>0</v>
      </c>
      <c r="E29" s="25">
        <f t="shared" si="15"/>
        <v>0</v>
      </c>
      <c r="F29" s="25">
        <f t="shared" si="15"/>
        <v>0</v>
      </c>
      <c r="G29" s="25">
        <f t="shared" si="15"/>
        <v>0</v>
      </c>
      <c r="H29" s="25">
        <f t="shared" si="15"/>
        <v>0</v>
      </c>
      <c r="I29" s="25">
        <f t="shared" si="15"/>
        <v>0</v>
      </c>
      <c r="J29" s="25">
        <f t="shared" si="15"/>
        <v>0</v>
      </c>
      <c r="K29" s="25">
        <f t="shared" si="15"/>
        <v>0</v>
      </c>
      <c r="L29" s="25">
        <f t="shared" si="15"/>
        <v>0</v>
      </c>
      <c r="M29" s="25">
        <f t="shared" si="15"/>
        <v>0</v>
      </c>
      <c r="N29" s="25">
        <f t="shared" si="15"/>
        <v>0</v>
      </c>
      <c r="O29" s="25">
        <f t="shared" si="15"/>
        <v>0</v>
      </c>
      <c r="P29" s="25">
        <f t="shared" si="15"/>
        <v>0</v>
      </c>
      <c r="Q29" s="25">
        <f t="shared" si="15"/>
        <v>0</v>
      </c>
      <c r="R29" s="25">
        <f t="shared" si="15"/>
        <v>0</v>
      </c>
      <c r="S29" s="25">
        <f t="shared" si="15"/>
        <v>0</v>
      </c>
      <c r="T29" s="25">
        <f t="shared" si="15"/>
        <v>0</v>
      </c>
      <c r="U29" s="25">
        <f t="shared" si="15"/>
        <v>0</v>
      </c>
      <c r="V29" s="25">
        <f t="shared" ref="V29" si="16">+SUM(V30:V31)</f>
        <v>0</v>
      </c>
      <c r="W29" s="26"/>
      <c r="X29" s="27" t="e">
        <f t="shared" si="2"/>
        <v>#DIV/0!</v>
      </c>
    </row>
    <row r="30" spans="1:24">
      <c r="A30" s="23" t="s">
        <v>312</v>
      </c>
      <c r="B30" s="24" t="s">
        <v>313</v>
      </c>
      <c r="C30" s="29">
        <f>+'2000'!$M30</f>
        <v>0</v>
      </c>
      <c r="D30" s="29">
        <f>+'2001'!$M30</f>
        <v>0</v>
      </c>
      <c r="E30" s="29">
        <f>+'2002'!$M30</f>
        <v>0</v>
      </c>
      <c r="F30" s="29">
        <f>+'2003'!$M30</f>
        <v>0</v>
      </c>
      <c r="G30" s="29">
        <f>+'2004'!$M30</f>
        <v>0</v>
      </c>
      <c r="H30" s="29">
        <f>+'2005'!$M30</f>
        <v>0</v>
      </c>
      <c r="I30" s="29">
        <f>+'2006'!$M30</f>
        <v>0</v>
      </c>
      <c r="J30" s="29">
        <f>+'2007'!$M30</f>
        <v>0</v>
      </c>
      <c r="K30" s="29">
        <f>+'2008'!$M30</f>
        <v>0</v>
      </c>
      <c r="L30" s="29">
        <f>+'2009'!$M30</f>
        <v>0</v>
      </c>
      <c r="M30" s="29">
        <f>+'2010'!$M30</f>
        <v>0</v>
      </c>
      <c r="N30" s="29">
        <f>+'2011'!$M30</f>
        <v>0</v>
      </c>
      <c r="O30" s="29">
        <f>+'2012'!$M30</f>
        <v>0</v>
      </c>
      <c r="P30" s="29">
        <f>+'2013'!$M30</f>
        <v>0</v>
      </c>
      <c r="Q30" s="29">
        <f>+'2014'!$M30</f>
        <v>0</v>
      </c>
      <c r="R30" s="29">
        <f>+'2015'!$M30</f>
        <v>0</v>
      </c>
      <c r="S30" s="29">
        <f>+'2016'!$M30</f>
        <v>0</v>
      </c>
      <c r="T30" s="29">
        <f>+'2017'!$M30</f>
        <v>0</v>
      </c>
      <c r="U30" s="29">
        <f>+'2018'!$M30</f>
        <v>0</v>
      </c>
      <c r="V30" s="29">
        <f>+'2019'!$M30</f>
        <v>0</v>
      </c>
      <c r="W30" s="26"/>
      <c r="X30" s="30" t="e">
        <f t="shared" si="2"/>
        <v>#DIV/0!</v>
      </c>
    </row>
    <row r="31" spans="1:24">
      <c r="A31" s="23" t="s">
        <v>314</v>
      </c>
      <c r="B31" s="24" t="s">
        <v>315</v>
      </c>
      <c r="C31" s="29">
        <f>+'2000'!$M31</f>
        <v>0</v>
      </c>
      <c r="D31" s="29">
        <f>+'2001'!$M31</f>
        <v>0</v>
      </c>
      <c r="E31" s="29">
        <f>+'2002'!$M31</f>
        <v>0</v>
      </c>
      <c r="F31" s="29">
        <f>+'2003'!$M31</f>
        <v>0</v>
      </c>
      <c r="G31" s="29">
        <f>+'2004'!$M31</f>
        <v>0</v>
      </c>
      <c r="H31" s="29">
        <f>+'2005'!$M31</f>
        <v>0</v>
      </c>
      <c r="I31" s="29">
        <f>+'2006'!$M31</f>
        <v>0</v>
      </c>
      <c r="J31" s="29">
        <f>+'2007'!$M31</f>
        <v>0</v>
      </c>
      <c r="K31" s="29">
        <f>+'2008'!$M31</f>
        <v>0</v>
      </c>
      <c r="L31" s="29">
        <f>+'2009'!$M31</f>
        <v>0</v>
      </c>
      <c r="M31" s="29">
        <f>+'2010'!$M31</f>
        <v>0</v>
      </c>
      <c r="N31" s="29">
        <f>+'2011'!$M31</f>
        <v>0</v>
      </c>
      <c r="O31" s="29">
        <f>+'2012'!$M31</f>
        <v>0</v>
      </c>
      <c r="P31" s="29">
        <f>+'2013'!$M31</f>
        <v>0</v>
      </c>
      <c r="Q31" s="29">
        <f>+'2014'!$M31</f>
        <v>0</v>
      </c>
      <c r="R31" s="29">
        <f>+'2015'!$M31</f>
        <v>0</v>
      </c>
      <c r="S31" s="29">
        <f>+'2016'!$M31</f>
        <v>0</v>
      </c>
      <c r="T31" s="29">
        <f>+'2017'!$M31</f>
        <v>0</v>
      </c>
      <c r="U31" s="29">
        <f>+'2018'!$M31</f>
        <v>0</v>
      </c>
      <c r="V31" s="29">
        <f>+'2019'!$M31</f>
        <v>0</v>
      </c>
      <c r="W31" s="26"/>
      <c r="X31" s="30" t="e">
        <f t="shared" si="2"/>
        <v>#DIV/0!</v>
      </c>
    </row>
    <row r="32" spans="1:24">
      <c r="A32" s="23" t="s">
        <v>316</v>
      </c>
      <c r="B32" s="24" t="s">
        <v>317</v>
      </c>
      <c r="C32" s="25">
        <f t="shared" ref="C32:U32" si="17">+C33+C37</f>
        <v>0</v>
      </c>
      <c r="D32" s="25">
        <f t="shared" si="17"/>
        <v>0</v>
      </c>
      <c r="E32" s="25">
        <f t="shared" si="17"/>
        <v>0</v>
      </c>
      <c r="F32" s="25">
        <f t="shared" si="17"/>
        <v>0</v>
      </c>
      <c r="G32" s="25">
        <f t="shared" si="17"/>
        <v>0</v>
      </c>
      <c r="H32" s="25">
        <f t="shared" si="17"/>
        <v>0</v>
      </c>
      <c r="I32" s="25">
        <f t="shared" si="17"/>
        <v>0</v>
      </c>
      <c r="J32" s="25">
        <f t="shared" si="17"/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25">
        <f t="shared" si="17"/>
        <v>0</v>
      </c>
      <c r="O32" s="25">
        <f t="shared" si="17"/>
        <v>0</v>
      </c>
      <c r="P32" s="25">
        <f t="shared" si="17"/>
        <v>0</v>
      </c>
      <c r="Q32" s="25">
        <f t="shared" si="17"/>
        <v>0</v>
      </c>
      <c r="R32" s="25">
        <f t="shared" si="17"/>
        <v>0</v>
      </c>
      <c r="S32" s="25">
        <f t="shared" si="17"/>
        <v>0</v>
      </c>
      <c r="T32" s="25">
        <f t="shared" si="17"/>
        <v>0</v>
      </c>
      <c r="U32" s="25">
        <f t="shared" si="17"/>
        <v>0</v>
      </c>
      <c r="V32" s="25">
        <f t="shared" ref="V32" si="18">+V33+V37</f>
        <v>0</v>
      </c>
      <c r="W32" s="26"/>
      <c r="X32" s="27" t="e">
        <f t="shared" si="2"/>
        <v>#DIV/0!</v>
      </c>
    </row>
    <row r="33" spans="1:24">
      <c r="A33" s="23" t="s">
        <v>318</v>
      </c>
      <c r="B33" s="24" t="s">
        <v>319</v>
      </c>
      <c r="C33" s="25">
        <f t="shared" ref="C33:U33" si="19">+SUM(C34:C36)</f>
        <v>0</v>
      </c>
      <c r="D33" s="25">
        <f t="shared" si="19"/>
        <v>0</v>
      </c>
      <c r="E33" s="25">
        <f t="shared" si="19"/>
        <v>0</v>
      </c>
      <c r="F33" s="25">
        <f t="shared" si="19"/>
        <v>0</v>
      </c>
      <c r="G33" s="25">
        <f t="shared" si="19"/>
        <v>0</v>
      </c>
      <c r="H33" s="25">
        <f t="shared" si="19"/>
        <v>0</v>
      </c>
      <c r="I33" s="25">
        <f t="shared" si="19"/>
        <v>0</v>
      </c>
      <c r="J33" s="25">
        <f t="shared" si="19"/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25">
        <f t="shared" si="19"/>
        <v>0</v>
      </c>
      <c r="O33" s="25">
        <f t="shared" si="19"/>
        <v>0</v>
      </c>
      <c r="P33" s="25">
        <f t="shared" si="19"/>
        <v>0</v>
      </c>
      <c r="Q33" s="25">
        <f t="shared" si="19"/>
        <v>0</v>
      </c>
      <c r="R33" s="25">
        <f t="shared" si="19"/>
        <v>0</v>
      </c>
      <c r="S33" s="25">
        <f t="shared" si="19"/>
        <v>0</v>
      </c>
      <c r="T33" s="25">
        <f t="shared" si="19"/>
        <v>0</v>
      </c>
      <c r="U33" s="25">
        <f t="shared" si="19"/>
        <v>0</v>
      </c>
      <c r="V33" s="25">
        <f t="shared" ref="V33" si="20">+SUM(V34:V36)</f>
        <v>0</v>
      </c>
      <c r="W33" s="26"/>
      <c r="X33" s="27" t="e">
        <f t="shared" si="2"/>
        <v>#DIV/0!</v>
      </c>
    </row>
    <row r="34" spans="1:24">
      <c r="A34" s="23" t="s">
        <v>320</v>
      </c>
      <c r="B34" s="24" t="s">
        <v>321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26"/>
      <c r="X34" s="32" t="e">
        <f t="shared" si="2"/>
        <v>#DIV/0!</v>
      </c>
    </row>
    <row r="35" spans="1:24">
      <c r="A35" s="23" t="s">
        <v>322</v>
      </c>
      <c r="B35" s="33" t="s">
        <v>323</v>
      </c>
      <c r="C35" s="29">
        <f>+'2000'!$M35</f>
        <v>0</v>
      </c>
      <c r="D35" s="29">
        <f>+'2001'!$M35</f>
        <v>0</v>
      </c>
      <c r="E35" s="29">
        <f>+'2002'!$M35</f>
        <v>0</v>
      </c>
      <c r="F35" s="29">
        <f>+'2003'!$M35</f>
        <v>0</v>
      </c>
      <c r="G35" s="29">
        <f>+'2004'!$M35</f>
        <v>0</v>
      </c>
      <c r="H35" s="29">
        <f>+'2005'!$M35</f>
        <v>0</v>
      </c>
      <c r="I35" s="29">
        <f>+'2006'!$M35</f>
        <v>0</v>
      </c>
      <c r="J35" s="29">
        <f>+'2007'!$M35</f>
        <v>0</v>
      </c>
      <c r="K35" s="29">
        <f>+'2008'!$M35</f>
        <v>0</v>
      </c>
      <c r="L35" s="29">
        <f>+'2009'!$M35</f>
        <v>0</v>
      </c>
      <c r="M35" s="29">
        <f>+'2010'!$M35</f>
        <v>0</v>
      </c>
      <c r="N35" s="29">
        <f>+'2011'!$M35</f>
        <v>0</v>
      </c>
      <c r="O35" s="29">
        <f>+'2012'!$M35</f>
        <v>0</v>
      </c>
      <c r="P35" s="29">
        <f>+'2013'!$M35</f>
        <v>0</v>
      </c>
      <c r="Q35" s="29">
        <f>+'2014'!$M35</f>
        <v>0</v>
      </c>
      <c r="R35" s="29">
        <f>+'2015'!$M35</f>
        <v>0</v>
      </c>
      <c r="S35" s="29">
        <f>+'2016'!$M35</f>
        <v>0</v>
      </c>
      <c r="T35" s="29">
        <f>+'2017'!$M35</f>
        <v>0</v>
      </c>
      <c r="U35" s="29">
        <f>+'2018'!$M35</f>
        <v>0</v>
      </c>
      <c r="V35" s="29">
        <f>+'2019'!$M35</f>
        <v>0</v>
      </c>
      <c r="W35" s="26"/>
      <c r="X35" s="30" t="e">
        <f t="shared" si="2"/>
        <v>#DIV/0!</v>
      </c>
    </row>
    <row r="36" spans="1:24">
      <c r="A36" s="23" t="s">
        <v>324</v>
      </c>
      <c r="B36" s="33" t="s">
        <v>290</v>
      </c>
      <c r="C36" s="29">
        <f>+'2000'!$M36</f>
        <v>0</v>
      </c>
      <c r="D36" s="29">
        <f>+'2001'!$M36</f>
        <v>0</v>
      </c>
      <c r="E36" s="29">
        <f>+'2002'!$M36</f>
        <v>0</v>
      </c>
      <c r="F36" s="29">
        <f>+'2003'!$M36</f>
        <v>0</v>
      </c>
      <c r="G36" s="29">
        <f>+'2004'!$M36</f>
        <v>0</v>
      </c>
      <c r="H36" s="29">
        <f>+'2005'!$M36</f>
        <v>0</v>
      </c>
      <c r="I36" s="29">
        <f>+'2006'!$M36</f>
        <v>0</v>
      </c>
      <c r="J36" s="29">
        <f>+'2007'!$M36</f>
        <v>0</v>
      </c>
      <c r="K36" s="29">
        <f>+'2008'!$M36</f>
        <v>0</v>
      </c>
      <c r="L36" s="29">
        <f>+'2009'!$M36</f>
        <v>0</v>
      </c>
      <c r="M36" s="29">
        <f>+'2010'!$M36</f>
        <v>0</v>
      </c>
      <c r="N36" s="29">
        <f>+'2011'!$M36</f>
        <v>0</v>
      </c>
      <c r="O36" s="29">
        <f>+'2012'!$M36</f>
        <v>0</v>
      </c>
      <c r="P36" s="29">
        <f>+'2013'!$M36</f>
        <v>0</v>
      </c>
      <c r="Q36" s="29">
        <f>+'2014'!$M36</f>
        <v>0</v>
      </c>
      <c r="R36" s="29">
        <f>+'2015'!$M36</f>
        <v>0</v>
      </c>
      <c r="S36" s="29">
        <f>+'2016'!$M36</f>
        <v>0</v>
      </c>
      <c r="T36" s="29">
        <f>+'2017'!$M36</f>
        <v>0</v>
      </c>
      <c r="U36" s="29">
        <f>+'2018'!$M36</f>
        <v>0</v>
      </c>
      <c r="V36" s="29">
        <f>+'2019'!$M36</f>
        <v>0</v>
      </c>
      <c r="W36" s="26"/>
      <c r="X36" s="30" t="e">
        <f t="shared" si="2"/>
        <v>#DIV/0!</v>
      </c>
    </row>
    <row r="37" spans="1:24">
      <c r="A37" s="23" t="s">
        <v>325</v>
      </c>
      <c r="B37" s="33" t="s">
        <v>326</v>
      </c>
      <c r="C37" s="25">
        <f t="shared" ref="C37:U37" si="21">+SUM(C38:C41)</f>
        <v>0</v>
      </c>
      <c r="D37" s="25">
        <f t="shared" si="21"/>
        <v>0</v>
      </c>
      <c r="E37" s="25">
        <f t="shared" si="21"/>
        <v>0</v>
      </c>
      <c r="F37" s="25">
        <f t="shared" si="21"/>
        <v>0</v>
      </c>
      <c r="G37" s="25">
        <f t="shared" si="21"/>
        <v>0</v>
      </c>
      <c r="H37" s="25">
        <f t="shared" si="21"/>
        <v>0</v>
      </c>
      <c r="I37" s="25">
        <f t="shared" si="21"/>
        <v>0</v>
      </c>
      <c r="J37" s="25">
        <f t="shared" si="21"/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25">
        <f t="shared" si="21"/>
        <v>0</v>
      </c>
      <c r="O37" s="25">
        <f t="shared" si="21"/>
        <v>0</v>
      </c>
      <c r="P37" s="25">
        <f t="shared" si="21"/>
        <v>0</v>
      </c>
      <c r="Q37" s="25">
        <f t="shared" si="21"/>
        <v>0</v>
      </c>
      <c r="R37" s="25">
        <f t="shared" si="21"/>
        <v>0</v>
      </c>
      <c r="S37" s="25">
        <f t="shared" si="21"/>
        <v>0</v>
      </c>
      <c r="T37" s="25">
        <f t="shared" si="21"/>
        <v>0</v>
      </c>
      <c r="U37" s="25">
        <f t="shared" si="21"/>
        <v>0</v>
      </c>
      <c r="V37" s="25">
        <f t="shared" ref="V37" si="22">+SUM(V38:V41)</f>
        <v>0</v>
      </c>
      <c r="W37" s="26"/>
      <c r="X37" s="27" t="e">
        <f t="shared" si="2"/>
        <v>#DIV/0!</v>
      </c>
    </row>
    <row r="38" spans="1:24">
      <c r="A38" s="23" t="s">
        <v>327</v>
      </c>
      <c r="B38" s="24" t="s">
        <v>328</v>
      </c>
      <c r="C38" s="29">
        <f>+'2000'!$M38</f>
        <v>0</v>
      </c>
      <c r="D38" s="29">
        <f>+'2001'!$M38</f>
        <v>0</v>
      </c>
      <c r="E38" s="29">
        <f>+'2002'!$M38</f>
        <v>0</v>
      </c>
      <c r="F38" s="29">
        <f>+'2003'!$M38</f>
        <v>0</v>
      </c>
      <c r="G38" s="29">
        <f>+'2004'!$M38</f>
        <v>0</v>
      </c>
      <c r="H38" s="29">
        <f>+'2005'!$M38</f>
        <v>0</v>
      </c>
      <c r="I38" s="29">
        <f>+'2006'!$M38</f>
        <v>0</v>
      </c>
      <c r="J38" s="29">
        <f>+'2007'!$M38</f>
        <v>0</v>
      </c>
      <c r="K38" s="29">
        <f>+'2008'!$M38</f>
        <v>0</v>
      </c>
      <c r="L38" s="29">
        <f>+'2009'!$M38</f>
        <v>0</v>
      </c>
      <c r="M38" s="29">
        <f>+'2010'!$M38</f>
        <v>0</v>
      </c>
      <c r="N38" s="29">
        <f>+'2011'!$M38</f>
        <v>0</v>
      </c>
      <c r="O38" s="29">
        <f>+'2012'!$M38</f>
        <v>0</v>
      </c>
      <c r="P38" s="29">
        <f>+'2013'!$M38</f>
        <v>0</v>
      </c>
      <c r="Q38" s="29">
        <f>+'2014'!$M38</f>
        <v>0</v>
      </c>
      <c r="R38" s="29">
        <f>+'2015'!$M38</f>
        <v>0</v>
      </c>
      <c r="S38" s="29">
        <f>+'2016'!$M38</f>
        <v>0</v>
      </c>
      <c r="T38" s="29">
        <f>+'2017'!$M38</f>
        <v>0</v>
      </c>
      <c r="U38" s="29">
        <f>+'2018'!$M38</f>
        <v>0</v>
      </c>
      <c r="V38" s="29">
        <f>+'2019'!$M38</f>
        <v>0</v>
      </c>
      <c r="W38" s="26"/>
      <c r="X38" s="30" t="e">
        <f t="shared" si="2"/>
        <v>#DIV/0!</v>
      </c>
    </row>
    <row r="39" spans="1:24">
      <c r="A39" s="23" t="s">
        <v>329</v>
      </c>
      <c r="B39" s="24" t="s">
        <v>330</v>
      </c>
      <c r="C39" s="29">
        <f>+'2000'!$M39</f>
        <v>0</v>
      </c>
      <c r="D39" s="29">
        <f>+'2001'!$M39</f>
        <v>0</v>
      </c>
      <c r="E39" s="29">
        <f>+'2002'!$M39</f>
        <v>0</v>
      </c>
      <c r="F39" s="29">
        <f>+'2003'!$M39</f>
        <v>0</v>
      </c>
      <c r="G39" s="29">
        <f>+'2004'!$M39</f>
        <v>0</v>
      </c>
      <c r="H39" s="29">
        <f>+'2005'!$M39</f>
        <v>0</v>
      </c>
      <c r="I39" s="29">
        <f>+'2006'!$M39</f>
        <v>0</v>
      </c>
      <c r="J39" s="29">
        <f>+'2007'!$M39</f>
        <v>0</v>
      </c>
      <c r="K39" s="29">
        <f>+'2008'!$M39</f>
        <v>0</v>
      </c>
      <c r="L39" s="29">
        <f>+'2009'!$M39</f>
        <v>0</v>
      </c>
      <c r="M39" s="29">
        <f>+'2010'!$M39</f>
        <v>0</v>
      </c>
      <c r="N39" s="29">
        <f>+'2011'!$M39</f>
        <v>0</v>
      </c>
      <c r="O39" s="29">
        <f>+'2012'!$M39</f>
        <v>0</v>
      </c>
      <c r="P39" s="29">
        <f>+'2013'!$M39</f>
        <v>0</v>
      </c>
      <c r="Q39" s="29">
        <f>+'2014'!$M39</f>
        <v>0</v>
      </c>
      <c r="R39" s="29">
        <f>+'2015'!$M39</f>
        <v>0</v>
      </c>
      <c r="S39" s="29">
        <f>+'2016'!$M39</f>
        <v>0</v>
      </c>
      <c r="T39" s="29">
        <f>+'2017'!$M39</f>
        <v>0</v>
      </c>
      <c r="U39" s="29">
        <f>+'2018'!$M39</f>
        <v>0</v>
      </c>
      <c r="V39" s="29">
        <f>+'2019'!$M39</f>
        <v>0</v>
      </c>
      <c r="W39" s="26"/>
      <c r="X39" s="30" t="e">
        <f t="shared" si="2"/>
        <v>#DIV/0!</v>
      </c>
    </row>
    <row r="40" spans="1:24">
      <c r="A40" s="23" t="s">
        <v>331</v>
      </c>
      <c r="B40" s="24" t="s">
        <v>332</v>
      </c>
      <c r="C40" s="29">
        <f>+'2000'!$M40</f>
        <v>0</v>
      </c>
      <c r="D40" s="29">
        <f>+'2001'!$M40</f>
        <v>0</v>
      </c>
      <c r="E40" s="29">
        <f>+'2002'!$M40</f>
        <v>0</v>
      </c>
      <c r="F40" s="29">
        <f>+'2003'!$M40</f>
        <v>0</v>
      </c>
      <c r="G40" s="29">
        <f>+'2004'!$M40</f>
        <v>0</v>
      </c>
      <c r="H40" s="29">
        <f>+'2005'!$M40</f>
        <v>0</v>
      </c>
      <c r="I40" s="29">
        <f>+'2006'!$M40</f>
        <v>0</v>
      </c>
      <c r="J40" s="29">
        <f>+'2007'!$M40</f>
        <v>0</v>
      </c>
      <c r="K40" s="29">
        <f>+'2008'!$M40</f>
        <v>0</v>
      </c>
      <c r="L40" s="29">
        <f>+'2009'!$M40</f>
        <v>0</v>
      </c>
      <c r="M40" s="29">
        <f>+'2010'!$M40</f>
        <v>0</v>
      </c>
      <c r="N40" s="29">
        <f>+'2011'!$M40</f>
        <v>0</v>
      </c>
      <c r="O40" s="29">
        <f>+'2012'!$M40</f>
        <v>0</v>
      </c>
      <c r="P40" s="29">
        <f>+'2013'!$M40</f>
        <v>0</v>
      </c>
      <c r="Q40" s="29">
        <f>+'2014'!$M40</f>
        <v>0</v>
      </c>
      <c r="R40" s="29">
        <f>+'2015'!$M40</f>
        <v>0</v>
      </c>
      <c r="S40" s="29">
        <f>+'2016'!$M40</f>
        <v>0</v>
      </c>
      <c r="T40" s="29">
        <f>+'2017'!$M40</f>
        <v>0</v>
      </c>
      <c r="U40" s="29">
        <f>+'2018'!$M40</f>
        <v>0</v>
      </c>
      <c r="V40" s="29">
        <f>+'2019'!$M40</f>
        <v>0</v>
      </c>
      <c r="W40" s="26"/>
      <c r="X40" s="30" t="e">
        <f t="shared" si="2"/>
        <v>#DIV/0!</v>
      </c>
    </row>
    <row r="41" spans="1:24">
      <c r="A41" s="23" t="s">
        <v>333</v>
      </c>
      <c r="B41" s="24" t="s">
        <v>290</v>
      </c>
      <c r="C41" s="29">
        <f>+'2000'!$M41</f>
        <v>0</v>
      </c>
      <c r="D41" s="29">
        <f>+'2001'!$M41</f>
        <v>0</v>
      </c>
      <c r="E41" s="29">
        <f>+'2002'!$M41</f>
        <v>0</v>
      </c>
      <c r="F41" s="29">
        <f>+'2003'!$M41</f>
        <v>0</v>
      </c>
      <c r="G41" s="29">
        <f>+'2004'!$M41</f>
        <v>0</v>
      </c>
      <c r="H41" s="29">
        <f>+'2005'!$M41</f>
        <v>0</v>
      </c>
      <c r="I41" s="29">
        <f>+'2006'!$M41</f>
        <v>0</v>
      </c>
      <c r="J41" s="29">
        <f>+'2007'!$M41</f>
        <v>0</v>
      </c>
      <c r="K41" s="29">
        <f>+'2008'!$M41</f>
        <v>0</v>
      </c>
      <c r="L41" s="29">
        <f>+'2009'!$M41</f>
        <v>0</v>
      </c>
      <c r="M41" s="29">
        <f>+'2010'!$M41</f>
        <v>0</v>
      </c>
      <c r="N41" s="29">
        <f>+'2011'!$M41</f>
        <v>0</v>
      </c>
      <c r="O41" s="29">
        <f>+'2012'!$M41</f>
        <v>0</v>
      </c>
      <c r="P41" s="29">
        <f>+'2013'!$M41</f>
        <v>0</v>
      </c>
      <c r="Q41" s="29">
        <f>+'2014'!$M41</f>
        <v>0</v>
      </c>
      <c r="R41" s="29">
        <f>+'2015'!$M41</f>
        <v>0</v>
      </c>
      <c r="S41" s="29">
        <f>+'2016'!$M41</f>
        <v>0</v>
      </c>
      <c r="T41" s="29">
        <f>+'2017'!$M41</f>
        <v>0</v>
      </c>
      <c r="U41" s="29">
        <f>+'2018'!$M41</f>
        <v>0</v>
      </c>
      <c r="V41" s="29">
        <f>+'2019'!$M41</f>
        <v>0</v>
      </c>
      <c r="W41" s="26"/>
      <c r="X41" s="30" t="e">
        <f t="shared" si="2"/>
        <v>#DIV/0!</v>
      </c>
    </row>
    <row r="42" spans="1:24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26"/>
      <c r="X42" s="32" t="e">
        <f t="shared" si="2"/>
        <v>#DIV/0!</v>
      </c>
    </row>
    <row r="43" spans="1:24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26"/>
      <c r="X43" s="32" t="e">
        <f t="shared" si="2"/>
        <v>#DIV/0!</v>
      </c>
    </row>
    <row r="44" spans="1:24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6"/>
      <c r="X44" s="32" t="e">
        <f t="shared" si="2"/>
        <v>#DIV/0!</v>
      </c>
    </row>
    <row r="45" spans="1:24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26"/>
      <c r="X45" s="32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23">+C47+C53+C64+C72+C76+C82+C89+C94</f>
        <v>0</v>
      </c>
      <c r="D46" s="20">
        <f t="shared" si="23"/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20">
        <f t="shared" si="23"/>
        <v>0</v>
      </c>
      <c r="O46" s="20">
        <f t="shared" si="23"/>
        <v>0</v>
      </c>
      <c r="P46" s="20">
        <f t="shared" si="23"/>
        <v>0</v>
      </c>
      <c r="Q46" s="20">
        <f t="shared" si="23"/>
        <v>0</v>
      </c>
      <c r="R46" s="20">
        <f t="shared" si="23"/>
        <v>0</v>
      </c>
      <c r="S46" s="20">
        <f t="shared" si="23"/>
        <v>0</v>
      </c>
      <c r="T46" s="20">
        <f t="shared" si="23"/>
        <v>0</v>
      </c>
      <c r="U46" s="20">
        <f t="shared" si="23"/>
        <v>0</v>
      </c>
      <c r="V46" s="20">
        <f t="shared" ref="V46" si="24">+V47+V53+V64+V72+V76+V82+V89+V94</f>
        <v>0</v>
      </c>
      <c r="W46" s="21"/>
      <c r="X46" s="22" t="e">
        <f t="shared" si="2"/>
        <v>#DIV/0!</v>
      </c>
    </row>
    <row r="47" spans="1:24">
      <c r="A47" s="23" t="s">
        <v>344</v>
      </c>
      <c r="B47" s="24" t="s">
        <v>345</v>
      </c>
      <c r="C47" s="25">
        <f t="shared" ref="C47:U47" si="25">+SUM(C48:C52)</f>
        <v>0</v>
      </c>
      <c r="D47" s="25">
        <f t="shared" si="25"/>
        <v>0</v>
      </c>
      <c r="E47" s="25">
        <f t="shared" si="25"/>
        <v>0</v>
      </c>
      <c r="F47" s="25">
        <f t="shared" si="25"/>
        <v>0</v>
      </c>
      <c r="G47" s="25">
        <f t="shared" si="25"/>
        <v>0</v>
      </c>
      <c r="H47" s="25">
        <f t="shared" si="25"/>
        <v>0</v>
      </c>
      <c r="I47" s="25">
        <f t="shared" si="25"/>
        <v>0</v>
      </c>
      <c r="J47" s="25">
        <f t="shared" si="25"/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25">
        <f t="shared" si="25"/>
        <v>0</v>
      </c>
      <c r="O47" s="25">
        <f t="shared" si="25"/>
        <v>0</v>
      </c>
      <c r="P47" s="25">
        <f t="shared" si="25"/>
        <v>0</v>
      </c>
      <c r="Q47" s="25">
        <f t="shared" si="25"/>
        <v>0</v>
      </c>
      <c r="R47" s="25">
        <f t="shared" si="25"/>
        <v>0</v>
      </c>
      <c r="S47" s="25">
        <f t="shared" si="25"/>
        <v>0</v>
      </c>
      <c r="T47" s="25">
        <f t="shared" si="25"/>
        <v>0</v>
      </c>
      <c r="U47" s="25">
        <f t="shared" si="25"/>
        <v>0</v>
      </c>
      <c r="V47" s="25">
        <f t="shared" ref="V47" si="26">+SUM(V48:V52)</f>
        <v>0</v>
      </c>
      <c r="W47" s="26"/>
      <c r="X47" s="27" t="e">
        <f t="shared" si="2"/>
        <v>#DIV/0!</v>
      </c>
    </row>
    <row r="48" spans="1:24">
      <c r="A48" s="23" t="s">
        <v>346</v>
      </c>
      <c r="B48" s="24" t="s">
        <v>347</v>
      </c>
      <c r="C48" s="29">
        <f>+'2000'!$M48</f>
        <v>0</v>
      </c>
      <c r="D48" s="29">
        <f>+'2001'!$M48</f>
        <v>0</v>
      </c>
      <c r="E48" s="29">
        <f>+'2002'!$M48</f>
        <v>0</v>
      </c>
      <c r="F48" s="29">
        <f>+'2003'!$M48</f>
        <v>0</v>
      </c>
      <c r="G48" s="29">
        <f>+'2004'!$M48</f>
        <v>0</v>
      </c>
      <c r="H48" s="29">
        <f>+'2005'!$M48</f>
        <v>0</v>
      </c>
      <c r="I48" s="29">
        <f>+'2006'!$M48</f>
        <v>0</v>
      </c>
      <c r="J48" s="29">
        <f>+'2007'!$M48</f>
        <v>0</v>
      </c>
      <c r="K48" s="29">
        <f>+'2008'!$M48</f>
        <v>0</v>
      </c>
      <c r="L48" s="29">
        <f>+'2009'!$M48</f>
        <v>0</v>
      </c>
      <c r="M48" s="29">
        <f>+'2010'!$M48</f>
        <v>0</v>
      </c>
      <c r="N48" s="29">
        <f>+'2011'!$M48</f>
        <v>0</v>
      </c>
      <c r="O48" s="29">
        <f>+'2012'!$M48</f>
        <v>0</v>
      </c>
      <c r="P48" s="29">
        <f>+'2013'!$M48</f>
        <v>0</v>
      </c>
      <c r="Q48" s="29">
        <f>+'2014'!$M48</f>
        <v>0</v>
      </c>
      <c r="R48" s="29">
        <f>+'2015'!$M48</f>
        <v>0</v>
      </c>
      <c r="S48" s="29">
        <f>+'2016'!$M48</f>
        <v>0</v>
      </c>
      <c r="T48" s="29">
        <f>+'2017'!$M48</f>
        <v>0</v>
      </c>
      <c r="U48" s="29">
        <f>+'2018'!$M48</f>
        <v>0</v>
      </c>
      <c r="V48" s="29">
        <f>+'2019'!$M48</f>
        <v>0</v>
      </c>
      <c r="W48" s="26"/>
      <c r="X48" s="30" t="e">
        <f t="shared" si="2"/>
        <v>#DIV/0!</v>
      </c>
    </row>
    <row r="49" spans="1:24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26"/>
      <c r="X49" s="32" t="e">
        <f t="shared" si="2"/>
        <v>#DIV/0!</v>
      </c>
    </row>
    <row r="50" spans="1:24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26"/>
      <c r="X50" s="32" t="e">
        <f t="shared" si="2"/>
        <v>#DIV/0!</v>
      </c>
    </row>
    <row r="51" spans="1:24">
      <c r="A51" s="23" t="s">
        <v>352</v>
      </c>
      <c r="B51" s="24" t="s">
        <v>353</v>
      </c>
      <c r="C51" s="29">
        <f>+'2000'!$M51</f>
        <v>0</v>
      </c>
      <c r="D51" s="29">
        <f>+'2001'!$M51</f>
        <v>0</v>
      </c>
      <c r="E51" s="29">
        <f>+'2002'!$M51</f>
        <v>0</v>
      </c>
      <c r="F51" s="29">
        <f>+'2003'!$M51</f>
        <v>0</v>
      </c>
      <c r="G51" s="29">
        <f>+'2004'!$M51</f>
        <v>0</v>
      </c>
      <c r="H51" s="29">
        <f>+'2005'!$M51</f>
        <v>0</v>
      </c>
      <c r="I51" s="29">
        <f>+'2006'!$M51</f>
        <v>0</v>
      </c>
      <c r="J51" s="29">
        <f>+'2007'!$M51</f>
        <v>0</v>
      </c>
      <c r="K51" s="29">
        <f>+'2008'!$M51</f>
        <v>0</v>
      </c>
      <c r="L51" s="29">
        <f>+'2009'!$M51</f>
        <v>0</v>
      </c>
      <c r="M51" s="29">
        <f>+'2010'!$M51</f>
        <v>0</v>
      </c>
      <c r="N51" s="29">
        <f>+'2011'!$M51</f>
        <v>0</v>
      </c>
      <c r="O51" s="29">
        <f>+'2012'!$M51</f>
        <v>0</v>
      </c>
      <c r="P51" s="29">
        <f>+'2013'!$M51</f>
        <v>0</v>
      </c>
      <c r="Q51" s="29">
        <f>+'2014'!$M51</f>
        <v>0</v>
      </c>
      <c r="R51" s="29">
        <f>+'2015'!$M51</f>
        <v>0</v>
      </c>
      <c r="S51" s="29">
        <f>+'2016'!$M51</f>
        <v>0</v>
      </c>
      <c r="T51" s="29">
        <f>+'2017'!$M51</f>
        <v>0</v>
      </c>
      <c r="U51" s="29">
        <f>+'2018'!$M51</f>
        <v>0</v>
      </c>
      <c r="V51" s="29">
        <f>+'2019'!$M51</f>
        <v>0</v>
      </c>
      <c r="W51" s="26"/>
      <c r="X51" s="30" t="e">
        <f t="shared" si="2"/>
        <v>#DIV/0!</v>
      </c>
    </row>
    <row r="52" spans="1:24">
      <c r="A52" s="23" t="s">
        <v>354</v>
      </c>
      <c r="B52" s="24" t="s">
        <v>290</v>
      </c>
      <c r="C52" s="29">
        <f>+'2000'!$M52</f>
        <v>0</v>
      </c>
      <c r="D52" s="29">
        <f>+'2001'!$M52</f>
        <v>0</v>
      </c>
      <c r="E52" s="29">
        <f>+'2002'!$M52</f>
        <v>0</v>
      </c>
      <c r="F52" s="29">
        <f>+'2003'!$M52</f>
        <v>0</v>
      </c>
      <c r="G52" s="29">
        <f>+'2004'!$M52</f>
        <v>0</v>
      </c>
      <c r="H52" s="29">
        <f>+'2005'!$M52</f>
        <v>0</v>
      </c>
      <c r="I52" s="29">
        <f>+'2006'!$M52</f>
        <v>0</v>
      </c>
      <c r="J52" s="29">
        <f>+'2007'!$M52</f>
        <v>0</v>
      </c>
      <c r="K52" s="29">
        <f>+'2008'!$M52</f>
        <v>0</v>
      </c>
      <c r="L52" s="29">
        <f>+'2009'!$M52</f>
        <v>0</v>
      </c>
      <c r="M52" s="29">
        <f>+'2010'!$M52</f>
        <v>0</v>
      </c>
      <c r="N52" s="29">
        <f>+'2011'!$M52</f>
        <v>0</v>
      </c>
      <c r="O52" s="29">
        <f>+'2012'!$M52</f>
        <v>0</v>
      </c>
      <c r="P52" s="29">
        <f>+'2013'!$M52</f>
        <v>0</v>
      </c>
      <c r="Q52" s="29">
        <f>+'2014'!$M52</f>
        <v>0</v>
      </c>
      <c r="R52" s="29">
        <f>+'2015'!$M52</f>
        <v>0</v>
      </c>
      <c r="S52" s="29">
        <f>+'2016'!$M52</f>
        <v>0</v>
      </c>
      <c r="T52" s="29">
        <f>+'2017'!$M52</f>
        <v>0</v>
      </c>
      <c r="U52" s="29">
        <f>+'2018'!$M52</f>
        <v>0</v>
      </c>
      <c r="V52" s="29">
        <f>+'2019'!$M52</f>
        <v>0</v>
      </c>
      <c r="W52" s="26"/>
      <c r="X52" s="30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27">+SUM(C54:C63)</f>
        <v>0</v>
      </c>
      <c r="D53" s="25">
        <f t="shared" si="27"/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25">
        <f t="shared" si="27"/>
        <v>0</v>
      </c>
      <c r="O53" s="25">
        <f t="shared" si="27"/>
        <v>0</v>
      </c>
      <c r="P53" s="25">
        <f t="shared" si="27"/>
        <v>0</v>
      </c>
      <c r="Q53" s="25">
        <f t="shared" si="27"/>
        <v>0</v>
      </c>
      <c r="R53" s="25">
        <f t="shared" si="27"/>
        <v>0</v>
      </c>
      <c r="S53" s="25">
        <f t="shared" si="27"/>
        <v>0</v>
      </c>
      <c r="T53" s="25">
        <f t="shared" si="27"/>
        <v>0</v>
      </c>
      <c r="U53" s="25">
        <f t="shared" si="27"/>
        <v>0</v>
      </c>
      <c r="V53" s="25">
        <f t="shared" ref="V53" si="28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29">
        <f>+'2000'!$M54</f>
        <v>0</v>
      </c>
      <c r="D54" s="29">
        <f>+'2001'!$M54</f>
        <v>0</v>
      </c>
      <c r="E54" s="29">
        <f>+'2002'!$M54</f>
        <v>0</v>
      </c>
      <c r="F54" s="29">
        <f>+'2003'!$M54</f>
        <v>0</v>
      </c>
      <c r="G54" s="29">
        <f>+'2004'!$M54</f>
        <v>0</v>
      </c>
      <c r="H54" s="29">
        <f>+'2005'!$M54</f>
        <v>0</v>
      </c>
      <c r="I54" s="29">
        <f>+'2006'!$M54</f>
        <v>0</v>
      </c>
      <c r="J54" s="29">
        <f>+'2007'!$M54</f>
        <v>0</v>
      </c>
      <c r="K54" s="29">
        <f>+'2008'!$M54</f>
        <v>0</v>
      </c>
      <c r="L54" s="29">
        <f>+'2009'!$M54</f>
        <v>0</v>
      </c>
      <c r="M54" s="29">
        <f>+'2010'!$M54</f>
        <v>0</v>
      </c>
      <c r="N54" s="29">
        <f>+'2011'!$M54</f>
        <v>0</v>
      </c>
      <c r="O54" s="29">
        <f>+'2012'!$M54</f>
        <v>0</v>
      </c>
      <c r="P54" s="29">
        <f>+'2013'!$M54</f>
        <v>0</v>
      </c>
      <c r="Q54" s="29">
        <f>+'2014'!$M54</f>
        <v>0</v>
      </c>
      <c r="R54" s="29">
        <f>+'2015'!$M54</f>
        <v>0</v>
      </c>
      <c r="S54" s="29">
        <f>+'2016'!$M54</f>
        <v>0</v>
      </c>
      <c r="T54" s="29">
        <f>+'2017'!$M54</f>
        <v>0</v>
      </c>
      <c r="U54" s="29">
        <f>+'2018'!$M54</f>
        <v>0</v>
      </c>
      <c r="V54" s="29">
        <f>+'2019'!$M54</f>
        <v>0</v>
      </c>
      <c r="W54" s="26"/>
      <c r="X54" s="30" t="e">
        <f t="shared" si="2"/>
        <v>#DIV/0!</v>
      </c>
    </row>
    <row r="55" spans="1:24">
      <c r="A55" s="23" t="s">
        <v>359</v>
      </c>
      <c r="B55" s="24" t="s">
        <v>360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26"/>
      <c r="X55" s="32" t="e">
        <f t="shared" si="2"/>
        <v>#DIV/0!</v>
      </c>
    </row>
    <row r="56" spans="1:24">
      <c r="A56" s="23" t="s">
        <v>361</v>
      </c>
      <c r="B56" s="24" t="s">
        <v>362</v>
      </c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26"/>
      <c r="X56" s="32" t="e">
        <f t="shared" si="2"/>
        <v>#DIV/0!</v>
      </c>
    </row>
    <row r="57" spans="1:24">
      <c r="A57" s="23" t="s">
        <v>363</v>
      </c>
      <c r="B57" s="24" t="s">
        <v>364</v>
      </c>
      <c r="C57" s="29">
        <f>+'2000'!$M57</f>
        <v>0</v>
      </c>
      <c r="D57" s="29">
        <f>+'2001'!$M57</f>
        <v>0</v>
      </c>
      <c r="E57" s="29">
        <f>+'2002'!$M57</f>
        <v>0</v>
      </c>
      <c r="F57" s="29">
        <f>+'2003'!$M57</f>
        <v>0</v>
      </c>
      <c r="G57" s="29">
        <f>+'2004'!$M57</f>
        <v>0</v>
      </c>
      <c r="H57" s="29">
        <f>+'2005'!$M57</f>
        <v>0</v>
      </c>
      <c r="I57" s="29">
        <f>+'2006'!$M57</f>
        <v>0</v>
      </c>
      <c r="J57" s="29">
        <f>+'2007'!$M57</f>
        <v>0</v>
      </c>
      <c r="K57" s="29">
        <f>+'2008'!$M57</f>
        <v>0</v>
      </c>
      <c r="L57" s="29">
        <f>+'2009'!$M57</f>
        <v>0</v>
      </c>
      <c r="M57" s="29">
        <f>+'2010'!$M57</f>
        <v>0</v>
      </c>
      <c r="N57" s="29">
        <f>+'2011'!$M57</f>
        <v>0</v>
      </c>
      <c r="O57" s="29">
        <f>+'2012'!$M57</f>
        <v>0</v>
      </c>
      <c r="P57" s="29">
        <f>+'2013'!$M57</f>
        <v>0</v>
      </c>
      <c r="Q57" s="29">
        <f>+'2014'!$M57</f>
        <v>0</v>
      </c>
      <c r="R57" s="29">
        <f>+'2015'!$M57</f>
        <v>0</v>
      </c>
      <c r="S57" s="29">
        <f>+'2016'!$M57</f>
        <v>0</v>
      </c>
      <c r="T57" s="29">
        <f>+'2017'!$M57</f>
        <v>0</v>
      </c>
      <c r="U57" s="29">
        <f>+'2018'!$M57</f>
        <v>0</v>
      </c>
      <c r="V57" s="29">
        <f>+'2019'!$M57</f>
        <v>0</v>
      </c>
      <c r="W57" s="26"/>
      <c r="X57" s="30" t="e">
        <f t="shared" si="2"/>
        <v>#DIV/0!</v>
      </c>
    </row>
    <row r="58" spans="1:24">
      <c r="A58" s="23" t="s">
        <v>365</v>
      </c>
      <c r="B58" s="24" t="s">
        <v>366</v>
      </c>
      <c r="C58" s="29">
        <f>+'2000'!$M58</f>
        <v>0</v>
      </c>
      <c r="D58" s="29">
        <f>+'2001'!$M58</f>
        <v>0</v>
      </c>
      <c r="E58" s="29">
        <f>+'2002'!$M58</f>
        <v>0</v>
      </c>
      <c r="F58" s="29">
        <f>+'2003'!$M58</f>
        <v>0</v>
      </c>
      <c r="G58" s="29">
        <f>+'2004'!$M58</f>
        <v>0</v>
      </c>
      <c r="H58" s="29">
        <f>+'2005'!$M58</f>
        <v>0</v>
      </c>
      <c r="I58" s="29">
        <f>+'2006'!$M58</f>
        <v>0</v>
      </c>
      <c r="J58" s="29">
        <f>+'2007'!$M58</f>
        <v>0</v>
      </c>
      <c r="K58" s="29">
        <f>+'2008'!$M58</f>
        <v>0</v>
      </c>
      <c r="L58" s="29">
        <f>+'2009'!$M58</f>
        <v>0</v>
      </c>
      <c r="M58" s="29">
        <f>+'2010'!$M58</f>
        <v>0</v>
      </c>
      <c r="N58" s="29">
        <f>+'2011'!$M58</f>
        <v>0</v>
      </c>
      <c r="O58" s="29">
        <f>+'2012'!$M58</f>
        <v>0</v>
      </c>
      <c r="P58" s="29">
        <f>+'2013'!$M58</f>
        <v>0</v>
      </c>
      <c r="Q58" s="29">
        <f>+'2014'!$M58</f>
        <v>0</v>
      </c>
      <c r="R58" s="29">
        <f>+'2015'!$M58</f>
        <v>0</v>
      </c>
      <c r="S58" s="29">
        <f>+'2016'!$M58</f>
        <v>0</v>
      </c>
      <c r="T58" s="29">
        <f>+'2017'!$M58</f>
        <v>0</v>
      </c>
      <c r="U58" s="29">
        <f>+'2018'!$M58</f>
        <v>0</v>
      </c>
      <c r="V58" s="29">
        <f>+'2019'!$M58</f>
        <v>0</v>
      </c>
      <c r="W58" s="26"/>
      <c r="X58" s="30" t="e">
        <f t="shared" si="2"/>
        <v>#DIV/0!</v>
      </c>
    </row>
    <row r="59" spans="1:24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26"/>
      <c r="X59" s="32" t="e">
        <f t="shared" si="2"/>
        <v>#DIV/0!</v>
      </c>
    </row>
    <row r="60" spans="1:24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26"/>
      <c r="X60" s="32" t="e">
        <f t="shared" si="2"/>
        <v>#DIV/0!</v>
      </c>
    </row>
    <row r="61" spans="1:24">
      <c r="A61" s="23" t="s">
        <v>371</v>
      </c>
      <c r="B61" s="24" t="s">
        <v>372</v>
      </c>
      <c r="C61" s="29">
        <f>+'2000'!$M61</f>
        <v>0</v>
      </c>
      <c r="D61" s="29">
        <f>+'2001'!$M61</f>
        <v>0</v>
      </c>
      <c r="E61" s="29">
        <f>+'2002'!$M61</f>
        <v>0</v>
      </c>
      <c r="F61" s="29">
        <f>+'2003'!$M61</f>
        <v>0</v>
      </c>
      <c r="G61" s="29">
        <f>+'2004'!$M61</f>
        <v>0</v>
      </c>
      <c r="H61" s="29">
        <f>+'2005'!$M61</f>
        <v>0</v>
      </c>
      <c r="I61" s="29">
        <f>+'2006'!$M61</f>
        <v>0</v>
      </c>
      <c r="J61" s="29">
        <f>+'2007'!$M61</f>
        <v>0</v>
      </c>
      <c r="K61" s="29">
        <f>+'2008'!$M61</f>
        <v>0</v>
      </c>
      <c r="L61" s="29">
        <f>+'2009'!$M61</f>
        <v>0</v>
      </c>
      <c r="M61" s="29">
        <f>+'2010'!$M61</f>
        <v>0</v>
      </c>
      <c r="N61" s="29">
        <f>+'2011'!$M61</f>
        <v>0</v>
      </c>
      <c r="O61" s="29">
        <f>+'2012'!$M61</f>
        <v>0</v>
      </c>
      <c r="P61" s="29">
        <f>+'2013'!$M61</f>
        <v>0</v>
      </c>
      <c r="Q61" s="29">
        <f>+'2014'!$M61</f>
        <v>0</v>
      </c>
      <c r="R61" s="29">
        <f>+'2015'!$M61</f>
        <v>0</v>
      </c>
      <c r="S61" s="29">
        <f>+'2016'!$M61</f>
        <v>0</v>
      </c>
      <c r="T61" s="29">
        <f>+'2017'!$M61</f>
        <v>0</v>
      </c>
      <c r="U61" s="29">
        <f>+'2018'!$M61</f>
        <v>0</v>
      </c>
      <c r="V61" s="29">
        <f>+'2019'!$M61</f>
        <v>0</v>
      </c>
      <c r="W61" s="26"/>
      <c r="X61" s="30" t="e">
        <f t="shared" si="2"/>
        <v>#DIV/0!</v>
      </c>
    </row>
    <row r="62" spans="1:24">
      <c r="A62" s="23" t="s">
        <v>373</v>
      </c>
      <c r="B62" s="24" t="s">
        <v>374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26"/>
      <c r="X62" s="32" t="e">
        <f t="shared" si="2"/>
        <v>#DIV/0!</v>
      </c>
    </row>
    <row r="63" spans="1:24">
      <c r="A63" s="23" t="s">
        <v>375</v>
      </c>
      <c r="B63" s="24" t="s">
        <v>290</v>
      </c>
      <c r="C63" s="29">
        <f>+'2000'!$M63</f>
        <v>0</v>
      </c>
      <c r="D63" s="29">
        <f>+'2001'!$M63</f>
        <v>0</v>
      </c>
      <c r="E63" s="29">
        <f>+'2002'!$M63</f>
        <v>0</v>
      </c>
      <c r="F63" s="29">
        <f>+'2003'!$M63</f>
        <v>0</v>
      </c>
      <c r="G63" s="29">
        <f>+'2004'!$M63</f>
        <v>0</v>
      </c>
      <c r="H63" s="29">
        <f>+'2005'!$M63</f>
        <v>0</v>
      </c>
      <c r="I63" s="29">
        <f>+'2006'!$M63</f>
        <v>0</v>
      </c>
      <c r="J63" s="29">
        <f>+'2007'!$M63</f>
        <v>0</v>
      </c>
      <c r="K63" s="29">
        <f>+'2008'!$M63</f>
        <v>0</v>
      </c>
      <c r="L63" s="29">
        <f>+'2009'!$M63</f>
        <v>0</v>
      </c>
      <c r="M63" s="29">
        <f>+'2010'!$M63</f>
        <v>0</v>
      </c>
      <c r="N63" s="29">
        <f>+'2011'!$M63</f>
        <v>0</v>
      </c>
      <c r="O63" s="29">
        <f>+'2012'!$M63</f>
        <v>0</v>
      </c>
      <c r="P63" s="29">
        <f>+'2013'!$M63</f>
        <v>0</v>
      </c>
      <c r="Q63" s="29">
        <f>+'2014'!$M63</f>
        <v>0</v>
      </c>
      <c r="R63" s="29">
        <f>+'2015'!$M63</f>
        <v>0</v>
      </c>
      <c r="S63" s="29">
        <f>+'2016'!$M63</f>
        <v>0</v>
      </c>
      <c r="T63" s="29">
        <f>+'2017'!$M63</f>
        <v>0</v>
      </c>
      <c r="U63" s="29">
        <f>+'2018'!$M63</f>
        <v>0</v>
      </c>
      <c r="V63" s="29">
        <f>+'2019'!$M63</f>
        <v>0</v>
      </c>
      <c r="W63" s="26"/>
      <c r="X63" s="30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29">+SUM(C65:C71)</f>
        <v>0</v>
      </c>
      <c r="D64" s="25">
        <f t="shared" si="29"/>
        <v>0</v>
      </c>
      <c r="E64" s="25">
        <f t="shared" si="29"/>
        <v>0</v>
      </c>
      <c r="F64" s="25">
        <f t="shared" si="29"/>
        <v>0</v>
      </c>
      <c r="G64" s="25">
        <f t="shared" si="29"/>
        <v>0</v>
      </c>
      <c r="H64" s="25">
        <f t="shared" si="29"/>
        <v>0</v>
      </c>
      <c r="I64" s="25">
        <f t="shared" si="29"/>
        <v>0</v>
      </c>
      <c r="J64" s="25">
        <f t="shared" si="29"/>
        <v>0</v>
      </c>
      <c r="K64" s="25">
        <f t="shared" si="29"/>
        <v>0</v>
      </c>
      <c r="L64" s="25">
        <f t="shared" si="29"/>
        <v>0</v>
      </c>
      <c r="M64" s="25">
        <f t="shared" si="29"/>
        <v>0</v>
      </c>
      <c r="N64" s="25">
        <f t="shared" si="29"/>
        <v>0</v>
      </c>
      <c r="O64" s="25">
        <f t="shared" si="29"/>
        <v>0</v>
      </c>
      <c r="P64" s="25">
        <f t="shared" si="29"/>
        <v>0</v>
      </c>
      <c r="Q64" s="25">
        <f t="shared" si="29"/>
        <v>0</v>
      </c>
      <c r="R64" s="25">
        <f t="shared" si="29"/>
        <v>0</v>
      </c>
      <c r="S64" s="25">
        <f t="shared" si="29"/>
        <v>0</v>
      </c>
      <c r="T64" s="25">
        <f t="shared" si="29"/>
        <v>0</v>
      </c>
      <c r="U64" s="25">
        <f t="shared" si="29"/>
        <v>0</v>
      </c>
      <c r="V64" s="25">
        <f t="shared" ref="V64" si="30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29">
        <f>+'2000'!$M65</f>
        <v>0</v>
      </c>
      <c r="D65" s="29">
        <f>+'2001'!$M65</f>
        <v>0</v>
      </c>
      <c r="E65" s="29">
        <f>+'2002'!$M65</f>
        <v>0</v>
      </c>
      <c r="F65" s="29">
        <f>+'2003'!$M65</f>
        <v>0</v>
      </c>
      <c r="G65" s="29">
        <f>+'2004'!$M65</f>
        <v>0</v>
      </c>
      <c r="H65" s="29">
        <f>+'2005'!$M65</f>
        <v>0</v>
      </c>
      <c r="I65" s="29">
        <f>+'2006'!$M65</f>
        <v>0</v>
      </c>
      <c r="J65" s="29">
        <f>+'2007'!$M65</f>
        <v>0</v>
      </c>
      <c r="K65" s="29">
        <f>+'2008'!$M65</f>
        <v>0</v>
      </c>
      <c r="L65" s="29">
        <f>+'2009'!$M65</f>
        <v>0</v>
      </c>
      <c r="M65" s="29">
        <f>+'2010'!$M65</f>
        <v>0</v>
      </c>
      <c r="N65" s="29">
        <f>+'2011'!$M65</f>
        <v>0</v>
      </c>
      <c r="O65" s="29">
        <f>+'2012'!$M65</f>
        <v>0</v>
      </c>
      <c r="P65" s="29">
        <f>+'2013'!$M65</f>
        <v>0</v>
      </c>
      <c r="Q65" s="29">
        <f>+'2014'!$M65</f>
        <v>0</v>
      </c>
      <c r="R65" s="29">
        <f>+'2015'!$M65</f>
        <v>0</v>
      </c>
      <c r="S65" s="29">
        <f>+'2016'!$M65</f>
        <v>0</v>
      </c>
      <c r="T65" s="29">
        <f>+'2017'!$M65</f>
        <v>0</v>
      </c>
      <c r="U65" s="29">
        <f>+'2018'!$M65</f>
        <v>0</v>
      </c>
      <c r="V65" s="29">
        <f>+'2019'!$M65</f>
        <v>0</v>
      </c>
      <c r="W65" s="26"/>
      <c r="X65" s="30" t="e">
        <f t="shared" si="2"/>
        <v>#DIV/0!</v>
      </c>
    </row>
    <row r="66" spans="1:24">
      <c r="A66" s="23" t="s">
        <v>380</v>
      </c>
      <c r="B66" s="24" t="s">
        <v>381</v>
      </c>
      <c r="C66" s="29">
        <f>+'2000'!$M66</f>
        <v>0</v>
      </c>
      <c r="D66" s="29">
        <f>+'2001'!$M66</f>
        <v>0</v>
      </c>
      <c r="E66" s="29">
        <f>+'2002'!$M66</f>
        <v>0</v>
      </c>
      <c r="F66" s="29">
        <f>+'2003'!$M66</f>
        <v>0</v>
      </c>
      <c r="G66" s="29">
        <f>+'2004'!$M66</f>
        <v>0</v>
      </c>
      <c r="H66" s="29">
        <f>+'2005'!$M66</f>
        <v>0</v>
      </c>
      <c r="I66" s="29">
        <f>+'2006'!$M66</f>
        <v>0</v>
      </c>
      <c r="J66" s="29">
        <f>+'2007'!$M66</f>
        <v>0</v>
      </c>
      <c r="K66" s="29">
        <f>+'2008'!$M66</f>
        <v>0</v>
      </c>
      <c r="L66" s="29">
        <f>+'2009'!$M66</f>
        <v>0</v>
      </c>
      <c r="M66" s="29">
        <f>+'2010'!$M66</f>
        <v>0</v>
      </c>
      <c r="N66" s="29">
        <f>+'2011'!$M66</f>
        <v>0</v>
      </c>
      <c r="O66" s="29">
        <f>+'2012'!$M66</f>
        <v>0</v>
      </c>
      <c r="P66" s="29">
        <f>+'2013'!$M66</f>
        <v>0</v>
      </c>
      <c r="Q66" s="29">
        <f>+'2014'!$M66</f>
        <v>0</v>
      </c>
      <c r="R66" s="29">
        <f>+'2015'!$M66</f>
        <v>0</v>
      </c>
      <c r="S66" s="29">
        <f>+'2016'!$M66</f>
        <v>0</v>
      </c>
      <c r="T66" s="29">
        <f>+'2017'!$M66</f>
        <v>0</v>
      </c>
      <c r="U66" s="29">
        <f>+'2018'!$M66</f>
        <v>0</v>
      </c>
      <c r="V66" s="29">
        <f>+'2019'!$M66</f>
        <v>0</v>
      </c>
      <c r="W66" s="26"/>
      <c r="X66" s="30" t="e">
        <f t="shared" si="2"/>
        <v>#DIV/0!</v>
      </c>
    </row>
    <row r="67" spans="1:24">
      <c r="A67" s="23" t="s">
        <v>382</v>
      </c>
      <c r="B67" s="24" t="s">
        <v>383</v>
      </c>
      <c r="C67" s="29">
        <f>+'2000'!$M67</f>
        <v>0</v>
      </c>
      <c r="D67" s="29">
        <f>+'2001'!$M67</f>
        <v>0</v>
      </c>
      <c r="E67" s="29">
        <f>+'2002'!$M67</f>
        <v>0</v>
      </c>
      <c r="F67" s="29">
        <f>+'2003'!$M67</f>
        <v>0</v>
      </c>
      <c r="G67" s="29">
        <f>+'2004'!$M67</f>
        <v>0</v>
      </c>
      <c r="H67" s="29">
        <f>+'2005'!$M67</f>
        <v>0</v>
      </c>
      <c r="I67" s="29">
        <f>+'2006'!$M67</f>
        <v>0</v>
      </c>
      <c r="J67" s="29">
        <f>+'2007'!$M67</f>
        <v>0</v>
      </c>
      <c r="K67" s="29">
        <f>+'2008'!$M67</f>
        <v>0</v>
      </c>
      <c r="L67" s="29">
        <f>+'2009'!$M67</f>
        <v>0</v>
      </c>
      <c r="M67" s="29">
        <f>+'2010'!$M67</f>
        <v>0</v>
      </c>
      <c r="N67" s="29">
        <f>+'2011'!$M67</f>
        <v>0</v>
      </c>
      <c r="O67" s="29">
        <f>+'2012'!$M67</f>
        <v>0</v>
      </c>
      <c r="P67" s="29">
        <f>+'2013'!$M67</f>
        <v>0</v>
      </c>
      <c r="Q67" s="29">
        <f>+'2014'!$M67</f>
        <v>0</v>
      </c>
      <c r="R67" s="29">
        <f>+'2015'!$M67</f>
        <v>0</v>
      </c>
      <c r="S67" s="29">
        <f>+'2016'!$M67</f>
        <v>0</v>
      </c>
      <c r="T67" s="29">
        <f>+'2017'!$M67</f>
        <v>0</v>
      </c>
      <c r="U67" s="29">
        <f>+'2018'!$M67</f>
        <v>0</v>
      </c>
      <c r="V67" s="29">
        <f>+'2019'!$M67</f>
        <v>0</v>
      </c>
      <c r="W67" s="26"/>
      <c r="X67" s="30" t="e">
        <f t="shared" si="2"/>
        <v>#DIV/0!</v>
      </c>
    </row>
    <row r="68" spans="1:24">
      <c r="A68" s="23" t="s">
        <v>384</v>
      </c>
      <c r="B68" s="24" t="s">
        <v>385</v>
      </c>
      <c r="C68" s="29">
        <f>+'2000'!$M68</f>
        <v>0</v>
      </c>
      <c r="D68" s="29">
        <f>+'2001'!$M68</f>
        <v>0</v>
      </c>
      <c r="E68" s="29">
        <f>+'2002'!$M68</f>
        <v>0</v>
      </c>
      <c r="F68" s="29">
        <f>+'2003'!$M68</f>
        <v>0</v>
      </c>
      <c r="G68" s="29">
        <f>+'2004'!$M68</f>
        <v>0</v>
      </c>
      <c r="H68" s="29">
        <f>+'2005'!$M68</f>
        <v>0</v>
      </c>
      <c r="I68" s="29">
        <f>+'2006'!$M68</f>
        <v>0</v>
      </c>
      <c r="J68" s="29">
        <f>+'2007'!$M68</f>
        <v>0</v>
      </c>
      <c r="K68" s="29">
        <f>+'2008'!$M68</f>
        <v>0</v>
      </c>
      <c r="L68" s="29">
        <f>+'2009'!$M68</f>
        <v>0</v>
      </c>
      <c r="M68" s="29">
        <f>+'2010'!$M68</f>
        <v>0</v>
      </c>
      <c r="N68" s="29">
        <f>+'2011'!$M68</f>
        <v>0</v>
      </c>
      <c r="O68" s="29">
        <f>+'2012'!$M68</f>
        <v>0</v>
      </c>
      <c r="P68" s="29">
        <f>+'2013'!$M68</f>
        <v>0</v>
      </c>
      <c r="Q68" s="29">
        <f>+'2014'!$M68</f>
        <v>0</v>
      </c>
      <c r="R68" s="29">
        <f>+'2015'!$M68</f>
        <v>0</v>
      </c>
      <c r="S68" s="29">
        <f>+'2016'!$M68</f>
        <v>0</v>
      </c>
      <c r="T68" s="29">
        <f>+'2017'!$M68</f>
        <v>0</v>
      </c>
      <c r="U68" s="29">
        <f>+'2018'!$M68</f>
        <v>0</v>
      </c>
      <c r="V68" s="29">
        <f>+'2019'!$M68</f>
        <v>0</v>
      </c>
      <c r="W68" s="26"/>
      <c r="X68" s="30" t="e">
        <f t="shared" ref="X68:X131" si="31">+(V68/C68)-1</f>
        <v>#DIV/0!</v>
      </c>
    </row>
    <row r="69" spans="1:24">
      <c r="A69" s="23" t="s">
        <v>386</v>
      </c>
      <c r="B69" s="24" t="s">
        <v>387</v>
      </c>
      <c r="C69" s="29">
        <f>+'2000'!$M69</f>
        <v>0</v>
      </c>
      <c r="D69" s="29">
        <f>+'2001'!$M69</f>
        <v>0</v>
      </c>
      <c r="E69" s="29">
        <f>+'2002'!$M69</f>
        <v>0</v>
      </c>
      <c r="F69" s="29">
        <f>+'2003'!$M69</f>
        <v>0</v>
      </c>
      <c r="G69" s="29">
        <f>+'2004'!$M69</f>
        <v>0</v>
      </c>
      <c r="H69" s="29">
        <f>+'2005'!$M69</f>
        <v>0</v>
      </c>
      <c r="I69" s="29">
        <f>+'2006'!$M69</f>
        <v>0</v>
      </c>
      <c r="J69" s="29">
        <f>+'2007'!$M69</f>
        <v>0</v>
      </c>
      <c r="K69" s="29">
        <f>+'2008'!$M69</f>
        <v>0</v>
      </c>
      <c r="L69" s="29">
        <f>+'2009'!$M69</f>
        <v>0</v>
      </c>
      <c r="M69" s="29">
        <f>+'2010'!$M69</f>
        <v>0</v>
      </c>
      <c r="N69" s="29">
        <f>+'2011'!$M69</f>
        <v>0</v>
      </c>
      <c r="O69" s="29">
        <f>+'2012'!$M69</f>
        <v>0</v>
      </c>
      <c r="P69" s="29">
        <f>+'2013'!$M69</f>
        <v>0</v>
      </c>
      <c r="Q69" s="29">
        <f>+'2014'!$M69</f>
        <v>0</v>
      </c>
      <c r="R69" s="29">
        <f>+'2015'!$M69</f>
        <v>0</v>
      </c>
      <c r="S69" s="29">
        <f>+'2016'!$M69</f>
        <v>0</v>
      </c>
      <c r="T69" s="29">
        <f>+'2017'!$M69</f>
        <v>0</v>
      </c>
      <c r="U69" s="29">
        <f>+'2018'!$M69</f>
        <v>0</v>
      </c>
      <c r="V69" s="29">
        <f>+'2019'!$M69</f>
        <v>0</v>
      </c>
      <c r="W69" s="26"/>
      <c r="X69" s="30" t="e">
        <f t="shared" si="31"/>
        <v>#DIV/0!</v>
      </c>
    </row>
    <row r="70" spans="1:24">
      <c r="A70" s="23" t="s">
        <v>388</v>
      </c>
      <c r="B70" s="24" t="s">
        <v>389</v>
      </c>
      <c r="C70" s="29">
        <f>+'2000'!$M70</f>
        <v>0</v>
      </c>
      <c r="D70" s="29">
        <f>+'2001'!$M70</f>
        <v>0</v>
      </c>
      <c r="E70" s="29">
        <f>+'2002'!$M70</f>
        <v>0</v>
      </c>
      <c r="F70" s="29">
        <f>+'2003'!$M70</f>
        <v>0</v>
      </c>
      <c r="G70" s="29">
        <f>+'2004'!$M70</f>
        <v>0</v>
      </c>
      <c r="H70" s="29">
        <f>+'2005'!$M70</f>
        <v>0</v>
      </c>
      <c r="I70" s="29">
        <f>+'2006'!$M70</f>
        <v>0</v>
      </c>
      <c r="J70" s="29">
        <f>+'2007'!$M70</f>
        <v>0</v>
      </c>
      <c r="K70" s="29">
        <f>+'2008'!$M70</f>
        <v>0</v>
      </c>
      <c r="L70" s="29">
        <f>+'2009'!$M70</f>
        <v>0</v>
      </c>
      <c r="M70" s="29">
        <f>+'2010'!$M70</f>
        <v>0</v>
      </c>
      <c r="N70" s="29">
        <f>+'2011'!$M70</f>
        <v>0</v>
      </c>
      <c r="O70" s="29">
        <f>+'2012'!$M70</f>
        <v>0</v>
      </c>
      <c r="P70" s="29">
        <f>+'2013'!$M70</f>
        <v>0</v>
      </c>
      <c r="Q70" s="29">
        <f>+'2014'!$M70</f>
        <v>0</v>
      </c>
      <c r="R70" s="29">
        <f>+'2015'!$M70</f>
        <v>0</v>
      </c>
      <c r="S70" s="29">
        <f>+'2016'!$M70</f>
        <v>0</v>
      </c>
      <c r="T70" s="29">
        <f>+'2017'!$M70</f>
        <v>0</v>
      </c>
      <c r="U70" s="29">
        <f>+'2018'!$M70</f>
        <v>0</v>
      </c>
      <c r="V70" s="29">
        <f>+'2019'!$M70</f>
        <v>0</v>
      </c>
      <c r="W70" s="26"/>
      <c r="X70" s="30" t="e">
        <f t="shared" si="31"/>
        <v>#DIV/0!</v>
      </c>
    </row>
    <row r="71" spans="1:24">
      <c r="A71" s="23" t="s">
        <v>390</v>
      </c>
      <c r="B71" s="24" t="s">
        <v>290</v>
      </c>
      <c r="C71" s="29">
        <f>+'2000'!$M71</f>
        <v>0</v>
      </c>
      <c r="D71" s="29">
        <f>+'2001'!$M71</f>
        <v>0</v>
      </c>
      <c r="E71" s="29">
        <f>+'2002'!$M71</f>
        <v>0</v>
      </c>
      <c r="F71" s="29">
        <f>+'2003'!$M71</f>
        <v>0</v>
      </c>
      <c r="G71" s="29">
        <f>+'2004'!$M71</f>
        <v>0</v>
      </c>
      <c r="H71" s="29">
        <f>+'2005'!$M71</f>
        <v>0</v>
      </c>
      <c r="I71" s="29">
        <f>+'2006'!$M71</f>
        <v>0</v>
      </c>
      <c r="J71" s="29">
        <f>+'2007'!$M71</f>
        <v>0</v>
      </c>
      <c r="K71" s="29">
        <f>+'2008'!$M71</f>
        <v>0</v>
      </c>
      <c r="L71" s="29">
        <f>+'2009'!$M71</f>
        <v>0</v>
      </c>
      <c r="M71" s="29">
        <f>+'2010'!$M71</f>
        <v>0</v>
      </c>
      <c r="N71" s="29">
        <f>+'2011'!$M71</f>
        <v>0</v>
      </c>
      <c r="O71" s="29">
        <f>+'2012'!$M71</f>
        <v>0</v>
      </c>
      <c r="P71" s="29">
        <f>+'2013'!$M71</f>
        <v>0</v>
      </c>
      <c r="Q71" s="29">
        <f>+'2014'!$M71</f>
        <v>0</v>
      </c>
      <c r="R71" s="29">
        <f>+'2015'!$M71</f>
        <v>0</v>
      </c>
      <c r="S71" s="29">
        <f>+'2016'!$M71</f>
        <v>0</v>
      </c>
      <c r="T71" s="29">
        <f>+'2017'!$M71</f>
        <v>0</v>
      </c>
      <c r="U71" s="29">
        <f>+'2018'!$M71</f>
        <v>0</v>
      </c>
      <c r="V71" s="29">
        <f>+'2019'!$M71</f>
        <v>0</v>
      </c>
      <c r="W71" s="26"/>
      <c r="X71" s="30" t="e">
        <f t="shared" si="31"/>
        <v>#DIV/0!</v>
      </c>
    </row>
    <row r="72" spans="1:24">
      <c r="A72" s="23" t="s">
        <v>391</v>
      </c>
      <c r="B72" s="24" t="s">
        <v>392</v>
      </c>
      <c r="C72" s="25">
        <f t="shared" ref="C72:U72" si="32">+SUM(C73:C75)</f>
        <v>0</v>
      </c>
      <c r="D72" s="25">
        <f t="shared" si="32"/>
        <v>0</v>
      </c>
      <c r="E72" s="25">
        <f t="shared" si="32"/>
        <v>0</v>
      </c>
      <c r="F72" s="25">
        <f t="shared" si="32"/>
        <v>0</v>
      </c>
      <c r="G72" s="25">
        <f t="shared" si="32"/>
        <v>0</v>
      </c>
      <c r="H72" s="25">
        <f t="shared" si="32"/>
        <v>0</v>
      </c>
      <c r="I72" s="25">
        <f t="shared" si="32"/>
        <v>0</v>
      </c>
      <c r="J72" s="25">
        <f t="shared" si="32"/>
        <v>0</v>
      </c>
      <c r="K72" s="25">
        <f t="shared" si="32"/>
        <v>0</v>
      </c>
      <c r="L72" s="25">
        <f t="shared" si="32"/>
        <v>0</v>
      </c>
      <c r="M72" s="25">
        <f t="shared" si="32"/>
        <v>0</v>
      </c>
      <c r="N72" s="25">
        <f t="shared" si="32"/>
        <v>0</v>
      </c>
      <c r="O72" s="25">
        <f t="shared" si="32"/>
        <v>0</v>
      </c>
      <c r="P72" s="25">
        <f t="shared" si="32"/>
        <v>0</v>
      </c>
      <c r="Q72" s="25">
        <f t="shared" si="32"/>
        <v>0</v>
      </c>
      <c r="R72" s="25">
        <f t="shared" si="32"/>
        <v>0</v>
      </c>
      <c r="S72" s="25">
        <f t="shared" si="32"/>
        <v>0</v>
      </c>
      <c r="T72" s="25">
        <f t="shared" si="32"/>
        <v>0</v>
      </c>
      <c r="U72" s="25">
        <f t="shared" si="32"/>
        <v>0</v>
      </c>
      <c r="V72" s="25">
        <f t="shared" ref="V72" si="33">+SUM(V73:V75)</f>
        <v>0</v>
      </c>
      <c r="W72" s="26"/>
      <c r="X72" s="27" t="e">
        <f t="shared" si="31"/>
        <v>#DIV/0!</v>
      </c>
    </row>
    <row r="73" spans="1:24">
      <c r="A73" s="23" t="s">
        <v>393</v>
      </c>
      <c r="B73" s="24" t="s">
        <v>394</v>
      </c>
      <c r="C73" s="29">
        <f>+'2000'!$M73</f>
        <v>0</v>
      </c>
      <c r="D73" s="29">
        <f>+'2001'!$M73</f>
        <v>0</v>
      </c>
      <c r="E73" s="29">
        <f>+'2002'!$M73</f>
        <v>0</v>
      </c>
      <c r="F73" s="29">
        <f>+'2003'!$M73</f>
        <v>0</v>
      </c>
      <c r="G73" s="29">
        <f>+'2004'!$M73</f>
        <v>0</v>
      </c>
      <c r="H73" s="29">
        <f>+'2005'!$M73</f>
        <v>0</v>
      </c>
      <c r="I73" s="29">
        <f>+'2006'!$M73</f>
        <v>0</v>
      </c>
      <c r="J73" s="29">
        <f>+'2007'!$M73</f>
        <v>0</v>
      </c>
      <c r="K73" s="29">
        <f>+'2008'!$M73</f>
        <v>0</v>
      </c>
      <c r="L73" s="29">
        <f>+'2009'!$M73</f>
        <v>0</v>
      </c>
      <c r="M73" s="29">
        <f>+'2010'!$M73</f>
        <v>0</v>
      </c>
      <c r="N73" s="29">
        <f>+'2011'!$M73</f>
        <v>0</v>
      </c>
      <c r="O73" s="29">
        <f>+'2012'!$M73</f>
        <v>0</v>
      </c>
      <c r="P73" s="29">
        <f>+'2013'!$M73</f>
        <v>0</v>
      </c>
      <c r="Q73" s="29">
        <f>+'2014'!$M73</f>
        <v>0</v>
      </c>
      <c r="R73" s="29">
        <f>+'2015'!$M73</f>
        <v>0</v>
      </c>
      <c r="S73" s="29">
        <f>+'2016'!$M73</f>
        <v>0</v>
      </c>
      <c r="T73" s="29">
        <f>+'2017'!$M73</f>
        <v>0</v>
      </c>
      <c r="U73" s="29">
        <f>+'2018'!$M73</f>
        <v>0</v>
      </c>
      <c r="V73" s="29">
        <f>+'2019'!$M73</f>
        <v>0</v>
      </c>
      <c r="W73" s="26"/>
      <c r="X73" s="30" t="e">
        <f t="shared" si="31"/>
        <v>#DIV/0!</v>
      </c>
    </row>
    <row r="74" spans="1:24">
      <c r="A74" s="23" t="s">
        <v>395</v>
      </c>
      <c r="B74" s="24" t="s">
        <v>396</v>
      </c>
      <c r="C74" s="29">
        <f>+'2000'!$M74</f>
        <v>0</v>
      </c>
      <c r="D74" s="29">
        <f>+'2001'!$M74</f>
        <v>0</v>
      </c>
      <c r="E74" s="29">
        <f>+'2002'!$M74</f>
        <v>0</v>
      </c>
      <c r="F74" s="29">
        <f>+'2003'!$M74</f>
        <v>0</v>
      </c>
      <c r="G74" s="29">
        <f>+'2004'!$M74</f>
        <v>0</v>
      </c>
      <c r="H74" s="29">
        <f>+'2005'!$M74</f>
        <v>0</v>
      </c>
      <c r="I74" s="29">
        <f>+'2006'!$M74</f>
        <v>0</v>
      </c>
      <c r="J74" s="29">
        <f>+'2007'!$M74</f>
        <v>0</v>
      </c>
      <c r="K74" s="29">
        <f>+'2008'!$M74</f>
        <v>0</v>
      </c>
      <c r="L74" s="29">
        <f>+'2009'!$M74</f>
        <v>0</v>
      </c>
      <c r="M74" s="29">
        <f>+'2010'!$M74</f>
        <v>0</v>
      </c>
      <c r="N74" s="29">
        <f>+'2011'!$M74</f>
        <v>0</v>
      </c>
      <c r="O74" s="29">
        <f>+'2012'!$M74</f>
        <v>0</v>
      </c>
      <c r="P74" s="29">
        <f>+'2013'!$M74</f>
        <v>0</v>
      </c>
      <c r="Q74" s="29">
        <f>+'2014'!$M74</f>
        <v>0</v>
      </c>
      <c r="R74" s="29">
        <f>+'2015'!$M74</f>
        <v>0</v>
      </c>
      <c r="S74" s="29">
        <f>+'2016'!$M74</f>
        <v>0</v>
      </c>
      <c r="T74" s="29">
        <f>+'2017'!$M74</f>
        <v>0</v>
      </c>
      <c r="U74" s="29">
        <f>+'2018'!$M74</f>
        <v>0</v>
      </c>
      <c r="V74" s="29">
        <f>+'2019'!$M74</f>
        <v>0</v>
      </c>
      <c r="W74" s="26"/>
      <c r="X74" s="30" t="e">
        <f t="shared" si="31"/>
        <v>#DIV/0!</v>
      </c>
    </row>
    <row r="75" spans="1:24">
      <c r="A75" s="23" t="s">
        <v>397</v>
      </c>
      <c r="B75" s="24" t="s">
        <v>290</v>
      </c>
      <c r="C75" s="29">
        <f>+'2000'!$M75</f>
        <v>0</v>
      </c>
      <c r="D75" s="29">
        <f>+'2001'!$M75</f>
        <v>0</v>
      </c>
      <c r="E75" s="29">
        <f>+'2002'!$M75</f>
        <v>0</v>
      </c>
      <c r="F75" s="29">
        <f>+'2003'!$M75</f>
        <v>0</v>
      </c>
      <c r="G75" s="29">
        <f>+'2004'!$M75</f>
        <v>0</v>
      </c>
      <c r="H75" s="29">
        <f>+'2005'!$M75</f>
        <v>0</v>
      </c>
      <c r="I75" s="29">
        <f>+'2006'!$M75</f>
        <v>0</v>
      </c>
      <c r="J75" s="29">
        <f>+'2007'!$M75</f>
        <v>0</v>
      </c>
      <c r="K75" s="29">
        <f>+'2008'!$M75</f>
        <v>0</v>
      </c>
      <c r="L75" s="29">
        <f>+'2009'!$M75</f>
        <v>0</v>
      </c>
      <c r="M75" s="29">
        <f>+'2010'!$M75</f>
        <v>0</v>
      </c>
      <c r="N75" s="29">
        <f>+'2011'!$M75</f>
        <v>0</v>
      </c>
      <c r="O75" s="29">
        <f>+'2012'!$M75</f>
        <v>0</v>
      </c>
      <c r="P75" s="29">
        <f>+'2013'!$M75</f>
        <v>0</v>
      </c>
      <c r="Q75" s="29">
        <f>+'2014'!$M75</f>
        <v>0</v>
      </c>
      <c r="R75" s="29">
        <f>+'2015'!$M75</f>
        <v>0</v>
      </c>
      <c r="S75" s="29">
        <f>+'2016'!$M75</f>
        <v>0</v>
      </c>
      <c r="T75" s="29">
        <f>+'2017'!$M75</f>
        <v>0</v>
      </c>
      <c r="U75" s="29">
        <f>+'2018'!$M75</f>
        <v>0</v>
      </c>
      <c r="V75" s="29">
        <f>+'2019'!$M75</f>
        <v>0</v>
      </c>
      <c r="W75" s="26"/>
      <c r="X75" s="30" t="e">
        <f t="shared" si="31"/>
        <v>#DIV/0!</v>
      </c>
    </row>
    <row r="76" spans="1:24">
      <c r="A76" s="23" t="s">
        <v>398</v>
      </c>
      <c r="B76" s="24" t="s">
        <v>399</v>
      </c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26"/>
      <c r="X76" s="32" t="e">
        <f t="shared" si="31"/>
        <v>#DIV/0!</v>
      </c>
    </row>
    <row r="77" spans="1:24">
      <c r="A77" s="23" t="s">
        <v>400</v>
      </c>
      <c r="B77" s="24" t="s">
        <v>401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26"/>
      <c r="X77" s="32" t="e">
        <f t="shared" si="31"/>
        <v>#DIV/0!</v>
      </c>
    </row>
    <row r="78" spans="1:24">
      <c r="A78" s="23" t="s">
        <v>402</v>
      </c>
      <c r="B78" s="24" t="s">
        <v>403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26"/>
      <c r="X78" s="32" t="e">
        <f t="shared" si="31"/>
        <v>#DIV/0!</v>
      </c>
    </row>
    <row r="79" spans="1:24">
      <c r="A79" s="23" t="s">
        <v>404</v>
      </c>
      <c r="B79" s="24" t="s">
        <v>405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26"/>
      <c r="X79" s="32" t="e">
        <f t="shared" si="31"/>
        <v>#DIV/0!</v>
      </c>
    </row>
    <row r="80" spans="1:24">
      <c r="A80" s="23" t="s">
        <v>406</v>
      </c>
      <c r="B80" s="24" t="s">
        <v>407</v>
      </c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26"/>
      <c r="X80" s="32" t="e">
        <f t="shared" si="31"/>
        <v>#DIV/0!</v>
      </c>
    </row>
    <row r="81" spans="1:24">
      <c r="A81" s="23" t="s">
        <v>408</v>
      </c>
      <c r="B81" s="24" t="s">
        <v>290</v>
      </c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26"/>
      <c r="X81" s="32" t="e">
        <f t="shared" si="31"/>
        <v>#DIV/0!</v>
      </c>
    </row>
    <row r="82" spans="1:24">
      <c r="A82" s="23" t="s">
        <v>409</v>
      </c>
      <c r="B82" s="24" t="s">
        <v>410</v>
      </c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26"/>
      <c r="X82" s="32" t="e">
        <f t="shared" si="31"/>
        <v>#DIV/0!</v>
      </c>
    </row>
    <row r="83" spans="1:24">
      <c r="A83" s="23" t="s">
        <v>411</v>
      </c>
      <c r="B83" s="24" t="s">
        <v>412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26"/>
      <c r="X83" s="32" t="e">
        <f t="shared" si="31"/>
        <v>#DIV/0!</v>
      </c>
    </row>
    <row r="84" spans="1:24">
      <c r="A84" s="23" t="s">
        <v>413</v>
      </c>
      <c r="B84" s="24" t="s">
        <v>414</v>
      </c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26"/>
      <c r="X84" s="32" t="e">
        <f t="shared" si="31"/>
        <v>#DIV/0!</v>
      </c>
    </row>
    <row r="85" spans="1:24">
      <c r="A85" s="23" t="s">
        <v>415</v>
      </c>
      <c r="B85" s="24" t="s">
        <v>416</v>
      </c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26"/>
      <c r="X85" s="32" t="e">
        <f t="shared" si="31"/>
        <v>#DIV/0!</v>
      </c>
    </row>
    <row r="86" spans="1:24">
      <c r="A86" s="23" t="s">
        <v>417</v>
      </c>
      <c r="B86" s="24" t="s">
        <v>418</v>
      </c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26"/>
      <c r="X86" s="32" t="e">
        <f t="shared" si="31"/>
        <v>#DIV/0!</v>
      </c>
    </row>
    <row r="87" spans="1:24">
      <c r="A87" s="23" t="s">
        <v>419</v>
      </c>
      <c r="B87" s="24" t="s">
        <v>420</v>
      </c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26"/>
      <c r="X87" s="32" t="e">
        <f t="shared" si="31"/>
        <v>#DIV/0!</v>
      </c>
    </row>
    <row r="88" spans="1:24">
      <c r="A88" s="23" t="s">
        <v>421</v>
      </c>
      <c r="B88" s="24" t="s">
        <v>422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26"/>
      <c r="X88" s="32" t="e">
        <f t="shared" si="31"/>
        <v>#DIV/0!</v>
      </c>
    </row>
    <row r="89" spans="1:24">
      <c r="A89" s="23" t="s">
        <v>423</v>
      </c>
      <c r="B89" s="24" t="s">
        <v>424</v>
      </c>
      <c r="C89" s="25">
        <f t="shared" ref="C89:U89" si="34">+SUM(C90:C93)</f>
        <v>0</v>
      </c>
      <c r="D89" s="25">
        <f t="shared" si="34"/>
        <v>0</v>
      </c>
      <c r="E89" s="25">
        <f t="shared" si="34"/>
        <v>0</v>
      </c>
      <c r="F89" s="25">
        <f t="shared" si="34"/>
        <v>0</v>
      </c>
      <c r="G89" s="25">
        <f t="shared" si="34"/>
        <v>0</v>
      </c>
      <c r="H89" s="25">
        <f t="shared" si="34"/>
        <v>0</v>
      </c>
      <c r="I89" s="25">
        <f t="shared" si="34"/>
        <v>0</v>
      </c>
      <c r="J89" s="25">
        <f t="shared" si="34"/>
        <v>0</v>
      </c>
      <c r="K89" s="25">
        <f t="shared" si="34"/>
        <v>0</v>
      </c>
      <c r="L89" s="25">
        <f t="shared" si="34"/>
        <v>0</v>
      </c>
      <c r="M89" s="25">
        <f t="shared" si="34"/>
        <v>0</v>
      </c>
      <c r="N89" s="25">
        <f t="shared" si="34"/>
        <v>0</v>
      </c>
      <c r="O89" s="25">
        <f t="shared" si="34"/>
        <v>0</v>
      </c>
      <c r="P89" s="25">
        <f t="shared" si="34"/>
        <v>0</v>
      </c>
      <c r="Q89" s="25">
        <f t="shared" si="34"/>
        <v>0</v>
      </c>
      <c r="R89" s="25">
        <f t="shared" si="34"/>
        <v>0</v>
      </c>
      <c r="S89" s="25">
        <f t="shared" si="34"/>
        <v>0</v>
      </c>
      <c r="T89" s="25">
        <f t="shared" si="34"/>
        <v>0</v>
      </c>
      <c r="U89" s="25">
        <f t="shared" si="34"/>
        <v>0</v>
      </c>
      <c r="V89" s="25">
        <f t="shared" ref="V89" si="35">+SUM(V90:V93)</f>
        <v>0</v>
      </c>
      <c r="W89" s="26"/>
      <c r="X89" s="27" t="e">
        <f t="shared" si="31"/>
        <v>#DIV/0!</v>
      </c>
    </row>
    <row r="90" spans="1:24">
      <c r="A90" s="23" t="s">
        <v>425</v>
      </c>
      <c r="B90" s="24" t="s">
        <v>426</v>
      </c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26"/>
      <c r="X90" s="32" t="e">
        <f t="shared" si="31"/>
        <v>#DIV/0!</v>
      </c>
    </row>
    <row r="91" spans="1:24" ht="12.95">
      <c r="A91" s="23" t="s">
        <v>427</v>
      </c>
      <c r="B91" s="24" t="s">
        <v>428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26"/>
      <c r="X91" s="32" t="e">
        <f t="shared" si="31"/>
        <v>#DIV/0!</v>
      </c>
    </row>
    <row r="92" spans="1:24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26"/>
      <c r="X92" s="32" t="e">
        <f t="shared" si="31"/>
        <v>#DIV/0!</v>
      </c>
    </row>
    <row r="93" spans="1:24">
      <c r="A93" s="23" t="s">
        <v>431</v>
      </c>
      <c r="B93" s="24" t="s">
        <v>341</v>
      </c>
      <c r="C93" s="29">
        <f>+'2000'!$M93</f>
        <v>0</v>
      </c>
      <c r="D93" s="29">
        <f>+'2001'!$M93</f>
        <v>0</v>
      </c>
      <c r="E93" s="29">
        <f>+'2002'!$M93</f>
        <v>0</v>
      </c>
      <c r="F93" s="29">
        <f>+'2003'!$M93</f>
        <v>0</v>
      </c>
      <c r="G93" s="29">
        <f>+'2004'!$M93</f>
        <v>0</v>
      </c>
      <c r="H93" s="29">
        <f>+'2005'!$M93</f>
        <v>0</v>
      </c>
      <c r="I93" s="29">
        <f>+'2006'!$M93</f>
        <v>0</v>
      </c>
      <c r="J93" s="29">
        <f>+'2007'!$M93</f>
        <v>0</v>
      </c>
      <c r="K93" s="29">
        <f>+'2008'!$M93</f>
        <v>0</v>
      </c>
      <c r="L93" s="29">
        <f>+'2009'!$M93</f>
        <v>0</v>
      </c>
      <c r="M93" s="29">
        <f>+'2010'!$M93</f>
        <v>0</v>
      </c>
      <c r="N93" s="29">
        <f>+'2011'!$M93</f>
        <v>0</v>
      </c>
      <c r="O93" s="29">
        <f>+'2012'!$M93</f>
        <v>0</v>
      </c>
      <c r="P93" s="29">
        <f>+'2013'!$M93</f>
        <v>0</v>
      </c>
      <c r="Q93" s="29">
        <f>+'2014'!$M93</f>
        <v>0</v>
      </c>
      <c r="R93" s="29">
        <f>+'2015'!$M93</f>
        <v>0</v>
      </c>
      <c r="S93" s="29">
        <f>+'2016'!$M93</f>
        <v>0</v>
      </c>
      <c r="T93" s="29">
        <f>+'2017'!$M93</f>
        <v>0</v>
      </c>
      <c r="U93" s="29">
        <f>+'2018'!$M93</f>
        <v>0</v>
      </c>
      <c r="V93" s="29">
        <f>+'2019'!$M93</f>
        <v>0</v>
      </c>
      <c r="W93" s="26"/>
      <c r="X93" s="30" t="e">
        <f t="shared" si="31"/>
        <v>#DIV/0!</v>
      </c>
    </row>
    <row r="94" spans="1:24">
      <c r="A94" s="23" t="s">
        <v>432</v>
      </c>
      <c r="B94" s="24" t="s">
        <v>290</v>
      </c>
      <c r="C94" s="29">
        <f>+'2000'!$M94</f>
        <v>0</v>
      </c>
      <c r="D94" s="29">
        <f>+'2001'!$M94</f>
        <v>0</v>
      </c>
      <c r="E94" s="29">
        <f>+'2002'!$M94</f>
        <v>0</v>
      </c>
      <c r="F94" s="29">
        <f>+'2003'!$M94</f>
        <v>0</v>
      </c>
      <c r="G94" s="29">
        <f>+'2004'!$M94</f>
        <v>0</v>
      </c>
      <c r="H94" s="29">
        <f>+'2005'!$M94</f>
        <v>0</v>
      </c>
      <c r="I94" s="29">
        <f>+'2006'!$M94</f>
        <v>0</v>
      </c>
      <c r="J94" s="29">
        <f>+'2007'!$M94</f>
        <v>0</v>
      </c>
      <c r="K94" s="29">
        <f>+'2008'!$M94</f>
        <v>0</v>
      </c>
      <c r="L94" s="29">
        <f>+'2009'!$M94</f>
        <v>0</v>
      </c>
      <c r="M94" s="29">
        <f>+'2010'!$M94</f>
        <v>0</v>
      </c>
      <c r="N94" s="29">
        <f>+'2011'!$M94</f>
        <v>0</v>
      </c>
      <c r="O94" s="29">
        <f>+'2012'!$M94</f>
        <v>0</v>
      </c>
      <c r="P94" s="29">
        <f>+'2013'!$M94</f>
        <v>0</v>
      </c>
      <c r="Q94" s="29">
        <f>+'2014'!$M94</f>
        <v>0</v>
      </c>
      <c r="R94" s="29">
        <f>+'2015'!$M94</f>
        <v>0</v>
      </c>
      <c r="S94" s="29">
        <f>+'2016'!$M94</f>
        <v>0</v>
      </c>
      <c r="T94" s="29">
        <f>+'2017'!$M94</f>
        <v>0</v>
      </c>
      <c r="U94" s="29">
        <f>+'2018'!$M94</f>
        <v>0</v>
      </c>
      <c r="V94" s="29">
        <f>+'2019'!$M94</f>
        <v>0</v>
      </c>
      <c r="W94" s="26"/>
      <c r="X94" s="30" t="e">
        <f t="shared" si="31"/>
        <v>#DIV/0!</v>
      </c>
    </row>
    <row r="95" spans="1:24" s="12" customFormat="1">
      <c r="A95" s="18" t="s">
        <v>433</v>
      </c>
      <c r="B95" s="19" t="s">
        <v>434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21"/>
      <c r="X95" s="35" t="e">
        <f t="shared" si="31"/>
        <v>#DIV/0!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31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31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31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31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31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31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31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31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31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31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31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31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31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31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31"/>
        <v>#DIV/0!</v>
      </c>
    </row>
    <row r="111" spans="1:24">
      <c r="A111" s="23" t="s">
        <v>465</v>
      </c>
      <c r="B111" s="24" t="s">
        <v>466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26"/>
      <c r="X111" s="32" t="e">
        <f t="shared" si="31"/>
        <v>#DIV/0!</v>
      </c>
    </row>
    <row r="112" spans="1:24">
      <c r="A112" s="23" t="s">
        <v>467</v>
      </c>
      <c r="B112" s="24" t="s">
        <v>438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26"/>
      <c r="X112" s="32" t="e">
        <f t="shared" si="31"/>
        <v>#DIV/0!</v>
      </c>
    </row>
    <row r="113" spans="1:24">
      <c r="A113" s="23" t="s">
        <v>468</v>
      </c>
      <c r="B113" s="24" t="s">
        <v>440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26"/>
      <c r="X113" s="32" t="e">
        <f t="shared" si="31"/>
        <v>#DIV/0!</v>
      </c>
    </row>
    <row r="114" spans="1:24">
      <c r="A114" s="23" t="s">
        <v>469</v>
      </c>
      <c r="B114" s="24" t="s">
        <v>442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26"/>
      <c r="X114" s="32" t="e">
        <f t="shared" si="31"/>
        <v>#DIV/0!</v>
      </c>
    </row>
    <row r="115" spans="1:24">
      <c r="A115" s="23" t="s">
        <v>470</v>
      </c>
      <c r="B115" s="24" t="s">
        <v>444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26"/>
      <c r="X115" s="32" t="e">
        <f t="shared" si="31"/>
        <v>#DIV/0!</v>
      </c>
    </row>
    <row r="116" spans="1:24">
      <c r="A116" s="23" t="s">
        <v>471</v>
      </c>
      <c r="B116" s="24" t="s">
        <v>446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26"/>
      <c r="X116" s="32" t="e">
        <f t="shared" si="31"/>
        <v>#DIV/0!</v>
      </c>
    </row>
    <row r="117" spans="1:24">
      <c r="A117" s="23" t="s">
        <v>472</v>
      </c>
      <c r="B117" s="24" t="s">
        <v>448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26"/>
      <c r="X117" s="32" t="e">
        <f t="shared" si="31"/>
        <v>#DIV/0!</v>
      </c>
    </row>
    <row r="118" spans="1:24">
      <c r="A118" s="23" t="s">
        <v>473</v>
      </c>
      <c r="B118" s="24" t="s">
        <v>450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26"/>
      <c r="X118" s="32" t="e">
        <f t="shared" si="31"/>
        <v>#DIV/0!</v>
      </c>
    </row>
    <row r="119" spans="1:24">
      <c r="A119" s="23" t="s">
        <v>474</v>
      </c>
      <c r="B119" s="24" t="s">
        <v>452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26"/>
      <c r="X119" s="32" t="e">
        <f t="shared" si="31"/>
        <v>#DIV/0!</v>
      </c>
    </row>
    <row r="120" spans="1:24">
      <c r="A120" s="23" t="s">
        <v>475</v>
      </c>
      <c r="B120" s="24" t="s">
        <v>454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26"/>
      <c r="X120" s="32" t="e">
        <f t="shared" si="31"/>
        <v>#DIV/0!</v>
      </c>
    </row>
    <row r="121" spans="1:24">
      <c r="A121" s="23" t="s">
        <v>476</v>
      </c>
      <c r="B121" s="24" t="s">
        <v>456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26"/>
      <c r="X121" s="32" t="e">
        <f t="shared" si="31"/>
        <v>#DIV/0!</v>
      </c>
    </row>
    <row r="122" spans="1:24">
      <c r="A122" s="23" t="s">
        <v>477</v>
      </c>
      <c r="B122" s="24" t="s">
        <v>458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26"/>
      <c r="X122" s="32" t="e">
        <f t="shared" si="31"/>
        <v>#DIV/0!</v>
      </c>
    </row>
    <row r="123" spans="1:24">
      <c r="A123" s="23" t="s">
        <v>478</v>
      </c>
      <c r="B123" s="24" t="s">
        <v>460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26"/>
      <c r="X123" s="32" t="e">
        <f t="shared" si="31"/>
        <v>#DIV/0!</v>
      </c>
    </row>
    <row r="124" spans="1:24">
      <c r="A124" s="23" t="s">
        <v>479</v>
      </c>
      <c r="B124" s="24" t="s">
        <v>462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26"/>
      <c r="X124" s="32" t="e">
        <f t="shared" si="31"/>
        <v>#DIV/0!</v>
      </c>
    </row>
    <row r="125" spans="1:24">
      <c r="A125" s="23" t="s">
        <v>480</v>
      </c>
      <c r="B125" s="24" t="s">
        <v>464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26"/>
      <c r="X125" s="32" t="e">
        <f t="shared" si="31"/>
        <v>#DIV/0!</v>
      </c>
    </row>
    <row r="126" spans="1:24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26"/>
      <c r="X126" s="32" t="e">
        <f t="shared" si="31"/>
        <v>#DIV/0!</v>
      </c>
    </row>
    <row r="127" spans="1:24">
      <c r="A127" s="23" t="s">
        <v>483</v>
      </c>
      <c r="B127" s="24" t="s">
        <v>484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26"/>
      <c r="X127" s="32" t="e">
        <f t="shared" si="31"/>
        <v>#DIV/0!</v>
      </c>
    </row>
    <row r="128" spans="1:24">
      <c r="A128" s="23" t="s">
        <v>485</v>
      </c>
      <c r="B128" s="24" t="s">
        <v>486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26"/>
      <c r="X128" s="32" t="e">
        <f t="shared" si="31"/>
        <v>#DIV/0!</v>
      </c>
    </row>
    <row r="129" spans="1:24">
      <c r="A129" s="23" t="s">
        <v>487</v>
      </c>
      <c r="B129" s="24" t="s">
        <v>488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26"/>
      <c r="X129" s="32" t="e">
        <f t="shared" si="31"/>
        <v>#DIV/0!</v>
      </c>
    </row>
    <row r="130" spans="1:24">
      <c r="A130" s="23" t="s">
        <v>489</v>
      </c>
      <c r="B130" s="24" t="s">
        <v>490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26"/>
      <c r="X130" s="32" t="e">
        <f t="shared" si="31"/>
        <v>#DIV/0!</v>
      </c>
    </row>
    <row r="131" spans="1:24">
      <c r="A131" s="23" t="s">
        <v>491</v>
      </c>
      <c r="B131" s="24" t="s">
        <v>290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26"/>
      <c r="X131" s="32" t="e">
        <f t="shared" si="31"/>
        <v>#DIV/0!</v>
      </c>
    </row>
    <row r="132" spans="1:24">
      <c r="A132" s="23" t="s">
        <v>492</v>
      </c>
      <c r="B132" s="24" t="s">
        <v>493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26"/>
      <c r="X132" s="32" t="e">
        <f t="shared" ref="X132:X195" si="36">+(V132/C132)-1</f>
        <v>#DIV/0!</v>
      </c>
    </row>
    <row r="133" spans="1:24">
      <c r="A133" s="23" t="s">
        <v>494</v>
      </c>
      <c r="B133" s="24" t="s">
        <v>495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26"/>
      <c r="X133" s="32" t="e">
        <f t="shared" si="36"/>
        <v>#DIV/0!</v>
      </c>
    </row>
    <row r="134" spans="1:24">
      <c r="A134" s="23" t="s">
        <v>496</v>
      </c>
      <c r="B134" s="24" t="s">
        <v>497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26"/>
      <c r="X134" s="32" t="e">
        <f t="shared" si="36"/>
        <v>#DIV/0!</v>
      </c>
    </row>
    <row r="135" spans="1:24">
      <c r="A135" s="23" t="s">
        <v>498</v>
      </c>
      <c r="B135" s="24" t="s">
        <v>499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26"/>
      <c r="X135" s="32" t="e">
        <f t="shared" si="36"/>
        <v>#DIV/0!</v>
      </c>
    </row>
    <row r="136" spans="1:24">
      <c r="A136" s="23" t="s">
        <v>500</v>
      </c>
      <c r="B136" s="24" t="s">
        <v>501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26"/>
      <c r="X136" s="32" t="e">
        <f t="shared" si="36"/>
        <v>#DIV/0!</v>
      </c>
    </row>
    <row r="137" spans="1:24">
      <c r="A137" s="23" t="s">
        <v>502</v>
      </c>
      <c r="B137" s="24" t="s">
        <v>503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26"/>
      <c r="X137" s="32" t="e">
        <f t="shared" si="36"/>
        <v>#DIV/0!</v>
      </c>
    </row>
    <row r="138" spans="1:24">
      <c r="A138" s="23" t="s">
        <v>504</v>
      </c>
      <c r="B138" s="24" t="s">
        <v>505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26"/>
      <c r="X138" s="32" t="e">
        <f t="shared" si="36"/>
        <v>#DIV/0!</v>
      </c>
    </row>
    <row r="139" spans="1:24">
      <c r="A139" s="23" t="s">
        <v>506</v>
      </c>
      <c r="B139" s="24" t="s">
        <v>507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26"/>
      <c r="X139" s="32" t="e">
        <f t="shared" si="36"/>
        <v>#DIV/0!</v>
      </c>
    </row>
    <row r="140" spans="1:24">
      <c r="A140" s="23" t="s">
        <v>508</v>
      </c>
      <c r="B140" s="24" t="s">
        <v>290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26"/>
      <c r="X140" s="32" t="e">
        <f t="shared" si="36"/>
        <v>#DIV/0!</v>
      </c>
    </row>
    <row r="141" spans="1:24">
      <c r="A141" s="23" t="s">
        <v>509</v>
      </c>
      <c r="B141" s="24" t="s">
        <v>510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26"/>
      <c r="X141" s="32" t="e">
        <f t="shared" si="36"/>
        <v>#DIV/0!</v>
      </c>
    </row>
    <row r="142" spans="1:24">
      <c r="A142" s="23" t="s">
        <v>511</v>
      </c>
      <c r="B142" s="24" t="s">
        <v>512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26"/>
      <c r="X142" s="32" t="e">
        <f t="shared" si="36"/>
        <v>#DIV/0!</v>
      </c>
    </row>
    <row r="143" spans="1:24">
      <c r="A143" s="23" t="s">
        <v>513</v>
      </c>
      <c r="B143" s="24" t="s">
        <v>514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26"/>
      <c r="X143" s="32" t="e">
        <f t="shared" si="36"/>
        <v>#DIV/0!</v>
      </c>
    </row>
    <row r="144" spans="1:24">
      <c r="A144" s="23" t="s">
        <v>515</v>
      </c>
      <c r="B144" s="24" t="s">
        <v>516</v>
      </c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26"/>
      <c r="X144" s="32" t="e">
        <f t="shared" si="36"/>
        <v>#DIV/0!</v>
      </c>
    </row>
    <row r="145" spans="1:24">
      <c r="A145" s="23" t="s">
        <v>517</v>
      </c>
      <c r="B145" s="24" t="s">
        <v>518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26"/>
      <c r="X145" s="32" t="e">
        <f t="shared" si="36"/>
        <v>#DIV/0!</v>
      </c>
    </row>
    <row r="146" spans="1:24">
      <c r="A146" s="23" t="s">
        <v>519</v>
      </c>
      <c r="B146" s="24" t="s">
        <v>520</v>
      </c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26"/>
      <c r="X146" s="32" t="e">
        <f t="shared" si="36"/>
        <v>#DIV/0!</v>
      </c>
    </row>
    <row r="147" spans="1:24">
      <c r="A147" s="23" t="s">
        <v>521</v>
      </c>
      <c r="B147" s="24" t="s">
        <v>522</v>
      </c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26"/>
      <c r="X147" s="32" t="e">
        <f t="shared" si="36"/>
        <v>#DIV/0!</v>
      </c>
    </row>
    <row r="148" spans="1:24">
      <c r="A148" s="23" t="s">
        <v>523</v>
      </c>
      <c r="B148" s="24" t="s">
        <v>524</v>
      </c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26"/>
      <c r="X148" s="32" t="e">
        <f t="shared" si="36"/>
        <v>#DIV/0!</v>
      </c>
    </row>
    <row r="149" spans="1:24">
      <c r="A149" s="23" t="s">
        <v>525</v>
      </c>
      <c r="B149" s="24" t="s">
        <v>526</v>
      </c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26"/>
      <c r="X149" s="32" t="e">
        <f t="shared" si="36"/>
        <v>#DIV/0!</v>
      </c>
    </row>
    <row r="150" spans="1:24">
      <c r="A150" s="23" t="s">
        <v>527</v>
      </c>
      <c r="B150" s="24" t="s">
        <v>290</v>
      </c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26"/>
      <c r="X150" s="32" t="e">
        <f t="shared" si="36"/>
        <v>#DIV/0!</v>
      </c>
    </row>
    <row r="151" spans="1:24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26"/>
      <c r="X151" s="32" t="e">
        <f t="shared" si="36"/>
        <v>#DIV/0!</v>
      </c>
    </row>
    <row r="152" spans="1:24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26"/>
      <c r="X152" s="32" t="e">
        <f t="shared" si="36"/>
        <v>#DIV/0!</v>
      </c>
    </row>
    <row r="153" spans="1:24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26"/>
      <c r="X153" s="32" t="e">
        <f t="shared" si="36"/>
        <v>#DIV/0!</v>
      </c>
    </row>
    <row r="154" spans="1:24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26"/>
      <c r="X154" s="32" t="e">
        <f t="shared" si="36"/>
        <v>#DIV/0!</v>
      </c>
    </row>
    <row r="155" spans="1:24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26"/>
      <c r="X155" s="32" t="e">
        <f t="shared" si="36"/>
        <v>#DIV/0!</v>
      </c>
    </row>
    <row r="156" spans="1:24">
      <c r="A156" s="23" t="s">
        <v>538</v>
      </c>
      <c r="B156" s="24" t="s">
        <v>290</v>
      </c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26"/>
      <c r="X156" s="32" t="e">
        <f t="shared" si="36"/>
        <v>#DIV/0!</v>
      </c>
    </row>
    <row r="157" spans="1:24" s="12" customFormat="1">
      <c r="A157" s="18" t="s">
        <v>539</v>
      </c>
      <c r="B157" s="19" t="s">
        <v>540</v>
      </c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21"/>
      <c r="X157" s="35" t="e">
        <f t="shared" si="36"/>
        <v>#DIV/0!</v>
      </c>
    </row>
    <row r="158" spans="1:24">
      <c r="A158" s="23" t="s">
        <v>541</v>
      </c>
      <c r="B158" s="24" t="s">
        <v>542</v>
      </c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26"/>
      <c r="X158" s="32" t="e">
        <f t="shared" si="36"/>
        <v>#DIV/0!</v>
      </c>
    </row>
    <row r="159" spans="1:24">
      <c r="A159" s="23" t="s">
        <v>543</v>
      </c>
      <c r="B159" s="24" t="s">
        <v>544</v>
      </c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26"/>
      <c r="X159" s="32" t="e">
        <f t="shared" si="36"/>
        <v>#DIV/0!</v>
      </c>
    </row>
    <row r="160" spans="1:24">
      <c r="A160" s="23" t="s">
        <v>545</v>
      </c>
      <c r="B160" s="24" t="s">
        <v>546</v>
      </c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26"/>
      <c r="X160" s="32" t="e">
        <f t="shared" si="36"/>
        <v>#DIV/0!</v>
      </c>
    </row>
    <row r="161" spans="1:24">
      <c r="A161" s="23" t="s">
        <v>547</v>
      </c>
      <c r="B161" s="24" t="s">
        <v>548</v>
      </c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26"/>
      <c r="X161" s="32" t="e">
        <f t="shared" si="36"/>
        <v>#DIV/0!</v>
      </c>
    </row>
    <row r="162" spans="1:24">
      <c r="A162" s="23" t="s">
        <v>549</v>
      </c>
      <c r="B162" s="24" t="s">
        <v>550</v>
      </c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26"/>
      <c r="X162" s="32" t="e">
        <f t="shared" si="36"/>
        <v>#DIV/0!</v>
      </c>
    </row>
    <row r="163" spans="1:24">
      <c r="A163" s="23" t="s">
        <v>551</v>
      </c>
      <c r="B163" s="24" t="s">
        <v>552</v>
      </c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26"/>
      <c r="X163" s="32" t="e">
        <f t="shared" si="36"/>
        <v>#DIV/0!</v>
      </c>
    </row>
    <row r="164" spans="1:24">
      <c r="A164" s="23" t="s">
        <v>553</v>
      </c>
      <c r="B164" s="24" t="s">
        <v>554</v>
      </c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26"/>
      <c r="X164" s="32" t="e">
        <f t="shared" si="36"/>
        <v>#DIV/0!</v>
      </c>
    </row>
    <row r="165" spans="1:24">
      <c r="A165" s="23" t="s">
        <v>555</v>
      </c>
      <c r="B165" s="24" t="s">
        <v>556</v>
      </c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26"/>
      <c r="X165" s="32" t="e">
        <f t="shared" si="36"/>
        <v>#DIV/0!</v>
      </c>
    </row>
    <row r="166" spans="1:24">
      <c r="A166" s="23" t="s">
        <v>557</v>
      </c>
      <c r="B166" s="24" t="s">
        <v>558</v>
      </c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26"/>
      <c r="X166" s="32" t="e">
        <f t="shared" si="36"/>
        <v>#DIV/0!</v>
      </c>
    </row>
    <row r="167" spans="1:24">
      <c r="A167" s="23" t="s">
        <v>559</v>
      </c>
      <c r="B167" s="24" t="s">
        <v>560</v>
      </c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26"/>
      <c r="X167" s="32" t="e">
        <f t="shared" si="36"/>
        <v>#DIV/0!</v>
      </c>
    </row>
    <row r="168" spans="1:24">
      <c r="A168" s="23" t="s">
        <v>561</v>
      </c>
      <c r="B168" s="24" t="s">
        <v>562</v>
      </c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26"/>
      <c r="X168" s="32" t="e">
        <f t="shared" si="36"/>
        <v>#DIV/0!</v>
      </c>
    </row>
    <row r="169" spans="1:24">
      <c r="A169" s="23" t="s">
        <v>563</v>
      </c>
      <c r="B169" s="24" t="s">
        <v>564</v>
      </c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26"/>
      <c r="X169" s="32" t="e">
        <f t="shared" si="36"/>
        <v>#DIV/0!</v>
      </c>
    </row>
    <row r="170" spans="1:24">
      <c r="A170" s="23" t="s">
        <v>565</v>
      </c>
      <c r="B170" s="24" t="s">
        <v>566</v>
      </c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26"/>
      <c r="X170" s="32" t="e">
        <f t="shared" si="36"/>
        <v>#DIV/0!</v>
      </c>
    </row>
    <row r="171" spans="1:24">
      <c r="A171" s="23" t="s">
        <v>567</v>
      </c>
      <c r="B171" s="24" t="s">
        <v>568</v>
      </c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26"/>
      <c r="X171" s="32" t="e">
        <f t="shared" si="36"/>
        <v>#DIV/0!</v>
      </c>
    </row>
    <row r="172" spans="1:24">
      <c r="A172" s="23" t="s">
        <v>569</v>
      </c>
      <c r="B172" s="24" t="s">
        <v>570</v>
      </c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26"/>
      <c r="X172" s="32" t="e">
        <f t="shared" si="36"/>
        <v>#DIV/0!</v>
      </c>
    </row>
    <row r="173" spans="1:24">
      <c r="A173" s="23" t="s">
        <v>571</v>
      </c>
      <c r="B173" s="24" t="s">
        <v>572</v>
      </c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26"/>
      <c r="X173" s="32" t="e">
        <f t="shared" si="36"/>
        <v>#DIV/0!</v>
      </c>
    </row>
    <row r="174" spans="1:24">
      <c r="A174" s="23" t="s">
        <v>573</v>
      </c>
      <c r="B174" s="24" t="s">
        <v>574</v>
      </c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26"/>
      <c r="X174" s="32" t="e">
        <f t="shared" si="36"/>
        <v>#DIV/0!</v>
      </c>
    </row>
    <row r="175" spans="1:24">
      <c r="A175" s="23" t="s">
        <v>575</v>
      </c>
      <c r="B175" s="24" t="s">
        <v>576</v>
      </c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26"/>
      <c r="X175" s="32" t="e">
        <f t="shared" si="36"/>
        <v>#DIV/0!</v>
      </c>
    </row>
    <row r="176" spans="1:24">
      <c r="A176" s="23" t="s">
        <v>577</v>
      </c>
      <c r="B176" s="24" t="s">
        <v>578</v>
      </c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26"/>
      <c r="X176" s="32" t="e">
        <f t="shared" si="36"/>
        <v>#DIV/0!</v>
      </c>
    </row>
    <row r="177" spans="1:24">
      <c r="A177" s="23" t="s">
        <v>579</v>
      </c>
      <c r="B177" s="24" t="s">
        <v>580</v>
      </c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26"/>
      <c r="X177" s="32" t="e">
        <f t="shared" si="36"/>
        <v>#DIV/0!</v>
      </c>
    </row>
    <row r="178" spans="1:24">
      <c r="A178" s="23" t="s">
        <v>581</v>
      </c>
      <c r="B178" s="24" t="s">
        <v>582</v>
      </c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26"/>
      <c r="X178" s="32" t="e">
        <f t="shared" si="36"/>
        <v>#DIV/0!</v>
      </c>
    </row>
    <row r="179" spans="1:24">
      <c r="A179" s="23" t="s">
        <v>583</v>
      </c>
      <c r="B179" s="24" t="s">
        <v>584</v>
      </c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26"/>
      <c r="X179" s="32" t="e">
        <f t="shared" si="36"/>
        <v>#DIV/0!</v>
      </c>
    </row>
    <row r="180" spans="1:24">
      <c r="A180" s="23" t="s">
        <v>585</v>
      </c>
      <c r="B180" s="24" t="s">
        <v>586</v>
      </c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26"/>
      <c r="X180" s="32" t="e">
        <f t="shared" si="36"/>
        <v>#DIV/0!</v>
      </c>
    </row>
    <row r="181" spans="1:24">
      <c r="A181" s="23" t="s">
        <v>587</v>
      </c>
      <c r="B181" s="24" t="s">
        <v>588</v>
      </c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26"/>
      <c r="X181" s="32" t="e">
        <f t="shared" si="36"/>
        <v>#DIV/0!</v>
      </c>
    </row>
    <row r="182" spans="1:24">
      <c r="A182" s="23" t="s">
        <v>589</v>
      </c>
      <c r="B182" s="24" t="s">
        <v>590</v>
      </c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26"/>
      <c r="X182" s="32" t="e">
        <f t="shared" si="36"/>
        <v>#DIV/0!</v>
      </c>
    </row>
    <row r="183" spans="1:24">
      <c r="A183" s="23" t="s">
        <v>591</v>
      </c>
      <c r="B183" s="24" t="s">
        <v>592</v>
      </c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26"/>
      <c r="X183" s="32" t="e">
        <f t="shared" si="36"/>
        <v>#DIV/0!</v>
      </c>
    </row>
    <row r="184" spans="1:24">
      <c r="A184" s="23" t="s">
        <v>593</v>
      </c>
      <c r="B184" s="24" t="s">
        <v>594</v>
      </c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26"/>
      <c r="X184" s="32" t="e">
        <f t="shared" si="36"/>
        <v>#DIV/0!</v>
      </c>
    </row>
    <row r="185" spans="1:24">
      <c r="A185" s="23" t="s">
        <v>595</v>
      </c>
      <c r="B185" s="24" t="s">
        <v>596</v>
      </c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26"/>
      <c r="X185" s="32" t="e">
        <f t="shared" si="36"/>
        <v>#DIV/0!</v>
      </c>
    </row>
    <row r="186" spans="1:24">
      <c r="A186" s="23" t="s">
        <v>597</v>
      </c>
      <c r="B186" s="24" t="s">
        <v>598</v>
      </c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26"/>
      <c r="X186" s="32" t="e">
        <f t="shared" si="36"/>
        <v>#DIV/0!</v>
      </c>
    </row>
    <row r="187" spans="1:24">
      <c r="A187" s="23" t="s">
        <v>599</v>
      </c>
      <c r="B187" s="24" t="s">
        <v>600</v>
      </c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26"/>
      <c r="X187" s="32" t="e">
        <f t="shared" si="36"/>
        <v>#DIV/0!</v>
      </c>
    </row>
    <row r="188" spans="1:24">
      <c r="A188" s="23" t="s">
        <v>601</v>
      </c>
      <c r="B188" s="24" t="s">
        <v>602</v>
      </c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26"/>
      <c r="X188" s="32" t="e">
        <f t="shared" si="36"/>
        <v>#DIV/0!</v>
      </c>
    </row>
    <row r="189" spans="1:24">
      <c r="A189" s="23" t="s">
        <v>603</v>
      </c>
      <c r="B189" s="24" t="s">
        <v>604</v>
      </c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26"/>
      <c r="X189" s="32" t="e">
        <f t="shared" si="36"/>
        <v>#DIV/0!</v>
      </c>
    </row>
    <row r="190" spans="1:24">
      <c r="A190" s="23" t="s">
        <v>605</v>
      </c>
      <c r="B190" s="24" t="s">
        <v>606</v>
      </c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26"/>
      <c r="X190" s="32" t="e">
        <f t="shared" si="36"/>
        <v>#DIV/0!</v>
      </c>
    </row>
    <row r="191" spans="1:24">
      <c r="A191" s="23" t="s">
        <v>607</v>
      </c>
      <c r="B191" s="24" t="s">
        <v>608</v>
      </c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26"/>
      <c r="X191" s="32" t="e">
        <f t="shared" si="36"/>
        <v>#DIV/0!</v>
      </c>
    </row>
    <row r="192" spans="1:24">
      <c r="A192" s="23" t="s">
        <v>609</v>
      </c>
      <c r="B192" s="24" t="s">
        <v>610</v>
      </c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26"/>
      <c r="X192" s="32" t="e">
        <f t="shared" si="36"/>
        <v>#DIV/0!</v>
      </c>
    </row>
    <row r="193" spans="1:24">
      <c r="A193" s="23" t="s">
        <v>611</v>
      </c>
      <c r="B193" s="24" t="s">
        <v>612</v>
      </c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26"/>
      <c r="X193" s="32" t="e">
        <f t="shared" si="36"/>
        <v>#DIV/0!</v>
      </c>
    </row>
    <row r="194" spans="1:24">
      <c r="A194" s="23" t="s">
        <v>613</v>
      </c>
      <c r="B194" s="24" t="s">
        <v>614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26"/>
      <c r="X194" s="32" t="e">
        <f t="shared" si="36"/>
        <v>#DIV/0!</v>
      </c>
    </row>
    <row r="195" spans="1:24">
      <c r="A195" s="23" t="s">
        <v>615</v>
      </c>
      <c r="B195" s="24" t="s">
        <v>616</v>
      </c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26"/>
      <c r="X195" s="32" t="e">
        <f t="shared" si="36"/>
        <v>#DIV/0!</v>
      </c>
    </row>
    <row r="196" spans="1:24">
      <c r="A196" s="23" t="s">
        <v>617</v>
      </c>
      <c r="B196" s="24" t="s">
        <v>618</v>
      </c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26"/>
      <c r="X196" s="32" t="e">
        <f t="shared" ref="X196:X236" si="37">+(V196/C196)-1</f>
        <v>#DIV/0!</v>
      </c>
    </row>
    <row r="197" spans="1:24">
      <c r="A197" s="23" t="s">
        <v>619</v>
      </c>
      <c r="B197" s="24" t="s">
        <v>620</v>
      </c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26"/>
      <c r="X197" s="32" t="e">
        <f t="shared" si="37"/>
        <v>#DIV/0!</v>
      </c>
    </row>
    <row r="198" spans="1:24">
      <c r="A198" s="23" t="s">
        <v>621</v>
      </c>
      <c r="B198" s="24" t="s">
        <v>622</v>
      </c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26"/>
      <c r="X198" s="32" t="e">
        <f t="shared" si="37"/>
        <v>#DIV/0!</v>
      </c>
    </row>
    <row r="199" spans="1:24">
      <c r="A199" s="23" t="s">
        <v>623</v>
      </c>
      <c r="B199" s="24" t="s">
        <v>624</v>
      </c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26"/>
      <c r="X199" s="32" t="e">
        <f t="shared" si="37"/>
        <v>#DIV/0!</v>
      </c>
    </row>
    <row r="200" spans="1:24">
      <c r="A200" s="23" t="s">
        <v>625</v>
      </c>
      <c r="B200" s="24" t="s">
        <v>626</v>
      </c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26"/>
      <c r="X200" s="32" t="e">
        <f t="shared" si="37"/>
        <v>#DIV/0!</v>
      </c>
    </row>
    <row r="201" spans="1:24">
      <c r="A201" s="23" t="s">
        <v>627</v>
      </c>
      <c r="B201" s="24" t="s">
        <v>628</v>
      </c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26"/>
      <c r="X201" s="32" t="e">
        <f t="shared" si="37"/>
        <v>#DIV/0!</v>
      </c>
    </row>
    <row r="202" spans="1:24">
      <c r="A202" s="23" t="s">
        <v>629</v>
      </c>
      <c r="B202" s="24" t="s">
        <v>630</v>
      </c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26"/>
      <c r="X202" s="32" t="e">
        <f t="shared" si="37"/>
        <v>#DIV/0!</v>
      </c>
    </row>
    <row r="203" spans="1:24">
      <c r="A203" s="23" t="s">
        <v>631</v>
      </c>
      <c r="B203" s="24" t="s">
        <v>632</v>
      </c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26"/>
      <c r="X203" s="32" t="e">
        <f t="shared" si="37"/>
        <v>#DIV/0!</v>
      </c>
    </row>
    <row r="204" spans="1:24">
      <c r="A204" s="23" t="s">
        <v>633</v>
      </c>
      <c r="B204" s="24" t="s">
        <v>634</v>
      </c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26"/>
      <c r="X204" s="32" t="e">
        <f t="shared" si="37"/>
        <v>#DIV/0!</v>
      </c>
    </row>
    <row r="205" spans="1:24">
      <c r="A205" s="23" t="s">
        <v>635</v>
      </c>
      <c r="B205" s="24" t="s">
        <v>636</v>
      </c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26"/>
      <c r="X205" s="32" t="e">
        <f t="shared" si="37"/>
        <v>#DIV/0!</v>
      </c>
    </row>
    <row r="206" spans="1:24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26"/>
      <c r="X206" s="32" t="e">
        <f t="shared" si="37"/>
        <v>#DIV/0!</v>
      </c>
    </row>
    <row r="207" spans="1:24">
      <c r="A207" s="23" t="s">
        <v>639</v>
      </c>
      <c r="B207" s="24" t="s">
        <v>290</v>
      </c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26"/>
      <c r="X207" s="32" t="e">
        <f t="shared" si="37"/>
        <v>#DIV/0!</v>
      </c>
    </row>
    <row r="208" spans="1:24" s="12" customFormat="1">
      <c r="A208" s="18" t="s">
        <v>640</v>
      </c>
      <c r="B208" s="19" t="s">
        <v>641</v>
      </c>
      <c r="C208" s="20">
        <f t="shared" ref="C208:U208" si="38">+C209+C213+C216+C219+C223</f>
        <v>0</v>
      </c>
      <c r="D208" s="20">
        <f t="shared" si="38"/>
        <v>0</v>
      </c>
      <c r="E208" s="20">
        <f t="shared" si="38"/>
        <v>0</v>
      </c>
      <c r="F208" s="20">
        <f t="shared" si="38"/>
        <v>0</v>
      </c>
      <c r="G208" s="20">
        <f t="shared" si="38"/>
        <v>0</v>
      </c>
      <c r="H208" s="20">
        <f t="shared" si="38"/>
        <v>0</v>
      </c>
      <c r="I208" s="20">
        <f t="shared" si="38"/>
        <v>0</v>
      </c>
      <c r="J208" s="20">
        <f t="shared" si="38"/>
        <v>0</v>
      </c>
      <c r="K208" s="20">
        <f t="shared" si="38"/>
        <v>0</v>
      </c>
      <c r="L208" s="20">
        <f t="shared" si="38"/>
        <v>0</v>
      </c>
      <c r="M208" s="20">
        <f t="shared" si="38"/>
        <v>0</v>
      </c>
      <c r="N208" s="20">
        <f t="shared" si="38"/>
        <v>0</v>
      </c>
      <c r="O208" s="20">
        <f t="shared" si="38"/>
        <v>0</v>
      </c>
      <c r="P208" s="20">
        <f t="shared" si="38"/>
        <v>0</v>
      </c>
      <c r="Q208" s="20">
        <f t="shared" si="38"/>
        <v>0</v>
      </c>
      <c r="R208" s="20">
        <f t="shared" si="38"/>
        <v>0</v>
      </c>
      <c r="S208" s="20">
        <f t="shared" si="38"/>
        <v>0</v>
      </c>
      <c r="T208" s="20">
        <f t="shared" si="38"/>
        <v>0</v>
      </c>
      <c r="U208" s="20">
        <f t="shared" si="38"/>
        <v>0</v>
      </c>
      <c r="V208" s="20">
        <f t="shared" ref="V208" si="39">+V209+V213+V216+V219+V223</f>
        <v>0</v>
      </c>
      <c r="W208" s="21"/>
      <c r="X208" s="22" t="e">
        <f t="shared" si="37"/>
        <v>#DIV/0!</v>
      </c>
    </row>
    <row r="209" spans="1:24">
      <c r="A209" s="23" t="s">
        <v>642</v>
      </c>
      <c r="B209" s="24" t="s">
        <v>643</v>
      </c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26"/>
      <c r="X209" s="32" t="e">
        <f t="shared" si="37"/>
        <v>#DIV/0!</v>
      </c>
    </row>
    <row r="210" spans="1:24">
      <c r="A210" s="23" t="s">
        <v>644</v>
      </c>
      <c r="B210" s="24" t="s">
        <v>645</v>
      </c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26"/>
      <c r="X210" s="32" t="e">
        <f t="shared" si="37"/>
        <v>#DIV/0!</v>
      </c>
    </row>
    <row r="211" spans="1:24">
      <c r="A211" s="23" t="s">
        <v>646</v>
      </c>
      <c r="B211" s="24" t="s">
        <v>647</v>
      </c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26"/>
      <c r="X211" s="32" t="e">
        <f t="shared" si="37"/>
        <v>#DIV/0!</v>
      </c>
    </row>
    <row r="212" spans="1:24">
      <c r="A212" s="23" t="s">
        <v>648</v>
      </c>
      <c r="B212" s="24" t="s">
        <v>649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26"/>
      <c r="X212" s="32" t="e">
        <f t="shared" si="37"/>
        <v>#DIV/0!</v>
      </c>
    </row>
    <row r="213" spans="1:24">
      <c r="A213" s="23" t="s">
        <v>650</v>
      </c>
      <c r="B213" s="24" t="s">
        <v>651</v>
      </c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26"/>
      <c r="X213" s="32" t="e">
        <f t="shared" si="37"/>
        <v>#DIV/0!</v>
      </c>
    </row>
    <row r="214" spans="1:24">
      <c r="A214" s="23" t="s">
        <v>652</v>
      </c>
      <c r="B214" s="24" t="s">
        <v>653</v>
      </c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26"/>
      <c r="X214" s="32" t="e">
        <f t="shared" si="37"/>
        <v>#DIV/0!</v>
      </c>
    </row>
    <row r="215" spans="1:24">
      <c r="A215" s="23" t="s">
        <v>654</v>
      </c>
      <c r="B215" s="24" t="s">
        <v>655</v>
      </c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26"/>
      <c r="X215" s="32" t="e">
        <f t="shared" si="37"/>
        <v>#DIV/0!</v>
      </c>
    </row>
    <row r="216" spans="1:24">
      <c r="A216" s="23" t="s">
        <v>656</v>
      </c>
      <c r="B216" s="24" t="s">
        <v>657</v>
      </c>
      <c r="C216" s="25">
        <f t="shared" ref="C216:U216" si="40">+SUM(C217:C218)</f>
        <v>0</v>
      </c>
      <c r="D216" s="25">
        <f t="shared" si="40"/>
        <v>0</v>
      </c>
      <c r="E216" s="25">
        <f t="shared" si="40"/>
        <v>0</v>
      </c>
      <c r="F216" s="25">
        <f t="shared" si="40"/>
        <v>0</v>
      </c>
      <c r="G216" s="25">
        <f t="shared" si="40"/>
        <v>0</v>
      </c>
      <c r="H216" s="25">
        <f t="shared" si="40"/>
        <v>0</v>
      </c>
      <c r="I216" s="25">
        <f t="shared" si="40"/>
        <v>0</v>
      </c>
      <c r="J216" s="25">
        <f t="shared" si="40"/>
        <v>0</v>
      </c>
      <c r="K216" s="25">
        <f t="shared" si="40"/>
        <v>0</v>
      </c>
      <c r="L216" s="25">
        <f t="shared" si="40"/>
        <v>0</v>
      </c>
      <c r="M216" s="25">
        <f t="shared" si="40"/>
        <v>0</v>
      </c>
      <c r="N216" s="25">
        <f t="shared" si="40"/>
        <v>0</v>
      </c>
      <c r="O216" s="25">
        <f t="shared" si="40"/>
        <v>0</v>
      </c>
      <c r="P216" s="25">
        <f t="shared" si="40"/>
        <v>0</v>
      </c>
      <c r="Q216" s="25">
        <f t="shared" si="40"/>
        <v>0</v>
      </c>
      <c r="R216" s="25">
        <f t="shared" si="40"/>
        <v>0</v>
      </c>
      <c r="S216" s="25">
        <f t="shared" si="40"/>
        <v>0</v>
      </c>
      <c r="T216" s="25">
        <f t="shared" si="40"/>
        <v>0</v>
      </c>
      <c r="U216" s="25">
        <f t="shared" si="40"/>
        <v>0</v>
      </c>
      <c r="V216" s="25">
        <f t="shared" ref="V216" si="41">+SUM(V217:V218)</f>
        <v>0</v>
      </c>
      <c r="W216" s="26"/>
      <c r="X216" s="27" t="e">
        <f t="shared" si="37"/>
        <v>#DIV/0!</v>
      </c>
    </row>
    <row r="217" spans="1:24">
      <c r="A217" s="23" t="s">
        <v>658</v>
      </c>
      <c r="B217" s="24" t="s">
        <v>659</v>
      </c>
      <c r="C217" s="29">
        <f>+'2000'!$M217</f>
        <v>0</v>
      </c>
      <c r="D217" s="29">
        <f>+'2001'!$M217</f>
        <v>0</v>
      </c>
      <c r="E217" s="29">
        <f>+'2002'!$M217</f>
        <v>0</v>
      </c>
      <c r="F217" s="29">
        <f>+'2003'!$M217</f>
        <v>0</v>
      </c>
      <c r="G217" s="29">
        <f>+'2004'!$M217</f>
        <v>0</v>
      </c>
      <c r="H217" s="29">
        <f>+'2005'!$M217</f>
        <v>0</v>
      </c>
      <c r="I217" s="29">
        <f>+'2006'!$M217</f>
        <v>0</v>
      </c>
      <c r="J217" s="29">
        <f>+'2007'!$M217</f>
        <v>0</v>
      </c>
      <c r="K217" s="29">
        <f>+'2008'!$M217</f>
        <v>0</v>
      </c>
      <c r="L217" s="29">
        <f>+'2009'!$M217</f>
        <v>0</v>
      </c>
      <c r="M217" s="29">
        <f>+'2010'!$M217</f>
        <v>0</v>
      </c>
      <c r="N217" s="29">
        <f>+'2011'!$M217</f>
        <v>0</v>
      </c>
      <c r="O217" s="29">
        <f>+'2012'!$M217</f>
        <v>0</v>
      </c>
      <c r="P217" s="29">
        <f>+'2013'!$M217</f>
        <v>0</v>
      </c>
      <c r="Q217" s="29">
        <f>+'2014'!$M217</f>
        <v>0</v>
      </c>
      <c r="R217" s="29">
        <f>+'2015'!$M217</f>
        <v>0</v>
      </c>
      <c r="S217" s="29">
        <f>+'2016'!$M217</f>
        <v>0</v>
      </c>
      <c r="T217" s="29">
        <f>+'2017'!$M217</f>
        <v>0</v>
      </c>
      <c r="U217" s="29">
        <f>+'2018'!$M217</f>
        <v>0</v>
      </c>
      <c r="V217" s="29">
        <f>+'2019'!$M217</f>
        <v>0</v>
      </c>
      <c r="W217" s="26"/>
      <c r="X217" s="30" t="e">
        <f t="shared" si="37"/>
        <v>#DIV/0!</v>
      </c>
    </row>
    <row r="218" spans="1:24">
      <c r="A218" s="23" t="s">
        <v>660</v>
      </c>
      <c r="B218" s="24" t="s">
        <v>661</v>
      </c>
      <c r="C218" s="29">
        <f>+'2000'!$M218</f>
        <v>0</v>
      </c>
      <c r="D218" s="29">
        <f>+'2001'!$M218</f>
        <v>0</v>
      </c>
      <c r="E218" s="29">
        <f>+'2002'!$M218</f>
        <v>0</v>
      </c>
      <c r="F218" s="29">
        <f>+'2003'!$M218</f>
        <v>0</v>
      </c>
      <c r="G218" s="29">
        <f>+'2004'!$M218</f>
        <v>0</v>
      </c>
      <c r="H218" s="29">
        <f>+'2005'!$M218</f>
        <v>0</v>
      </c>
      <c r="I218" s="29">
        <f>+'2006'!$M218</f>
        <v>0</v>
      </c>
      <c r="J218" s="29">
        <f>+'2007'!$M218</f>
        <v>0</v>
      </c>
      <c r="K218" s="29">
        <f>+'2008'!$M218</f>
        <v>0</v>
      </c>
      <c r="L218" s="29">
        <f>+'2009'!$M218</f>
        <v>0</v>
      </c>
      <c r="M218" s="29">
        <f>+'2010'!$M218</f>
        <v>0</v>
      </c>
      <c r="N218" s="29">
        <f>+'2011'!$M218</f>
        <v>0</v>
      </c>
      <c r="O218" s="29">
        <f>+'2012'!$M218</f>
        <v>0</v>
      </c>
      <c r="P218" s="29">
        <f>+'2013'!$M218</f>
        <v>0</v>
      </c>
      <c r="Q218" s="29">
        <f>+'2014'!$M218</f>
        <v>0</v>
      </c>
      <c r="R218" s="29">
        <f>+'2015'!$M218</f>
        <v>0</v>
      </c>
      <c r="S218" s="29">
        <f>+'2016'!$M218</f>
        <v>0</v>
      </c>
      <c r="T218" s="29">
        <f>+'2017'!$M218</f>
        <v>0</v>
      </c>
      <c r="U218" s="29">
        <f>+'2018'!$M218</f>
        <v>0</v>
      </c>
      <c r="V218" s="29">
        <f>+'2019'!$M218</f>
        <v>0</v>
      </c>
      <c r="W218" s="26"/>
      <c r="X218" s="30" t="e">
        <f t="shared" si="37"/>
        <v>#DIV/0!</v>
      </c>
    </row>
    <row r="219" spans="1:24">
      <c r="A219" s="23" t="s">
        <v>662</v>
      </c>
      <c r="B219" s="24" t="s">
        <v>663</v>
      </c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26"/>
      <c r="X219" s="32" t="e">
        <f t="shared" si="37"/>
        <v>#DIV/0!</v>
      </c>
    </row>
    <row r="220" spans="1:24">
      <c r="A220" s="23" t="s">
        <v>664</v>
      </c>
      <c r="B220" s="24" t="s">
        <v>665</v>
      </c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26"/>
      <c r="X220" s="32" t="e">
        <f t="shared" si="37"/>
        <v>#DIV/0!</v>
      </c>
    </row>
    <row r="221" spans="1:24">
      <c r="A221" s="23" t="s">
        <v>666</v>
      </c>
      <c r="B221" s="24" t="s">
        <v>667</v>
      </c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26"/>
      <c r="X221" s="32" t="e">
        <f t="shared" si="37"/>
        <v>#DIV/0!</v>
      </c>
    </row>
    <row r="222" spans="1:24">
      <c r="A222" s="23" t="s">
        <v>668</v>
      </c>
      <c r="B222" s="24" t="s">
        <v>290</v>
      </c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26"/>
      <c r="X222" s="32" t="e">
        <f t="shared" si="37"/>
        <v>#DIV/0!</v>
      </c>
    </row>
    <row r="223" spans="1:24">
      <c r="A223" s="23" t="s">
        <v>669</v>
      </c>
      <c r="B223" s="24" t="s">
        <v>290</v>
      </c>
      <c r="C223" s="29">
        <f>+'2000'!$M223</f>
        <v>0</v>
      </c>
      <c r="D223" s="29">
        <f>+'2001'!$M223</f>
        <v>0</v>
      </c>
      <c r="E223" s="29">
        <f>+'2002'!$M223</f>
        <v>0</v>
      </c>
      <c r="F223" s="29">
        <f>+'2003'!$M223</f>
        <v>0</v>
      </c>
      <c r="G223" s="29">
        <f>+'2004'!$M223</f>
        <v>0</v>
      </c>
      <c r="H223" s="29">
        <f>+'2005'!$M223</f>
        <v>0</v>
      </c>
      <c r="I223" s="29">
        <f>+'2006'!$M223</f>
        <v>0</v>
      </c>
      <c r="J223" s="29">
        <f>+'2007'!$M223</f>
        <v>0</v>
      </c>
      <c r="K223" s="29">
        <f>+'2008'!$M223</f>
        <v>0</v>
      </c>
      <c r="L223" s="29">
        <f>+'2009'!$M223</f>
        <v>0</v>
      </c>
      <c r="M223" s="29">
        <f>+'2010'!$M223</f>
        <v>0</v>
      </c>
      <c r="N223" s="29">
        <f>+'2011'!$M223</f>
        <v>0</v>
      </c>
      <c r="O223" s="29">
        <f>+'2012'!$M223</f>
        <v>0</v>
      </c>
      <c r="P223" s="29">
        <f>+'2013'!$M223</f>
        <v>0</v>
      </c>
      <c r="Q223" s="29">
        <f>+'2014'!$M223</f>
        <v>0</v>
      </c>
      <c r="R223" s="29">
        <f>+'2015'!$M223</f>
        <v>0</v>
      </c>
      <c r="S223" s="29">
        <f>+'2016'!$M223</f>
        <v>0</v>
      </c>
      <c r="T223" s="29">
        <f>+'2017'!$M223</f>
        <v>0</v>
      </c>
      <c r="U223" s="29">
        <f>+'2018'!$M223</f>
        <v>0</v>
      </c>
      <c r="V223" s="29">
        <f>+'2019'!$M223</f>
        <v>0</v>
      </c>
      <c r="W223" s="26"/>
      <c r="X223" s="30" t="e">
        <f t="shared" si="37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37"/>
        <v>#DIV/0!</v>
      </c>
    </row>
    <row r="225" spans="1:26" s="12" customFormat="1">
      <c r="A225" s="18"/>
      <c r="B225" s="40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21"/>
      <c r="X225" s="42" t="e">
        <f t="shared" si="37"/>
        <v>#DIV/0!</v>
      </c>
    </row>
    <row r="226" spans="1:26">
      <c r="A226" s="23"/>
      <c r="B226" s="24" t="s">
        <v>672</v>
      </c>
      <c r="C226" s="25">
        <f t="shared" ref="C226:U226" si="42">+SUM(C227:C228)</f>
        <v>0</v>
      </c>
      <c r="D226" s="25">
        <f t="shared" si="42"/>
        <v>0</v>
      </c>
      <c r="E226" s="25">
        <f t="shared" si="42"/>
        <v>0</v>
      </c>
      <c r="F226" s="25">
        <f t="shared" si="42"/>
        <v>0</v>
      </c>
      <c r="G226" s="25">
        <f t="shared" si="42"/>
        <v>0</v>
      </c>
      <c r="H226" s="25">
        <f t="shared" si="42"/>
        <v>0</v>
      </c>
      <c r="I226" s="25">
        <f t="shared" si="42"/>
        <v>0</v>
      </c>
      <c r="J226" s="25">
        <f t="shared" si="42"/>
        <v>0</v>
      </c>
      <c r="K226" s="25">
        <f t="shared" si="42"/>
        <v>0</v>
      </c>
      <c r="L226" s="25">
        <f t="shared" si="42"/>
        <v>0</v>
      </c>
      <c r="M226" s="25">
        <f t="shared" si="42"/>
        <v>0</v>
      </c>
      <c r="N226" s="25">
        <f t="shared" si="42"/>
        <v>0</v>
      </c>
      <c r="O226" s="25">
        <f t="shared" si="42"/>
        <v>0</v>
      </c>
      <c r="P226" s="25">
        <f t="shared" si="42"/>
        <v>0</v>
      </c>
      <c r="Q226" s="25">
        <f t="shared" si="42"/>
        <v>0</v>
      </c>
      <c r="R226" s="25">
        <f t="shared" si="42"/>
        <v>0</v>
      </c>
      <c r="S226" s="25">
        <f t="shared" si="42"/>
        <v>0</v>
      </c>
      <c r="T226" s="25">
        <f t="shared" si="42"/>
        <v>0</v>
      </c>
      <c r="U226" s="25">
        <f t="shared" si="42"/>
        <v>0</v>
      </c>
      <c r="V226" s="25">
        <f t="shared" ref="V226" si="43">+SUM(V227:V228)</f>
        <v>0</v>
      </c>
      <c r="W226" s="26"/>
      <c r="X226" s="27" t="e">
        <f t="shared" si="37"/>
        <v>#DIV/0!</v>
      </c>
    </row>
    <row r="227" spans="1:26">
      <c r="A227" s="23"/>
      <c r="B227" s="43" t="s">
        <v>673</v>
      </c>
      <c r="C227" s="29">
        <f>+'2000'!$M227</f>
        <v>0</v>
      </c>
      <c r="D227" s="29">
        <f>+'2001'!$M227</f>
        <v>0</v>
      </c>
      <c r="E227" s="29">
        <f>+'2002'!$M227</f>
        <v>0</v>
      </c>
      <c r="F227" s="29">
        <f>+'2003'!$M227</f>
        <v>0</v>
      </c>
      <c r="G227" s="29">
        <f>+'2004'!$M227</f>
        <v>0</v>
      </c>
      <c r="H227" s="29">
        <f>+'2005'!$M227</f>
        <v>0</v>
      </c>
      <c r="I227" s="29">
        <f>+'2006'!$M227</f>
        <v>0</v>
      </c>
      <c r="J227" s="29">
        <f>+'2007'!$M227</f>
        <v>0</v>
      </c>
      <c r="K227" s="29">
        <f>+'2008'!$M227</f>
        <v>0</v>
      </c>
      <c r="L227" s="29">
        <f>+'2009'!$M227</f>
        <v>0</v>
      </c>
      <c r="M227" s="29">
        <f>+'2010'!$M227</f>
        <v>0</v>
      </c>
      <c r="N227" s="29">
        <f>+'2011'!$M227</f>
        <v>0</v>
      </c>
      <c r="O227" s="29">
        <f>+'2012'!$M227</f>
        <v>0</v>
      </c>
      <c r="P227" s="29">
        <f>+'2013'!$M227</f>
        <v>0</v>
      </c>
      <c r="Q227" s="29">
        <f>+'2014'!$M227</f>
        <v>0</v>
      </c>
      <c r="R227" s="29">
        <f>+'2015'!$M227</f>
        <v>0</v>
      </c>
      <c r="S227" s="29">
        <f>+'2016'!$M227</f>
        <v>0</v>
      </c>
      <c r="T227" s="29">
        <f>+'2017'!$M227</f>
        <v>0</v>
      </c>
      <c r="U227" s="29">
        <f>+'2018'!$M227</f>
        <v>0</v>
      </c>
      <c r="V227" s="29">
        <f>+'2019'!$M227</f>
        <v>0</v>
      </c>
      <c r="W227" s="26"/>
      <c r="X227" s="30" t="e">
        <f t="shared" si="37"/>
        <v>#DIV/0!</v>
      </c>
    </row>
    <row r="228" spans="1:26">
      <c r="A228" s="23"/>
      <c r="B228" s="43" t="s">
        <v>674</v>
      </c>
      <c r="C228" s="29">
        <f>+'2000'!$M228</f>
        <v>0</v>
      </c>
      <c r="D228" s="29">
        <f>+'2001'!$M228</f>
        <v>0</v>
      </c>
      <c r="E228" s="29">
        <f>+'2002'!$M228</f>
        <v>0</v>
      </c>
      <c r="F228" s="29">
        <f>+'2003'!$M228</f>
        <v>0</v>
      </c>
      <c r="G228" s="29">
        <f>+'2004'!$M228</f>
        <v>0</v>
      </c>
      <c r="H228" s="29">
        <f>+'2005'!$M228</f>
        <v>0</v>
      </c>
      <c r="I228" s="29">
        <f>+'2006'!$M228</f>
        <v>0</v>
      </c>
      <c r="J228" s="29">
        <f>+'2007'!$M228</f>
        <v>0</v>
      </c>
      <c r="K228" s="29">
        <f>+'2008'!$M228</f>
        <v>0</v>
      </c>
      <c r="L228" s="29">
        <f>+'2009'!$M228</f>
        <v>0</v>
      </c>
      <c r="M228" s="29">
        <f>+'2010'!$M228</f>
        <v>0</v>
      </c>
      <c r="N228" s="29">
        <f>+'2011'!$M228</f>
        <v>0</v>
      </c>
      <c r="O228" s="29">
        <f>+'2012'!$M228</f>
        <v>0</v>
      </c>
      <c r="P228" s="29">
        <f>+'2013'!$M228</f>
        <v>0</v>
      </c>
      <c r="Q228" s="29">
        <f>+'2014'!$M228</f>
        <v>0</v>
      </c>
      <c r="R228" s="29">
        <f>+'2015'!$M228</f>
        <v>0</v>
      </c>
      <c r="S228" s="29">
        <f>+'2016'!$M228</f>
        <v>0</v>
      </c>
      <c r="T228" s="29">
        <f>+'2017'!$M228</f>
        <v>0</v>
      </c>
      <c r="U228" s="29">
        <f>+'2018'!$M228</f>
        <v>0</v>
      </c>
      <c r="V228" s="29">
        <f>+'2019'!$M228</f>
        <v>0</v>
      </c>
      <c r="W228" s="26"/>
      <c r="X228" s="30" t="e">
        <f t="shared" si="37"/>
        <v>#DIV/0!</v>
      </c>
    </row>
    <row r="229" spans="1:26">
      <c r="A229" s="23"/>
      <c r="B229" s="24" t="s">
        <v>675</v>
      </c>
      <c r="C229" s="29">
        <f>+'2000'!$M229</f>
        <v>0</v>
      </c>
      <c r="D229" s="29">
        <f>+'2001'!$M229</f>
        <v>0</v>
      </c>
      <c r="E229" s="29">
        <f>+'2002'!$M229</f>
        <v>0</v>
      </c>
      <c r="F229" s="29">
        <f>+'2003'!$M229</f>
        <v>0</v>
      </c>
      <c r="G229" s="29">
        <f>+'2004'!$M229</f>
        <v>0</v>
      </c>
      <c r="H229" s="29">
        <f>+'2005'!$M229</f>
        <v>0</v>
      </c>
      <c r="I229" s="29">
        <f>+'2006'!$M229</f>
        <v>0</v>
      </c>
      <c r="J229" s="29">
        <f>+'2007'!$M229</f>
        <v>0</v>
      </c>
      <c r="K229" s="29">
        <f>+'2008'!$M229</f>
        <v>0</v>
      </c>
      <c r="L229" s="29">
        <f>+'2009'!$M229</f>
        <v>0</v>
      </c>
      <c r="M229" s="29">
        <f>+'2010'!$M229</f>
        <v>0</v>
      </c>
      <c r="N229" s="29">
        <f>+'2011'!$M229</f>
        <v>0</v>
      </c>
      <c r="O229" s="29">
        <f>+'2012'!$M229</f>
        <v>0</v>
      </c>
      <c r="P229" s="29">
        <f>+'2013'!$M229</f>
        <v>0</v>
      </c>
      <c r="Q229" s="29">
        <f>+'2014'!$M229</f>
        <v>0</v>
      </c>
      <c r="R229" s="29">
        <f>+'2015'!$M229</f>
        <v>0</v>
      </c>
      <c r="S229" s="29">
        <f>+'2016'!$M229</f>
        <v>0</v>
      </c>
      <c r="T229" s="29">
        <f>+'2017'!$M229</f>
        <v>0</v>
      </c>
      <c r="U229" s="29">
        <f>+'2018'!$M229</f>
        <v>0</v>
      </c>
      <c r="V229" s="29">
        <f>+'2019'!$M229</f>
        <v>0</v>
      </c>
      <c r="W229" s="26"/>
      <c r="X229" s="30" t="e">
        <f t="shared" si="37"/>
        <v>#DIV/0!</v>
      </c>
    </row>
    <row r="230" spans="1:26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26"/>
      <c r="X230" s="32" t="e">
        <f t="shared" si="37"/>
        <v>#DIV/0!</v>
      </c>
    </row>
    <row r="231" spans="1:26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26"/>
      <c r="X231" s="32" t="e">
        <f t="shared" si="37"/>
        <v>#DIV/0!</v>
      </c>
    </row>
    <row r="232" spans="1:26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26"/>
      <c r="X232" s="32" t="e">
        <f t="shared" si="37"/>
        <v>#DIV/0!</v>
      </c>
    </row>
    <row r="233" spans="1:26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26"/>
      <c r="X233" s="32" t="e">
        <f t="shared" si="37"/>
        <v>#DIV/0!</v>
      </c>
    </row>
    <row r="234" spans="1:26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26"/>
      <c r="X234" s="32" t="e">
        <f t="shared" si="37"/>
        <v>#DIV/0!</v>
      </c>
    </row>
    <row r="235" spans="1:26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26"/>
      <c r="X235" s="32" t="e">
        <f t="shared" si="37"/>
        <v>#DIV/0!</v>
      </c>
    </row>
    <row r="236" spans="1:26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26"/>
      <c r="X236" s="32" t="e">
        <f t="shared" si="37"/>
        <v>#DIV/0!</v>
      </c>
    </row>
    <row r="239" spans="1:26" s="12" customFormat="1">
      <c r="A239" s="10" t="s">
        <v>695</v>
      </c>
      <c r="B239" s="10"/>
      <c r="C239" s="44">
        <f t="shared" ref="C239:U239" si="44">+C4-C241</f>
        <v>0</v>
      </c>
      <c r="D239" s="44">
        <f t="shared" si="44"/>
        <v>0</v>
      </c>
      <c r="E239" s="44">
        <f t="shared" si="44"/>
        <v>0</v>
      </c>
      <c r="F239" s="44">
        <f t="shared" si="44"/>
        <v>0</v>
      </c>
      <c r="G239" s="44">
        <f t="shared" si="44"/>
        <v>0</v>
      </c>
      <c r="H239" s="44">
        <f t="shared" si="44"/>
        <v>0</v>
      </c>
      <c r="I239" s="44">
        <f t="shared" si="44"/>
        <v>0</v>
      </c>
      <c r="J239" s="44">
        <f t="shared" si="44"/>
        <v>0</v>
      </c>
      <c r="K239" s="44">
        <f t="shared" si="44"/>
        <v>0</v>
      </c>
      <c r="L239" s="44">
        <f t="shared" si="44"/>
        <v>0</v>
      </c>
      <c r="M239" s="44">
        <f t="shared" si="44"/>
        <v>0</v>
      </c>
      <c r="N239" s="44">
        <f t="shared" si="44"/>
        <v>0</v>
      </c>
      <c r="O239" s="44">
        <f t="shared" si="44"/>
        <v>0</v>
      </c>
      <c r="P239" s="44">
        <f t="shared" si="44"/>
        <v>0</v>
      </c>
      <c r="Q239" s="44">
        <f t="shared" si="44"/>
        <v>0</v>
      </c>
      <c r="R239" s="44">
        <f t="shared" si="44"/>
        <v>0</v>
      </c>
      <c r="S239" s="44">
        <f t="shared" si="44"/>
        <v>0</v>
      </c>
      <c r="T239" s="44">
        <f t="shared" si="44"/>
        <v>0</v>
      </c>
      <c r="U239" s="44">
        <f t="shared" si="44"/>
        <v>0</v>
      </c>
      <c r="V239" s="44">
        <f t="shared" ref="V239" si="45">+V4-V241</f>
        <v>0</v>
      </c>
      <c r="X239" s="13"/>
      <c r="Z239" s="12" t="s">
        <v>215</v>
      </c>
    </row>
    <row r="240" spans="1:26" s="16" customFormat="1">
      <c r="A240" s="82" t="s">
        <v>247</v>
      </c>
      <c r="B240" s="82" t="s">
        <v>248</v>
      </c>
      <c r="C240" s="83">
        <v>2000</v>
      </c>
      <c r="D240" s="83">
        <v>2001</v>
      </c>
      <c r="E240" s="83">
        <v>2002</v>
      </c>
      <c r="F240" s="83">
        <v>2003</v>
      </c>
      <c r="G240" s="83">
        <v>2004</v>
      </c>
      <c r="H240" s="83">
        <v>2005</v>
      </c>
      <c r="I240" s="83">
        <v>2006</v>
      </c>
      <c r="J240" s="83">
        <v>2007</v>
      </c>
      <c r="K240" s="83">
        <v>2008</v>
      </c>
      <c r="L240" s="83">
        <v>2009</v>
      </c>
      <c r="M240" s="83">
        <v>2010</v>
      </c>
      <c r="N240" s="83">
        <v>2011</v>
      </c>
      <c r="O240" s="83">
        <v>2012</v>
      </c>
      <c r="P240" s="83">
        <v>2013</v>
      </c>
      <c r="Q240" s="83">
        <v>2014</v>
      </c>
      <c r="R240" s="83">
        <v>2015</v>
      </c>
      <c r="S240" s="83">
        <v>2016</v>
      </c>
      <c r="T240" s="83">
        <v>2017</v>
      </c>
      <c r="U240" s="83">
        <v>2018</v>
      </c>
      <c r="V240" s="83">
        <v>2019</v>
      </c>
      <c r="X240" s="84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46">+C242+C253+C262+C273+C282</f>
        <v>0</v>
      </c>
      <c r="D241" s="20">
        <f t="shared" si="46"/>
        <v>0</v>
      </c>
      <c r="E241" s="20">
        <f t="shared" si="46"/>
        <v>0</v>
      </c>
      <c r="F241" s="20">
        <f t="shared" si="46"/>
        <v>0</v>
      </c>
      <c r="G241" s="20">
        <f t="shared" si="46"/>
        <v>0</v>
      </c>
      <c r="H241" s="20">
        <f t="shared" si="46"/>
        <v>0</v>
      </c>
      <c r="I241" s="20">
        <f t="shared" si="46"/>
        <v>0</v>
      </c>
      <c r="J241" s="20">
        <f t="shared" si="46"/>
        <v>0</v>
      </c>
      <c r="K241" s="20">
        <f t="shared" si="46"/>
        <v>0</v>
      </c>
      <c r="L241" s="20">
        <f t="shared" si="46"/>
        <v>0</v>
      </c>
      <c r="M241" s="20">
        <f t="shared" si="46"/>
        <v>0</v>
      </c>
      <c r="N241" s="20">
        <f t="shared" si="46"/>
        <v>0</v>
      </c>
      <c r="O241" s="20">
        <f t="shared" si="46"/>
        <v>0</v>
      </c>
      <c r="P241" s="20">
        <f t="shared" si="46"/>
        <v>0</v>
      </c>
      <c r="Q241" s="20">
        <f t="shared" si="46"/>
        <v>0</v>
      </c>
      <c r="R241" s="20">
        <f t="shared" si="46"/>
        <v>0</v>
      </c>
      <c r="S241" s="20">
        <f t="shared" si="46"/>
        <v>0</v>
      </c>
      <c r="T241" s="20">
        <f t="shared" si="46"/>
        <v>0</v>
      </c>
      <c r="U241" s="20">
        <f t="shared" si="46"/>
        <v>0</v>
      </c>
      <c r="V241" s="20">
        <f t="shared" ref="V241" si="47">+V242+V253+V262+V273+V282</f>
        <v>0</v>
      </c>
      <c r="W241" s="21"/>
      <c r="X241" s="22" t="e">
        <f t="shared" ref="X241:X272" si="48">+(V241/C241)-1</f>
        <v>#DIV/0!</v>
      </c>
    </row>
    <row r="242" spans="1:24" s="12" customFormat="1">
      <c r="A242" s="18" t="s">
        <v>263</v>
      </c>
      <c r="B242" s="19" t="s">
        <v>264</v>
      </c>
      <c r="C242" s="20">
        <f t="shared" ref="C242:U242" si="49">+C243+C249+C252</f>
        <v>0</v>
      </c>
      <c r="D242" s="20">
        <f t="shared" si="49"/>
        <v>0</v>
      </c>
      <c r="E242" s="20">
        <f t="shared" si="49"/>
        <v>0</v>
      </c>
      <c r="F242" s="20">
        <f t="shared" si="49"/>
        <v>0</v>
      </c>
      <c r="G242" s="20">
        <f t="shared" si="49"/>
        <v>0</v>
      </c>
      <c r="H242" s="20">
        <f t="shared" si="49"/>
        <v>0</v>
      </c>
      <c r="I242" s="20">
        <f t="shared" si="49"/>
        <v>0</v>
      </c>
      <c r="J242" s="20">
        <f t="shared" si="49"/>
        <v>0</v>
      </c>
      <c r="K242" s="20">
        <f t="shared" si="49"/>
        <v>0</v>
      </c>
      <c r="L242" s="20">
        <f t="shared" si="49"/>
        <v>0</v>
      </c>
      <c r="M242" s="20">
        <f t="shared" si="49"/>
        <v>0</v>
      </c>
      <c r="N242" s="20">
        <f t="shared" si="49"/>
        <v>0</v>
      </c>
      <c r="O242" s="20">
        <f t="shared" si="49"/>
        <v>0</v>
      </c>
      <c r="P242" s="20">
        <f t="shared" si="49"/>
        <v>0</v>
      </c>
      <c r="Q242" s="20">
        <f t="shared" si="49"/>
        <v>0</v>
      </c>
      <c r="R242" s="20">
        <f t="shared" si="49"/>
        <v>0</v>
      </c>
      <c r="S242" s="20">
        <f t="shared" si="49"/>
        <v>0</v>
      </c>
      <c r="T242" s="20">
        <f t="shared" si="49"/>
        <v>0</v>
      </c>
      <c r="U242" s="20">
        <f t="shared" si="49"/>
        <v>0</v>
      </c>
      <c r="V242" s="20">
        <f t="shared" ref="V242" si="50">+V243+V249+V252</f>
        <v>0</v>
      </c>
      <c r="W242" s="21"/>
      <c r="X242" s="22" t="e">
        <f t="shared" si="48"/>
        <v>#DIV/0!</v>
      </c>
    </row>
    <row r="243" spans="1:24">
      <c r="A243" s="23" t="s">
        <v>265</v>
      </c>
      <c r="B243" s="24" t="s">
        <v>266</v>
      </c>
      <c r="C243" s="25">
        <f t="shared" ref="C243:U243" si="51">+SUM(C244:C248)</f>
        <v>0</v>
      </c>
      <c r="D243" s="25">
        <f t="shared" si="51"/>
        <v>0</v>
      </c>
      <c r="E243" s="25">
        <f t="shared" si="51"/>
        <v>0</v>
      </c>
      <c r="F243" s="25">
        <f t="shared" si="51"/>
        <v>0</v>
      </c>
      <c r="G243" s="25">
        <f t="shared" si="51"/>
        <v>0</v>
      </c>
      <c r="H243" s="25">
        <f t="shared" si="51"/>
        <v>0</v>
      </c>
      <c r="I243" s="25">
        <f t="shared" si="51"/>
        <v>0</v>
      </c>
      <c r="J243" s="25">
        <f t="shared" si="51"/>
        <v>0</v>
      </c>
      <c r="K243" s="25">
        <f t="shared" si="51"/>
        <v>0</v>
      </c>
      <c r="L243" s="25">
        <f t="shared" si="51"/>
        <v>0</v>
      </c>
      <c r="M243" s="25">
        <f t="shared" si="51"/>
        <v>0</v>
      </c>
      <c r="N243" s="25">
        <f t="shared" si="51"/>
        <v>0</v>
      </c>
      <c r="O243" s="25">
        <f t="shared" si="51"/>
        <v>0</v>
      </c>
      <c r="P243" s="25">
        <f t="shared" si="51"/>
        <v>0</v>
      </c>
      <c r="Q243" s="25">
        <f t="shared" si="51"/>
        <v>0</v>
      </c>
      <c r="R243" s="25">
        <f t="shared" si="51"/>
        <v>0</v>
      </c>
      <c r="S243" s="25">
        <f t="shared" si="51"/>
        <v>0</v>
      </c>
      <c r="T243" s="25">
        <f t="shared" si="51"/>
        <v>0</v>
      </c>
      <c r="U243" s="25">
        <f t="shared" si="51"/>
        <v>0</v>
      </c>
      <c r="V243" s="25">
        <f t="shared" ref="V243" si="52">+SUM(V244:V248)</f>
        <v>0</v>
      </c>
      <c r="W243" s="26"/>
      <c r="X243" s="27" t="e">
        <f t="shared" si="48"/>
        <v>#DIV/0!</v>
      </c>
    </row>
    <row r="244" spans="1:24">
      <c r="A244" s="23" t="s">
        <v>267</v>
      </c>
      <c r="B244" s="24" t="s">
        <v>268</v>
      </c>
      <c r="C244" s="45">
        <f>+'2000'!$M244</f>
        <v>0</v>
      </c>
      <c r="D244" s="45">
        <f>+'2001'!$M244</f>
        <v>0</v>
      </c>
      <c r="E244" s="45">
        <f>+'2002'!$M244</f>
        <v>0</v>
      </c>
      <c r="F244" s="45">
        <f>+'2003'!$M244</f>
        <v>0</v>
      </c>
      <c r="G244" s="45">
        <f>+'2004'!$M244</f>
        <v>0</v>
      </c>
      <c r="H244" s="45">
        <f>+'2005'!$M244</f>
        <v>0</v>
      </c>
      <c r="I244" s="45">
        <f>+'2006'!$M244</f>
        <v>0</v>
      </c>
      <c r="J244" s="45">
        <f>+'2007'!$M244</f>
        <v>0</v>
      </c>
      <c r="K244" s="45">
        <f>+'2008'!$M244</f>
        <v>0</v>
      </c>
      <c r="L244" s="45">
        <f>+'2009'!$M244</f>
        <v>0</v>
      </c>
      <c r="M244" s="45">
        <f>+'2010'!$M244</f>
        <v>0</v>
      </c>
      <c r="N244" s="45">
        <f>+'2011'!$M244</f>
        <v>0</v>
      </c>
      <c r="O244" s="45">
        <f>+'2012'!$M244</f>
        <v>0</v>
      </c>
      <c r="P244" s="45">
        <f>+'2013'!$M244</f>
        <v>0</v>
      </c>
      <c r="Q244" s="45">
        <f>+'2014'!$M244</f>
        <v>0</v>
      </c>
      <c r="R244" s="45">
        <f>+'2015'!$M244</f>
        <v>0</v>
      </c>
      <c r="S244" s="45">
        <f>+'2016'!$M244</f>
        <v>0</v>
      </c>
      <c r="T244" s="45">
        <f>+'2017'!$M244</f>
        <v>0</v>
      </c>
      <c r="U244" s="45">
        <f>+'2018'!$M244</f>
        <v>0</v>
      </c>
      <c r="V244" s="45">
        <f>+'2019'!$M244</f>
        <v>0</v>
      </c>
      <c r="W244" s="26"/>
      <c r="X244" s="46" t="e">
        <f t="shared" si="48"/>
        <v>#DIV/0!</v>
      </c>
    </row>
    <row r="245" spans="1:24">
      <c r="A245" s="23" t="s">
        <v>275</v>
      </c>
      <c r="B245" s="24" t="s">
        <v>276</v>
      </c>
      <c r="C245" s="45">
        <f>+'2000'!$M245</f>
        <v>0</v>
      </c>
      <c r="D245" s="45">
        <f>+'2001'!$M245</f>
        <v>0</v>
      </c>
      <c r="E245" s="45">
        <f>+'2002'!$M245</f>
        <v>0</v>
      </c>
      <c r="F245" s="45">
        <f>+'2003'!$M245</f>
        <v>0</v>
      </c>
      <c r="G245" s="45">
        <f>+'2004'!$M245</f>
        <v>0</v>
      </c>
      <c r="H245" s="45">
        <f>+'2005'!$M245</f>
        <v>0</v>
      </c>
      <c r="I245" s="45">
        <f>+'2006'!$M245</f>
        <v>0</v>
      </c>
      <c r="J245" s="45">
        <f>+'2007'!$M245</f>
        <v>0</v>
      </c>
      <c r="K245" s="45">
        <f>+'2008'!$M245</f>
        <v>0</v>
      </c>
      <c r="L245" s="45">
        <f>+'2009'!$M245</f>
        <v>0</v>
      </c>
      <c r="M245" s="45">
        <f>+'2010'!$M245</f>
        <v>0</v>
      </c>
      <c r="N245" s="45">
        <f>+'2011'!$M245</f>
        <v>0</v>
      </c>
      <c r="O245" s="45">
        <f>+'2012'!$M245</f>
        <v>0</v>
      </c>
      <c r="P245" s="45">
        <f>+'2013'!$M245</f>
        <v>0</v>
      </c>
      <c r="Q245" s="45">
        <f>+'2014'!$M245</f>
        <v>0</v>
      </c>
      <c r="R245" s="45">
        <f>+'2015'!$M245</f>
        <v>0</v>
      </c>
      <c r="S245" s="45">
        <f>+'2016'!$M245</f>
        <v>0</v>
      </c>
      <c r="T245" s="45">
        <f>+'2017'!$M245</f>
        <v>0</v>
      </c>
      <c r="U245" s="45">
        <f>+'2018'!$M245</f>
        <v>0</v>
      </c>
      <c r="V245" s="45">
        <f>+'2019'!$M245</f>
        <v>0</v>
      </c>
      <c r="W245" s="26"/>
      <c r="X245" s="46" t="e">
        <f t="shared" si="48"/>
        <v>#DIV/0!</v>
      </c>
    </row>
    <row r="246" spans="1:24">
      <c r="A246" s="23" t="s">
        <v>291</v>
      </c>
      <c r="B246" s="24" t="s">
        <v>292</v>
      </c>
      <c r="C246" s="45">
        <f>+'2000'!$M246</f>
        <v>0</v>
      </c>
      <c r="D246" s="45">
        <f>+'2001'!$M246</f>
        <v>0</v>
      </c>
      <c r="E246" s="45">
        <f>+'2002'!$M246</f>
        <v>0</v>
      </c>
      <c r="F246" s="45">
        <f>+'2003'!$M246</f>
        <v>0</v>
      </c>
      <c r="G246" s="45">
        <f>+'2004'!$M246</f>
        <v>0</v>
      </c>
      <c r="H246" s="45">
        <f>+'2005'!$M246</f>
        <v>0</v>
      </c>
      <c r="I246" s="45">
        <f>+'2006'!$M246</f>
        <v>0</v>
      </c>
      <c r="J246" s="45">
        <f>+'2007'!$M246</f>
        <v>0</v>
      </c>
      <c r="K246" s="45">
        <f>+'2008'!$M246</f>
        <v>0</v>
      </c>
      <c r="L246" s="45">
        <f>+'2009'!$M246</f>
        <v>0</v>
      </c>
      <c r="M246" s="45">
        <f>+'2010'!$M246</f>
        <v>0</v>
      </c>
      <c r="N246" s="45">
        <f>+'2011'!$M246</f>
        <v>0</v>
      </c>
      <c r="O246" s="45">
        <f>+'2012'!$M246</f>
        <v>0</v>
      </c>
      <c r="P246" s="45">
        <f>+'2013'!$M246</f>
        <v>0</v>
      </c>
      <c r="Q246" s="45">
        <f>+'2014'!$M246</f>
        <v>0</v>
      </c>
      <c r="R246" s="45">
        <f>+'2015'!$M246</f>
        <v>0</v>
      </c>
      <c r="S246" s="45">
        <f>+'2016'!$M246</f>
        <v>0</v>
      </c>
      <c r="T246" s="45">
        <f>+'2017'!$M246</f>
        <v>0</v>
      </c>
      <c r="U246" s="45">
        <f>+'2018'!$M246</f>
        <v>0</v>
      </c>
      <c r="V246" s="45">
        <f>+'2019'!$M246</f>
        <v>0</v>
      </c>
      <c r="W246" s="26"/>
      <c r="X246" s="46" t="e">
        <f t="shared" si="48"/>
        <v>#DIV/0!</v>
      </c>
    </row>
    <row r="247" spans="1:24">
      <c r="A247" s="23" t="s">
        <v>303</v>
      </c>
      <c r="B247" s="24" t="s">
        <v>304</v>
      </c>
      <c r="C247" s="45">
        <f>+'2000'!$M247</f>
        <v>0</v>
      </c>
      <c r="D247" s="45">
        <f>+'2001'!$M247</f>
        <v>0</v>
      </c>
      <c r="E247" s="45">
        <f>+'2002'!$M247</f>
        <v>0</v>
      </c>
      <c r="F247" s="45">
        <f>+'2003'!$M247</f>
        <v>0</v>
      </c>
      <c r="G247" s="45">
        <f>+'2004'!$M247</f>
        <v>0</v>
      </c>
      <c r="H247" s="45">
        <f>+'2005'!$M247</f>
        <v>0</v>
      </c>
      <c r="I247" s="45">
        <f>+'2006'!$M247</f>
        <v>0</v>
      </c>
      <c r="J247" s="45">
        <f>+'2007'!$M247</f>
        <v>0</v>
      </c>
      <c r="K247" s="45">
        <f>+'2008'!$M247</f>
        <v>0</v>
      </c>
      <c r="L247" s="45">
        <f>+'2009'!$M247</f>
        <v>0</v>
      </c>
      <c r="M247" s="45">
        <f>+'2010'!$M247</f>
        <v>0</v>
      </c>
      <c r="N247" s="45">
        <f>+'2011'!$M247</f>
        <v>0</v>
      </c>
      <c r="O247" s="45">
        <f>+'2012'!$M247</f>
        <v>0</v>
      </c>
      <c r="P247" s="45">
        <f>+'2013'!$M247</f>
        <v>0</v>
      </c>
      <c r="Q247" s="45">
        <f>+'2014'!$M247</f>
        <v>0</v>
      </c>
      <c r="R247" s="45">
        <f>+'2015'!$M247</f>
        <v>0</v>
      </c>
      <c r="S247" s="45">
        <f>+'2016'!$M247</f>
        <v>0</v>
      </c>
      <c r="T247" s="45">
        <f>+'2017'!$M247</f>
        <v>0</v>
      </c>
      <c r="U247" s="45">
        <f>+'2018'!$M247</f>
        <v>0</v>
      </c>
      <c r="V247" s="45">
        <f>+'2019'!$M247</f>
        <v>0</v>
      </c>
      <c r="W247" s="26"/>
      <c r="X247" s="46" t="e">
        <f t="shared" si="48"/>
        <v>#DIV/0!</v>
      </c>
    </row>
    <row r="248" spans="1:24">
      <c r="A248" s="23" t="s">
        <v>311</v>
      </c>
      <c r="B248" s="24" t="s">
        <v>290</v>
      </c>
      <c r="C248" s="45">
        <f>+'2000'!$M248</f>
        <v>0</v>
      </c>
      <c r="D248" s="45">
        <f>+'2001'!$M248</f>
        <v>0</v>
      </c>
      <c r="E248" s="45">
        <f>+'2002'!$M248</f>
        <v>0</v>
      </c>
      <c r="F248" s="45">
        <f>+'2003'!$M248</f>
        <v>0</v>
      </c>
      <c r="G248" s="45">
        <f>+'2004'!$M248</f>
        <v>0</v>
      </c>
      <c r="H248" s="45">
        <f>+'2005'!$M248</f>
        <v>0</v>
      </c>
      <c r="I248" s="45">
        <f>+'2006'!$M248</f>
        <v>0</v>
      </c>
      <c r="J248" s="45">
        <f>+'2007'!$M248</f>
        <v>0</v>
      </c>
      <c r="K248" s="45">
        <f>+'2008'!$M248</f>
        <v>0</v>
      </c>
      <c r="L248" s="45">
        <f>+'2009'!$M248</f>
        <v>0</v>
      </c>
      <c r="M248" s="45">
        <f>+'2010'!$M248</f>
        <v>0</v>
      </c>
      <c r="N248" s="45">
        <f>+'2011'!$M248</f>
        <v>0</v>
      </c>
      <c r="O248" s="45">
        <f>+'2012'!$M248</f>
        <v>0</v>
      </c>
      <c r="P248" s="45">
        <f>+'2013'!$M248</f>
        <v>0</v>
      </c>
      <c r="Q248" s="45">
        <f>+'2014'!$M248</f>
        <v>0</v>
      </c>
      <c r="R248" s="45">
        <f>+'2015'!$M248</f>
        <v>0</v>
      </c>
      <c r="S248" s="45">
        <f>+'2016'!$M248</f>
        <v>0</v>
      </c>
      <c r="T248" s="45">
        <f>+'2017'!$M248</f>
        <v>0</v>
      </c>
      <c r="U248" s="45">
        <f>+'2018'!$M248</f>
        <v>0</v>
      </c>
      <c r="V248" s="45">
        <f>+'2019'!$M248</f>
        <v>0</v>
      </c>
      <c r="W248" s="26"/>
      <c r="X248" s="46" t="e">
        <f t="shared" si="48"/>
        <v>#DIV/0!</v>
      </c>
    </row>
    <row r="249" spans="1:24">
      <c r="A249" s="23" t="s">
        <v>316</v>
      </c>
      <c r="B249" s="24" t="s">
        <v>317</v>
      </c>
      <c r="C249" s="25">
        <f t="shared" ref="C249:U249" si="53">+SUM(C250:C251)</f>
        <v>0</v>
      </c>
      <c r="D249" s="25">
        <f t="shared" si="53"/>
        <v>0</v>
      </c>
      <c r="E249" s="25">
        <f t="shared" si="53"/>
        <v>0</v>
      </c>
      <c r="F249" s="25">
        <f t="shared" si="53"/>
        <v>0</v>
      </c>
      <c r="G249" s="25">
        <f t="shared" si="53"/>
        <v>0</v>
      </c>
      <c r="H249" s="25">
        <f t="shared" si="53"/>
        <v>0</v>
      </c>
      <c r="I249" s="25">
        <f t="shared" si="53"/>
        <v>0</v>
      </c>
      <c r="J249" s="25">
        <f t="shared" si="53"/>
        <v>0</v>
      </c>
      <c r="K249" s="25">
        <f t="shared" si="53"/>
        <v>0</v>
      </c>
      <c r="L249" s="25">
        <f t="shared" si="53"/>
        <v>0</v>
      </c>
      <c r="M249" s="25">
        <f t="shared" si="53"/>
        <v>0</v>
      </c>
      <c r="N249" s="25">
        <f t="shared" si="53"/>
        <v>0</v>
      </c>
      <c r="O249" s="25">
        <f t="shared" si="53"/>
        <v>0</v>
      </c>
      <c r="P249" s="25">
        <f t="shared" si="53"/>
        <v>0</v>
      </c>
      <c r="Q249" s="25">
        <f t="shared" si="53"/>
        <v>0</v>
      </c>
      <c r="R249" s="25">
        <f t="shared" si="53"/>
        <v>0</v>
      </c>
      <c r="S249" s="25">
        <f t="shared" si="53"/>
        <v>0</v>
      </c>
      <c r="T249" s="25">
        <f t="shared" si="53"/>
        <v>0</v>
      </c>
      <c r="U249" s="25">
        <f t="shared" si="53"/>
        <v>0</v>
      </c>
      <c r="V249" s="25">
        <f t="shared" ref="V249" si="54">+SUM(V250:V251)</f>
        <v>0</v>
      </c>
      <c r="W249" s="26"/>
      <c r="X249" s="27" t="e">
        <f t="shared" si="48"/>
        <v>#DIV/0!</v>
      </c>
    </row>
    <row r="250" spans="1:24">
      <c r="A250" s="23" t="s">
        <v>318</v>
      </c>
      <c r="B250" s="24" t="s">
        <v>319</v>
      </c>
      <c r="C250" s="45">
        <f>+'2000'!$M250</f>
        <v>0</v>
      </c>
      <c r="D250" s="45">
        <f>+'2001'!$M250</f>
        <v>0</v>
      </c>
      <c r="E250" s="45">
        <f>+'2002'!$M250</f>
        <v>0</v>
      </c>
      <c r="F250" s="45">
        <f>+'2003'!$M250</f>
        <v>0</v>
      </c>
      <c r="G250" s="45">
        <f>+'2004'!$M250</f>
        <v>0</v>
      </c>
      <c r="H250" s="45">
        <f>+'2005'!$M250</f>
        <v>0</v>
      </c>
      <c r="I250" s="45">
        <f>+'2006'!$M250</f>
        <v>0</v>
      </c>
      <c r="J250" s="45">
        <f>+'2007'!$M250</f>
        <v>0</v>
      </c>
      <c r="K250" s="45">
        <f>+'2008'!$M250</f>
        <v>0</v>
      </c>
      <c r="L250" s="45">
        <f>+'2009'!$M250</f>
        <v>0</v>
      </c>
      <c r="M250" s="45">
        <f>+'2010'!$M250</f>
        <v>0</v>
      </c>
      <c r="N250" s="45">
        <f>+'2011'!$M250</f>
        <v>0</v>
      </c>
      <c r="O250" s="45">
        <f>+'2012'!$M250</f>
        <v>0</v>
      </c>
      <c r="P250" s="45">
        <f>+'2013'!$M250</f>
        <v>0</v>
      </c>
      <c r="Q250" s="45">
        <f>+'2014'!$M250</f>
        <v>0</v>
      </c>
      <c r="R250" s="45">
        <f>+'2015'!$M250</f>
        <v>0</v>
      </c>
      <c r="S250" s="45">
        <f>+'2016'!$M250</f>
        <v>0</v>
      </c>
      <c r="T250" s="45">
        <f>+'2017'!$M250</f>
        <v>0</v>
      </c>
      <c r="U250" s="45">
        <f>+'2018'!$M250</f>
        <v>0</v>
      </c>
      <c r="V250" s="45">
        <f>+'2019'!$M250</f>
        <v>0</v>
      </c>
      <c r="W250" s="26"/>
      <c r="X250" s="46" t="e">
        <f t="shared" si="48"/>
        <v>#DIV/0!</v>
      </c>
    </row>
    <row r="251" spans="1:24">
      <c r="A251" s="23" t="s">
        <v>325</v>
      </c>
      <c r="B251" s="33" t="s">
        <v>326</v>
      </c>
      <c r="C251" s="45">
        <f>+'2000'!$M251</f>
        <v>0</v>
      </c>
      <c r="D251" s="45">
        <f>+'2001'!$M251</f>
        <v>0</v>
      </c>
      <c r="E251" s="45">
        <f>+'2002'!$M251</f>
        <v>0</v>
      </c>
      <c r="F251" s="45">
        <f>+'2003'!$M251</f>
        <v>0</v>
      </c>
      <c r="G251" s="45">
        <f>+'2004'!$M251</f>
        <v>0</v>
      </c>
      <c r="H251" s="45">
        <f>+'2005'!$M251</f>
        <v>0</v>
      </c>
      <c r="I251" s="45">
        <f>+'2006'!$M251</f>
        <v>0</v>
      </c>
      <c r="J251" s="45">
        <f>+'2007'!$M251</f>
        <v>0</v>
      </c>
      <c r="K251" s="45">
        <f>+'2008'!$M251</f>
        <v>0</v>
      </c>
      <c r="L251" s="45">
        <f>+'2009'!$M251</f>
        <v>0</v>
      </c>
      <c r="M251" s="45">
        <f>+'2010'!$M251</f>
        <v>0</v>
      </c>
      <c r="N251" s="45">
        <f>+'2011'!$M251</f>
        <v>0</v>
      </c>
      <c r="O251" s="45">
        <f>+'2012'!$M251</f>
        <v>0</v>
      </c>
      <c r="P251" s="45">
        <f>+'2013'!$M251</f>
        <v>0</v>
      </c>
      <c r="Q251" s="45">
        <f>+'2014'!$M251</f>
        <v>0</v>
      </c>
      <c r="R251" s="45">
        <f>+'2015'!$M251</f>
        <v>0</v>
      </c>
      <c r="S251" s="45">
        <f>+'2016'!$M251</f>
        <v>0</v>
      </c>
      <c r="T251" s="45">
        <f>+'2017'!$M251</f>
        <v>0</v>
      </c>
      <c r="U251" s="45">
        <f>+'2018'!$M251</f>
        <v>0</v>
      </c>
      <c r="V251" s="45">
        <f>+'2019'!$M251</f>
        <v>0</v>
      </c>
      <c r="W251" s="26"/>
      <c r="X251" s="46" t="e">
        <f t="shared" si="48"/>
        <v>#DIV/0!</v>
      </c>
    </row>
    <row r="252" spans="1:24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26"/>
      <c r="X252" s="32" t="e">
        <f t="shared" si="48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55">+SUM(C254:C261)</f>
        <v>0</v>
      </c>
      <c r="D253" s="20">
        <f t="shared" si="55"/>
        <v>0</v>
      </c>
      <c r="E253" s="20">
        <f t="shared" si="55"/>
        <v>0</v>
      </c>
      <c r="F253" s="20">
        <f t="shared" si="55"/>
        <v>0</v>
      </c>
      <c r="G253" s="20">
        <f t="shared" si="55"/>
        <v>0</v>
      </c>
      <c r="H253" s="20">
        <f t="shared" si="55"/>
        <v>0</v>
      </c>
      <c r="I253" s="20">
        <f t="shared" si="55"/>
        <v>0</v>
      </c>
      <c r="J253" s="20">
        <f t="shared" si="55"/>
        <v>0</v>
      </c>
      <c r="K253" s="20">
        <f t="shared" si="55"/>
        <v>0</v>
      </c>
      <c r="L253" s="20">
        <f t="shared" si="55"/>
        <v>0</v>
      </c>
      <c r="M253" s="20">
        <f t="shared" si="55"/>
        <v>0</v>
      </c>
      <c r="N253" s="20">
        <f t="shared" si="55"/>
        <v>0</v>
      </c>
      <c r="O253" s="20">
        <f t="shared" si="55"/>
        <v>0</v>
      </c>
      <c r="P253" s="20">
        <f t="shared" si="55"/>
        <v>0</v>
      </c>
      <c r="Q253" s="20">
        <f t="shared" si="55"/>
        <v>0</v>
      </c>
      <c r="R253" s="20">
        <f t="shared" si="55"/>
        <v>0</v>
      </c>
      <c r="S253" s="20">
        <f t="shared" si="55"/>
        <v>0</v>
      </c>
      <c r="T253" s="20">
        <f t="shared" si="55"/>
        <v>0</v>
      </c>
      <c r="U253" s="20">
        <f t="shared" si="55"/>
        <v>0</v>
      </c>
      <c r="V253" s="20">
        <f t="shared" ref="V253" si="56">+SUM(V254:V261)</f>
        <v>0</v>
      </c>
      <c r="W253" s="21"/>
      <c r="X253" s="22" t="e">
        <f t="shared" si="48"/>
        <v>#DIV/0!</v>
      </c>
    </row>
    <row r="254" spans="1:24">
      <c r="A254" s="23" t="s">
        <v>344</v>
      </c>
      <c r="B254" s="24" t="s">
        <v>345</v>
      </c>
      <c r="C254" s="45">
        <f>+'2000'!$M254</f>
        <v>0</v>
      </c>
      <c r="D254" s="45">
        <f>+'2001'!$M254</f>
        <v>0</v>
      </c>
      <c r="E254" s="45">
        <f>+'2002'!$M254</f>
        <v>0</v>
      </c>
      <c r="F254" s="45">
        <f>+'2003'!$M254</f>
        <v>0</v>
      </c>
      <c r="G254" s="45">
        <f>+'2004'!$M254</f>
        <v>0</v>
      </c>
      <c r="H254" s="45">
        <f>+'2005'!$M254</f>
        <v>0</v>
      </c>
      <c r="I254" s="45">
        <f>+'2006'!$M254</f>
        <v>0</v>
      </c>
      <c r="J254" s="45">
        <f>+'2007'!$M254</f>
        <v>0</v>
      </c>
      <c r="K254" s="45">
        <f>+'2008'!$M254</f>
        <v>0</v>
      </c>
      <c r="L254" s="45">
        <f>+'2009'!$M254</f>
        <v>0</v>
      </c>
      <c r="M254" s="45">
        <f>+'2010'!$M254</f>
        <v>0</v>
      </c>
      <c r="N254" s="45">
        <f>+'2011'!$M254</f>
        <v>0</v>
      </c>
      <c r="O254" s="45">
        <f>+'2012'!$M254</f>
        <v>0</v>
      </c>
      <c r="P254" s="45">
        <f>+'2013'!$M254</f>
        <v>0</v>
      </c>
      <c r="Q254" s="45">
        <f>+'2014'!$M254</f>
        <v>0</v>
      </c>
      <c r="R254" s="45">
        <f>+'2015'!$M254</f>
        <v>0</v>
      </c>
      <c r="S254" s="45">
        <f>+'2016'!$M254</f>
        <v>0</v>
      </c>
      <c r="T254" s="45">
        <f>+'2017'!$M254</f>
        <v>0</v>
      </c>
      <c r="U254" s="45">
        <f>+'2018'!$M254</f>
        <v>0</v>
      </c>
      <c r="V254" s="45">
        <f>+'2019'!$M254</f>
        <v>0</v>
      </c>
      <c r="W254" s="26"/>
      <c r="X254" s="46" t="e">
        <f t="shared" si="48"/>
        <v>#DIV/0!</v>
      </c>
    </row>
    <row r="255" spans="1:24">
      <c r="A255" s="23" t="s">
        <v>355</v>
      </c>
      <c r="B255" s="24" t="s">
        <v>356</v>
      </c>
      <c r="C255" s="45">
        <f>+'2000'!$M255</f>
        <v>0</v>
      </c>
      <c r="D255" s="45">
        <f>+'2001'!$M255</f>
        <v>0</v>
      </c>
      <c r="E255" s="45">
        <f>+'2002'!$M255</f>
        <v>0</v>
      </c>
      <c r="F255" s="45">
        <f>+'2003'!$M255</f>
        <v>0</v>
      </c>
      <c r="G255" s="45">
        <f>+'2004'!$M255</f>
        <v>0</v>
      </c>
      <c r="H255" s="45">
        <f>+'2005'!$M255</f>
        <v>0</v>
      </c>
      <c r="I255" s="45">
        <f>+'2006'!$M255</f>
        <v>0</v>
      </c>
      <c r="J255" s="45">
        <f>+'2007'!$M255</f>
        <v>0</v>
      </c>
      <c r="K255" s="45">
        <f>+'2008'!$M255</f>
        <v>0</v>
      </c>
      <c r="L255" s="45">
        <f>+'2009'!$M255</f>
        <v>0</v>
      </c>
      <c r="M255" s="45">
        <f>+'2010'!$M255</f>
        <v>0</v>
      </c>
      <c r="N255" s="45">
        <f>+'2011'!$M255</f>
        <v>0</v>
      </c>
      <c r="O255" s="45">
        <f>+'2012'!$M255</f>
        <v>0</v>
      </c>
      <c r="P255" s="45">
        <f>+'2013'!$M255</f>
        <v>0</v>
      </c>
      <c r="Q255" s="45">
        <f>+'2014'!$M255</f>
        <v>0</v>
      </c>
      <c r="R255" s="45">
        <f>+'2015'!$M255</f>
        <v>0</v>
      </c>
      <c r="S255" s="45">
        <f>+'2016'!$M255</f>
        <v>0</v>
      </c>
      <c r="T255" s="45">
        <f>+'2017'!$M255</f>
        <v>0</v>
      </c>
      <c r="U255" s="45">
        <f>+'2018'!$M255</f>
        <v>0</v>
      </c>
      <c r="V255" s="45">
        <f>+'2019'!$M255</f>
        <v>0</v>
      </c>
      <c r="W255" s="26"/>
      <c r="X255" s="46" t="e">
        <f t="shared" si="48"/>
        <v>#DIV/0!</v>
      </c>
    </row>
    <row r="256" spans="1:24">
      <c r="A256" s="23" t="s">
        <v>376</v>
      </c>
      <c r="B256" s="24" t="s">
        <v>377</v>
      </c>
      <c r="C256" s="45">
        <f>+'2000'!$M256</f>
        <v>0</v>
      </c>
      <c r="D256" s="45">
        <f>+'2001'!$M256</f>
        <v>0</v>
      </c>
      <c r="E256" s="45">
        <f>+'2002'!$M256</f>
        <v>0</v>
      </c>
      <c r="F256" s="45">
        <f>+'2003'!$M256</f>
        <v>0</v>
      </c>
      <c r="G256" s="45">
        <f>+'2004'!$M256</f>
        <v>0</v>
      </c>
      <c r="H256" s="45">
        <f>+'2005'!$M256</f>
        <v>0</v>
      </c>
      <c r="I256" s="45">
        <f>+'2006'!$M256</f>
        <v>0</v>
      </c>
      <c r="J256" s="45">
        <f>+'2007'!$M256</f>
        <v>0</v>
      </c>
      <c r="K256" s="45">
        <f>+'2008'!$M256</f>
        <v>0</v>
      </c>
      <c r="L256" s="45">
        <f>+'2009'!$M256</f>
        <v>0</v>
      </c>
      <c r="M256" s="45">
        <f>+'2010'!$M256</f>
        <v>0</v>
      </c>
      <c r="N256" s="45">
        <f>+'2011'!$M256</f>
        <v>0</v>
      </c>
      <c r="O256" s="45">
        <f>+'2012'!$M256</f>
        <v>0</v>
      </c>
      <c r="P256" s="45">
        <f>+'2013'!$M256</f>
        <v>0</v>
      </c>
      <c r="Q256" s="45">
        <f>+'2014'!$M256</f>
        <v>0</v>
      </c>
      <c r="R256" s="45">
        <f>+'2015'!$M256</f>
        <v>0</v>
      </c>
      <c r="S256" s="45">
        <f>+'2016'!$M256</f>
        <v>0</v>
      </c>
      <c r="T256" s="45">
        <f>+'2017'!$M256</f>
        <v>0</v>
      </c>
      <c r="U256" s="45">
        <f>+'2018'!$M256</f>
        <v>0</v>
      </c>
      <c r="V256" s="45">
        <f>+'2019'!$M256</f>
        <v>0</v>
      </c>
      <c r="W256" s="26"/>
      <c r="X256" s="46" t="e">
        <f t="shared" si="48"/>
        <v>#DIV/0!</v>
      </c>
    </row>
    <row r="257" spans="1:24">
      <c r="A257" s="23" t="s">
        <v>391</v>
      </c>
      <c r="B257" s="24" t="s">
        <v>392</v>
      </c>
      <c r="C257" s="45">
        <f>+'2000'!$M257</f>
        <v>0</v>
      </c>
      <c r="D257" s="45">
        <f>+'2001'!$M257</f>
        <v>0</v>
      </c>
      <c r="E257" s="45">
        <f>+'2002'!$M257</f>
        <v>0</v>
      </c>
      <c r="F257" s="45">
        <f>+'2003'!$M257</f>
        <v>0</v>
      </c>
      <c r="G257" s="45">
        <f>+'2004'!$M257</f>
        <v>0</v>
      </c>
      <c r="H257" s="45">
        <f>+'2005'!$M257</f>
        <v>0</v>
      </c>
      <c r="I257" s="45">
        <f>+'2006'!$M257</f>
        <v>0</v>
      </c>
      <c r="J257" s="45">
        <f>+'2007'!$M257</f>
        <v>0</v>
      </c>
      <c r="K257" s="45">
        <f>+'2008'!$M257</f>
        <v>0</v>
      </c>
      <c r="L257" s="45">
        <f>+'2009'!$M257</f>
        <v>0</v>
      </c>
      <c r="M257" s="45">
        <f>+'2010'!$M257</f>
        <v>0</v>
      </c>
      <c r="N257" s="45">
        <f>+'2011'!$M257</f>
        <v>0</v>
      </c>
      <c r="O257" s="45">
        <f>+'2012'!$M257</f>
        <v>0</v>
      </c>
      <c r="P257" s="45">
        <f>+'2013'!$M257</f>
        <v>0</v>
      </c>
      <c r="Q257" s="45">
        <f>+'2014'!$M257</f>
        <v>0</v>
      </c>
      <c r="R257" s="45">
        <f>+'2015'!$M257</f>
        <v>0</v>
      </c>
      <c r="S257" s="45">
        <f>+'2016'!$M257</f>
        <v>0</v>
      </c>
      <c r="T257" s="45">
        <f>+'2017'!$M257</f>
        <v>0</v>
      </c>
      <c r="U257" s="45">
        <f>+'2018'!$M257</f>
        <v>0</v>
      </c>
      <c r="V257" s="45">
        <f>+'2019'!$M257</f>
        <v>0</v>
      </c>
      <c r="W257" s="26"/>
      <c r="X257" s="46" t="e">
        <f t="shared" si="48"/>
        <v>#DIV/0!</v>
      </c>
    </row>
    <row r="258" spans="1:24">
      <c r="A258" s="23" t="s">
        <v>398</v>
      </c>
      <c r="B258" s="24" t="s">
        <v>399</v>
      </c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26"/>
      <c r="X258" s="32" t="e">
        <f t="shared" si="48"/>
        <v>#DIV/0!</v>
      </c>
    </row>
    <row r="259" spans="1:24">
      <c r="A259" s="23" t="s">
        <v>409</v>
      </c>
      <c r="B259" s="24" t="s">
        <v>410</v>
      </c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26"/>
      <c r="X259" s="32" t="e">
        <f t="shared" si="48"/>
        <v>#DIV/0!</v>
      </c>
    </row>
    <row r="260" spans="1:24">
      <c r="A260" s="23" t="s">
        <v>423</v>
      </c>
      <c r="B260" s="24" t="s">
        <v>424</v>
      </c>
      <c r="C260" s="45">
        <f>+'2000'!$M260</f>
        <v>0</v>
      </c>
      <c r="D260" s="45">
        <f>+'2001'!$M260</f>
        <v>0</v>
      </c>
      <c r="E260" s="45">
        <f>+'2002'!$M260</f>
        <v>0</v>
      </c>
      <c r="F260" s="45">
        <f>+'2003'!$M260</f>
        <v>0</v>
      </c>
      <c r="G260" s="45">
        <f>+'2004'!$M260</f>
        <v>0</v>
      </c>
      <c r="H260" s="45">
        <f>+'2005'!$M260</f>
        <v>0</v>
      </c>
      <c r="I260" s="45">
        <f>+'2006'!$M260</f>
        <v>0</v>
      </c>
      <c r="J260" s="45">
        <f>+'2007'!$M260</f>
        <v>0</v>
      </c>
      <c r="K260" s="45">
        <f>+'2008'!$M260</f>
        <v>0</v>
      </c>
      <c r="L260" s="45">
        <f>+'2009'!$M260</f>
        <v>0</v>
      </c>
      <c r="M260" s="45">
        <f>+'2010'!$M260</f>
        <v>0</v>
      </c>
      <c r="N260" s="45">
        <f>+'2011'!$M260</f>
        <v>0</v>
      </c>
      <c r="O260" s="45">
        <f>+'2012'!$M260</f>
        <v>0</v>
      </c>
      <c r="P260" s="45">
        <f>+'2013'!$M260</f>
        <v>0</v>
      </c>
      <c r="Q260" s="45">
        <f>+'2014'!$M260</f>
        <v>0</v>
      </c>
      <c r="R260" s="45">
        <f>+'2015'!$M260</f>
        <v>0</v>
      </c>
      <c r="S260" s="45">
        <f>+'2016'!$M260</f>
        <v>0</v>
      </c>
      <c r="T260" s="45">
        <f>+'2017'!$M260</f>
        <v>0</v>
      </c>
      <c r="U260" s="45">
        <f>+'2018'!$M260</f>
        <v>0</v>
      </c>
      <c r="V260" s="45">
        <f>+'2019'!$M260</f>
        <v>0</v>
      </c>
      <c r="W260" s="26"/>
      <c r="X260" s="46" t="e">
        <f t="shared" si="48"/>
        <v>#DIV/0!</v>
      </c>
    </row>
    <row r="261" spans="1:24">
      <c r="A261" s="23" t="s">
        <v>432</v>
      </c>
      <c r="B261" s="24" t="s">
        <v>290</v>
      </c>
      <c r="C261" s="45">
        <f>+'2000'!$M261</f>
        <v>0</v>
      </c>
      <c r="D261" s="45">
        <f>+'2001'!$M261</f>
        <v>0</v>
      </c>
      <c r="E261" s="45">
        <f>+'2002'!$M261</f>
        <v>0</v>
      </c>
      <c r="F261" s="45">
        <f>+'2003'!$M261</f>
        <v>0</v>
      </c>
      <c r="G261" s="45">
        <f>+'2004'!$M261</f>
        <v>0</v>
      </c>
      <c r="H261" s="45">
        <f>+'2005'!$M261</f>
        <v>0</v>
      </c>
      <c r="I261" s="45">
        <f>+'2006'!$M261</f>
        <v>0</v>
      </c>
      <c r="J261" s="45">
        <f>+'2007'!$M261</f>
        <v>0</v>
      </c>
      <c r="K261" s="45">
        <f>+'2008'!$M261</f>
        <v>0</v>
      </c>
      <c r="L261" s="45">
        <f>+'2009'!$M261</f>
        <v>0</v>
      </c>
      <c r="M261" s="45">
        <f>+'2010'!$M261</f>
        <v>0</v>
      </c>
      <c r="N261" s="45">
        <f>+'2011'!$M261</f>
        <v>0</v>
      </c>
      <c r="O261" s="45">
        <f>+'2012'!$M261</f>
        <v>0</v>
      </c>
      <c r="P261" s="45">
        <f>+'2013'!$M261</f>
        <v>0</v>
      </c>
      <c r="Q261" s="45">
        <f>+'2014'!$M261</f>
        <v>0</v>
      </c>
      <c r="R261" s="45">
        <f>+'2015'!$M261</f>
        <v>0</v>
      </c>
      <c r="S261" s="45">
        <f>+'2016'!$M261</f>
        <v>0</v>
      </c>
      <c r="T261" s="45">
        <f>+'2017'!$M261</f>
        <v>0</v>
      </c>
      <c r="U261" s="45">
        <f>+'2018'!$M261</f>
        <v>0</v>
      </c>
      <c r="V261" s="45">
        <f>+'2019'!$M261</f>
        <v>0</v>
      </c>
      <c r="W261" s="26"/>
      <c r="X261" s="46" t="e">
        <f t="shared" si="48"/>
        <v>#DIV/0!</v>
      </c>
    </row>
    <row r="262" spans="1:24" s="12" customFormat="1">
      <c r="A262" s="18" t="s">
        <v>433</v>
      </c>
      <c r="B262" s="19" t="s">
        <v>434</v>
      </c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21"/>
      <c r="X262" s="35" t="e">
        <f t="shared" si="48"/>
        <v>#DIV/0!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48"/>
        <v>#DIV/0!</v>
      </c>
    </row>
    <row r="264" spans="1:24">
      <c r="A264" s="23" t="s">
        <v>465</v>
      </c>
      <c r="B264" s="24" t="s">
        <v>466</v>
      </c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26"/>
      <c r="X264" s="32" t="e">
        <f t="shared" si="48"/>
        <v>#DIV/0!</v>
      </c>
    </row>
    <row r="265" spans="1:24">
      <c r="A265" s="23" t="s">
        <v>483</v>
      </c>
      <c r="B265" s="24" t="s">
        <v>484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26"/>
      <c r="X265" s="32" t="e">
        <f t="shared" si="48"/>
        <v>#DIV/0!</v>
      </c>
    </row>
    <row r="266" spans="1:24">
      <c r="A266" s="23" t="s">
        <v>492</v>
      </c>
      <c r="B266" s="24" t="s">
        <v>493</v>
      </c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26"/>
      <c r="X266" s="32" t="e">
        <f t="shared" si="48"/>
        <v>#DIV/0!</v>
      </c>
    </row>
    <row r="267" spans="1:24">
      <c r="A267" s="23" t="s">
        <v>515</v>
      </c>
      <c r="B267" s="24" t="s">
        <v>516</v>
      </c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26"/>
      <c r="X267" s="32" t="e">
        <f t="shared" si="48"/>
        <v>#DIV/0!</v>
      </c>
    </row>
    <row r="268" spans="1:24">
      <c r="A268" s="23" t="s">
        <v>517</v>
      </c>
      <c r="B268" s="24" t="s">
        <v>518</v>
      </c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26"/>
      <c r="X268" s="32" t="e">
        <f t="shared" si="48"/>
        <v>#DIV/0!</v>
      </c>
    </row>
    <row r="269" spans="1:24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26"/>
      <c r="X269" s="32" t="e">
        <f t="shared" si="48"/>
        <v>#DIV/0!</v>
      </c>
    </row>
    <row r="270" spans="1:24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26"/>
      <c r="X270" s="32" t="e">
        <f t="shared" si="48"/>
        <v>#DIV/0!</v>
      </c>
    </row>
    <row r="271" spans="1:24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26"/>
      <c r="X271" s="32" t="e">
        <f t="shared" si="48"/>
        <v>#DIV/0!</v>
      </c>
    </row>
    <row r="272" spans="1:24">
      <c r="A272" s="23" t="s">
        <v>538</v>
      </c>
      <c r="B272" s="24" t="s">
        <v>290</v>
      </c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26"/>
      <c r="X272" s="32" t="e">
        <f t="shared" si="48"/>
        <v>#DIV/0!</v>
      </c>
    </row>
    <row r="273" spans="1:24" s="12" customFormat="1">
      <c r="A273" s="18" t="s">
        <v>539</v>
      </c>
      <c r="B273" s="19" t="s">
        <v>540</v>
      </c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21"/>
      <c r="X273" s="35" t="e">
        <f t="shared" ref="X273:X298" si="57">+(V273/C273)-1</f>
        <v>#DIV/0!</v>
      </c>
    </row>
    <row r="274" spans="1:24">
      <c r="A274" s="23" t="s">
        <v>541</v>
      </c>
      <c r="B274" s="24" t="s">
        <v>542</v>
      </c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26"/>
      <c r="X274" s="32" t="e">
        <f t="shared" si="57"/>
        <v>#DIV/0!</v>
      </c>
    </row>
    <row r="275" spans="1:24">
      <c r="A275" s="23" t="s">
        <v>557</v>
      </c>
      <c r="B275" s="24" t="s">
        <v>558</v>
      </c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26"/>
      <c r="X275" s="32" t="e">
        <f t="shared" si="57"/>
        <v>#DIV/0!</v>
      </c>
    </row>
    <row r="276" spans="1:24">
      <c r="A276" s="23" t="s">
        <v>573</v>
      </c>
      <c r="B276" s="24" t="s">
        <v>574</v>
      </c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26"/>
      <c r="X276" s="32" t="e">
        <f t="shared" si="57"/>
        <v>#DIV/0!</v>
      </c>
    </row>
    <row r="277" spans="1:24">
      <c r="A277" s="23" t="s">
        <v>589</v>
      </c>
      <c r="B277" s="24" t="s">
        <v>590</v>
      </c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26"/>
      <c r="X277" s="32" t="e">
        <f t="shared" si="57"/>
        <v>#DIV/0!</v>
      </c>
    </row>
    <row r="278" spans="1:24">
      <c r="A278" s="23" t="s">
        <v>605</v>
      </c>
      <c r="B278" s="24" t="s">
        <v>606</v>
      </c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26"/>
      <c r="X278" s="32" t="e">
        <f t="shared" si="57"/>
        <v>#DIV/0!</v>
      </c>
    </row>
    <row r="279" spans="1:24">
      <c r="A279" s="23" t="s">
        <v>621</v>
      </c>
      <c r="B279" s="24" t="s">
        <v>622</v>
      </c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26"/>
      <c r="X279" s="32" t="e">
        <f t="shared" si="57"/>
        <v>#DIV/0!</v>
      </c>
    </row>
    <row r="280" spans="1:24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26"/>
      <c r="X280" s="32" t="e">
        <f t="shared" si="57"/>
        <v>#DIV/0!</v>
      </c>
    </row>
    <row r="281" spans="1:24">
      <c r="A281" s="23" t="s">
        <v>639</v>
      </c>
      <c r="B281" s="24" t="s">
        <v>290</v>
      </c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26"/>
      <c r="X281" s="32" t="e">
        <f t="shared" si="57"/>
        <v>#DIV/0!</v>
      </c>
    </row>
    <row r="282" spans="1:24" s="12" customFormat="1">
      <c r="A282" s="18" t="s">
        <v>640</v>
      </c>
      <c r="B282" s="19" t="s">
        <v>641</v>
      </c>
      <c r="C282" s="20">
        <f t="shared" ref="C282:U282" si="58">+SUM(C283:C287)</f>
        <v>0</v>
      </c>
      <c r="D282" s="20">
        <f t="shared" si="58"/>
        <v>0</v>
      </c>
      <c r="E282" s="20">
        <f t="shared" si="58"/>
        <v>0</v>
      </c>
      <c r="F282" s="20">
        <f t="shared" si="58"/>
        <v>0</v>
      </c>
      <c r="G282" s="20">
        <f t="shared" si="58"/>
        <v>0</v>
      </c>
      <c r="H282" s="20">
        <f t="shared" si="58"/>
        <v>0</v>
      </c>
      <c r="I282" s="20">
        <f t="shared" si="58"/>
        <v>0</v>
      </c>
      <c r="J282" s="20">
        <f t="shared" si="58"/>
        <v>0</v>
      </c>
      <c r="K282" s="20">
        <f t="shared" si="58"/>
        <v>0</v>
      </c>
      <c r="L282" s="20">
        <f t="shared" si="58"/>
        <v>0</v>
      </c>
      <c r="M282" s="20">
        <f t="shared" si="58"/>
        <v>0</v>
      </c>
      <c r="N282" s="20">
        <f t="shared" si="58"/>
        <v>0</v>
      </c>
      <c r="O282" s="20">
        <f t="shared" si="58"/>
        <v>0</v>
      </c>
      <c r="P282" s="20">
        <f t="shared" si="58"/>
        <v>0</v>
      </c>
      <c r="Q282" s="20">
        <f t="shared" si="58"/>
        <v>0</v>
      </c>
      <c r="R282" s="20">
        <f t="shared" si="58"/>
        <v>0</v>
      </c>
      <c r="S282" s="20">
        <f t="shared" si="58"/>
        <v>0</v>
      </c>
      <c r="T282" s="20">
        <f t="shared" si="58"/>
        <v>0</v>
      </c>
      <c r="U282" s="20">
        <f t="shared" si="58"/>
        <v>0</v>
      </c>
      <c r="V282" s="20">
        <f t="shared" ref="V282" si="59">+SUM(V283:V287)</f>
        <v>0</v>
      </c>
      <c r="W282" s="21"/>
      <c r="X282" s="22" t="e">
        <f t="shared" si="57"/>
        <v>#DIV/0!</v>
      </c>
    </row>
    <row r="283" spans="1:24">
      <c r="A283" s="23" t="s">
        <v>642</v>
      </c>
      <c r="B283" s="24" t="s">
        <v>643</v>
      </c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26"/>
      <c r="X283" s="32" t="e">
        <f t="shared" si="57"/>
        <v>#DIV/0!</v>
      </c>
    </row>
    <row r="284" spans="1:24">
      <c r="A284" s="23" t="s">
        <v>650</v>
      </c>
      <c r="B284" s="24" t="s">
        <v>651</v>
      </c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26"/>
      <c r="X284" s="32" t="e">
        <f t="shared" si="57"/>
        <v>#DIV/0!</v>
      </c>
    </row>
    <row r="285" spans="1:24">
      <c r="A285" s="23" t="s">
        <v>656</v>
      </c>
      <c r="B285" s="24" t="s">
        <v>657</v>
      </c>
      <c r="C285" s="45">
        <f>+'2000'!$M285</f>
        <v>0</v>
      </c>
      <c r="D285" s="45">
        <f>+'2001'!$M285</f>
        <v>0</v>
      </c>
      <c r="E285" s="45">
        <f>+'2002'!$M285</f>
        <v>0</v>
      </c>
      <c r="F285" s="45">
        <f>+'2003'!$M285</f>
        <v>0</v>
      </c>
      <c r="G285" s="45">
        <f>+'2004'!$M285</f>
        <v>0</v>
      </c>
      <c r="H285" s="45">
        <f>+'2005'!$M285</f>
        <v>0</v>
      </c>
      <c r="I285" s="45">
        <f>+'2006'!$M285</f>
        <v>0</v>
      </c>
      <c r="J285" s="45">
        <f>+'2007'!$M285</f>
        <v>0</v>
      </c>
      <c r="K285" s="45">
        <f>+'2008'!$M285</f>
        <v>0</v>
      </c>
      <c r="L285" s="45">
        <f>+'2009'!$M285</f>
        <v>0</v>
      </c>
      <c r="M285" s="45">
        <f>+'2010'!$M285</f>
        <v>0</v>
      </c>
      <c r="N285" s="45">
        <f>+'2011'!$M285</f>
        <v>0</v>
      </c>
      <c r="O285" s="45">
        <f>+'2012'!$M285</f>
        <v>0</v>
      </c>
      <c r="P285" s="45">
        <f>+'2013'!$M285</f>
        <v>0</v>
      </c>
      <c r="Q285" s="45">
        <f>+'2014'!$M285</f>
        <v>0</v>
      </c>
      <c r="R285" s="45">
        <f>+'2015'!$M285</f>
        <v>0</v>
      </c>
      <c r="S285" s="45">
        <f>+'2016'!$M285</f>
        <v>0</v>
      </c>
      <c r="T285" s="45">
        <f>+'2017'!$M285</f>
        <v>0</v>
      </c>
      <c r="U285" s="45">
        <f>+'2018'!$M285</f>
        <v>0</v>
      </c>
      <c r="V285" s="45">
        <f>+'2019'!$M285</f>
        <v>0</v>
      </c>
      <c r="W285" s="26"/>
      <c r="X285" s="46" t="e">
        <f t="shared" si="57"/>
        <v>#DIV/0!</v>
      </c>
    </row>
    <row r="286" spans="1:24">
      <c r="A286" s="23" t="s">
        <v>662</v>
      </c>
      <c r="B286" s="24" t="s">
        <v>663</v>
      </c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26"/>
      <c r="X286" s="32" t="e">
        <f t="shared" si="57"/>
        <v>#DIV/0!</v>
      </c>
    </row>
    <row r="287" spans="1:24">
      <c r="A287" s="23" t="s">
        <v>669</v>
      </c>
      <c r="B287" s="24" t="s">
        <v>290</v>
      </c>
      <c r="C287" s="45">
        <f>+'2000'!$M287</f>
        <v>0</v>
      </c>
      <c r="D287" s="45">
        <f>+'2001'!$M287</f>
        <v>0</v>
      </c>
      <c r="E287" s="45">
        <f>+'2002'!$M287</f>
        <v>0</v>
      </c>
      <c r="F287" s="45">
        <f>+'2003'!$M287</f>
        <v>0</v>
      </c>
      <c r="G287" s="45">
        <f>+'2004'!$M287</f>
        <v>0</v>
      </c>
      <c r="H287" s="45">
        <f>+'2005'!$M287</f>
        <v>0</v>
      </c>
      <c r="I287" s="45">
        <f>+'2006'!$M287</f>
        <v>0</v>
      </c>
      <c r="J287" s="45">
        <f>+'2007'!$M287</f>
        <v>0</v>
      </c>
      <c r="K287" s="45">
        <f>+'2008'!$M287</f>
        <v>0</v>
      </c>
      <c r="L287" s="45">
        <f>+'2009'!$M287</f>
        <v>0</v>
      </c>
      <c r="M287" s="45">
        <f>+'2010'!$M287</f>
        <v>0</v>
      </c>
      <c r="N287" s="45">
        <f>+'2011'!$M287</f>
        <v>0</v>
      </c>
      <c r="O287" s="45">
        <f>+'2012'!$M287</f>
        <v>0</v>
      </c>
      <c r="P287" s="45">
        <f>+'2013'!$M287</f>
        <v>0</v>
      </c>
      <c r="Q287" s="45">
        <f>+'2014'!$M287</f>
        <v>0</v>
      </c>
      <c r="R287" s="45">
        <f>+'2015'!$M287</f>
        <v>0</v>
      </c>
      <c r="S287" s="45">
        <f>+'2016'!$M287</f>
        <v>0</v>
      </c>
      <c r="T287" s="45">
        <f>+'2017'!$M287</f>
        <v>0</v>
      </c>
      <c r="U287" s="45">
        <f>+'2018'!$M287</f>
        <v>0</v>
      </c>
      <c r="V287" s="45">
        <f>+'2019'!$M287</f>
        <v>0</v>
      </c>
      <c r="W287" s="26"/>
      <c r="X287" s="46" t="e">
        <f t="shared" si="57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57"/>
        <v>#DIV/0!</v>
      </c>
    </row>
    <row r="289" spans="1:26" s="12" customFormat="1">
      <c r="A289" s="18"/>
      <c r="B289" s="40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21"/>
      <c r="X289" s="42" t="e">
        <f t="shared" si="57"/>
        <v>#DIV/0!</v>
      </c>
    </row>
    <row r="290" spans="1:26">
      <c r="A290" s="23"/>
      <c r="B290" s="24" t="s">
        <v>672</v>
      </c>
      <c r="C290" s="25">
        <f t="shared" ref="C290:U290" si="60">+C291+C292</f>
        <v>0</v>
      </c>
      <c r="D290" s="25">
        <f t="shared" si="60"/>
        <v>0</v>
      </c>
      <c r="E290" s="25">
        <f t="shared" si="60"/>
        <v>0</v>
      </c>
      <c r="F290" s="25">
        <f t="shared" si="60"/>
        <v>0</v>
      </c>
      <c r="G290" s="25">
        <f t="shared" si="60"/>
        <v>0</v>
      </c>
      <c r="H290" s="25">
        <f t="shared" si="60"/>
        <v>0</v>
      </c>
      <c r="I290" s="25">
        <f t="shared" si="60"/>
        <v>0</v>
      </c>
      <c r="J290" s="25">
        <f t="shared" si="60"/>
        <v>0</v>
      </c>
      <c r="K290" s="25">
        <f t="shared" si="60"/>
        <v>0</v>
      </c>
      <c r="L290" s="25">
        <f t="shared" si="60"/>
        <v>0</v>
      </c>
      <c r="M290" s="25">
        <f t="shared" si="60"/>
        <v>0</v>
      </c>
      <c r="N290" s="25">
        <f t="shared" si="60"/>
        <v>0</v>
      </c>
      <c r="O290" s="25">
        <f t="shared" si="60"/>
        <v>0</v>
      </c>
      <c r="P290" s="25">
        <f t="shared" si="60"/>
        <v>0</v>
      </c>
      <c r="Q290" s="25">
        <f t="shared" si="60"/>
        <v>0</v>
      </c>
      <c r="R290" s="25">
        <f t="shared" si="60"/>
        <v>0</v>
      </c>
      <c r="S290" s="25">
        <f t="shared" si="60"/>
        <v>0</v>
      </c>
      <c r="T290" s="25">
        <f t="shared" si="60"/>
        <v>0</v>
      </c>
      <c r="U290" s="25">
        <f t="shared" si="60"/>
        <v>0</v>
      </c>
      <c r="V290" s="25">
        <f t="shared" ref="V290" si="61">+V291+V292</f>
        <v>0</v>
      </c>
      <c r="W290" s="26"/>
      <c r="X290" s="27" t="e">
        <f t="shared" si="57"/>
        <v>#DIV/0!</v>
      </c>
    </row>
    <row r="291" spans="1:26">
      <c r="A291" s="23"/>
      <c r="B291" s="43" t="s">
        <v>673</v>
      </c>
      <c r="C291" s="45">
        <f>+'2000'!$M291</f>
        <v>0</v>
      </c>
      <c r="D291" s="45">
        <f>+'2001'!$M291</f>
        <v>0</v>
      </c>
      <c r="E291" s="45">
        <f>+'2002'!$M291</f>
        <v>0</v>
      </c>
      <c r="F291" s="45">
        <f>+'2003'!$M291</f>
        <v>0</v>
      </c>
      <c r="G291" s="45">
        <f>+'2004'!$M291</f>
        <v>0</v>
      </c>
      <c r="H291" s="45">
        <f>+'2005'!$M291</f>
        <v>0</v>
      </c>
      <c r="I291" s="45">
        <f>+'2006'!$M291</f>
        <v>0</v>
      </c>
      <c r="J291" s="45">
        <f>+'2007'!$M291</f>
        <v>0</v>
      </c>
      <c r="K291" s="45">
        <f>+'2008'!$M291</f>
        <v>0</v>
      </c>
      <c r="L291" s="45">
        <f>+'2009'!$M291</f>
        <v>0</v>
      </c>
      <c r="M291" s="45">
        <f>+'2010'!$M291</f>
        <v>0</v>
      </c>
      <c r="N291" s="45">
        <f>+'2011'!$M291</f>
        <v>0</v>
      </c>
      <c r="O291" s="45">
        <f>+'2012'!$M291</f>
        <v>0</v>
      </c>
      <c r="P291" s="45">
        <f>+'2013'!$M291</f>
        <v>0</v>
      </c>
      <c r="Q291" s="45">
        <f>+'2014'!$M291</f>
        <v>0</v>
      </c>
      <c r="R291" s="45">
        <f>+'2015'!$M291</f>
        <v>0</v>
      </c>
      <c r="S291" s="45">
        <f>+'2016'!$M291</f>
        <v>0</v>
      </c>
      <c r="T291" s="45">
        <f>+'2017'!$M291</f>
        <v>0</v>
      </c>
      <c r="U291" s="45">
        <f>+'2018'!$M291</f>
        <v>0</v>
      </c>
      <c r="V291" s="45">
        <f>+'2019'!$M291</f>
        <v>0</v>
      </c>
      <c r="W291" s="26"/>
      <c r="X291" s="46" t="e">
        <f t="shared" si="57"/>
        <v>#DIV/0!</v>
      </c>
    </row>
    <row r="292" spans="1:26">
      <c r="A292" s="23"/>
      <c r="B292" s="43" t="s">
        <v>674</v>
      </c>
      <c r="C292" s="45">
        <f>+'2000'!$M292</f>
        <v>0</v>
      </c>
      <c r="D292" s="45">
        <f>+'2001'!$M292</f>
        <v>0</v>
      </c>
      <c r="E292" s="45">
        <f>+'2002'!$M292</f>
        <v>0</v>
      </c>
      <c r="F292" s="45">
        <f>+'2003'!$M292</f>
        <v>0</v>
      </c>
      <c r="G292" s="45">
        <f>+'2004'!$M292</f>
        <v>0</v>
      </c>
      <c r="H292" s="45">
        <f>+'2005'!$M292</f>
        <v>0</v>
      </c>
      <c r="I292" s="45">
        <f>+'2006'!$M292</f>
        <v>0</v>
      </c>
      <c r="J292" s="45">
        <f>+'2007'!$M292</f>
        <v>0</v>
      </c>
      <c r="K292" s="45">
        <f>+'2008'!$M292</f>
        <v>0</v>
      </c>
      <c r="L292" s="45">
        <f>+'2009'!$M292</f>
        <v>0</v>
      </c>
      <c r="M292" s="45">
        <f>+'2010'!$M292</f>
        <v>0</v>
      </c>
      <c r="N292" s="45">
        <f>+'2011'!$M292</f>
        <v>0</v>
      </c>
      <c r="O292" s="45">
        <f>+'2012'!$M292</f>
        <v>0</v>
      </c>
      <c r="P292" s="45">
        <f>+'2013'!$M292</f>
        <v>0</v>
      </c>
      <c r="Q292" s="45">
        <f>+'2014'!$M292</f>
        <v>0</v>
      </c>
      <c r="R292" s="45">
        <f>+'2015'!$M292</f>
        <v>0</v>
      </c>
      <c r="S292" s="45">
        <f>+'2016'!$M292</f>
        <v>0</v>
      </c>
      <c r="T292" s="45">
        <f>+'2017'!$M292</f>
        <v>0</v>
      </c>
      <c r="U292" s="45">
        <f>+'2018'!$M292</f>
        <v>0</v>
      </c>
      <c r="V292" s="45">
        <f>+'2019'!$M292</f>
        <v>0</v>
      </c>
      <c r="W292" s="26"/>
      <c r="X292" s="46" t="e">
        <f t="shared" si="57"/>
        <v>#DIV/0!</v>
      </c>
    </row>
    <row r="293" spans="1:26">
      <c r="A293" s="23"/>
      <c r="B293" s="24" t="s">
        <v>675</v>
      </c>
      <c r="C293" s="45">
        <f>+'2000'!$M293</f>
        <v>0</v>
      </c>
      <c r="D293" s="45">
        <f>+'2001'!$M293</f>
        <v>0</v>
      </c>
      <c r="E293" s="45">
        <f>+'2002'!$M293</f>
        <v>0</v>
      </c>
      <c r="F293" s="45">
        <f>+'2003'!$M293</f>
        <v>0</v>
      </c>
      <c r="G293" s="45">
        <f>+'2004'!$M293</f>
        <v>0</v>
      </c>
      <c r="H293" s="45">
        <f>+'2005'!$M293</f>
        <v>0</v>
      </c>
      <c r="I293" s="45">
        <f>+'2006'!$M293</f>
        <v>0</v>
      </c>
      <c r="J293" s="45">
        <f>+'2007'!$M293</f>
        <v>0</v>
      </c>
      <c r="K293" s="45">
        <f>+'2008'!$M293</f>
        <v>0</v>
      </c>
      <c r="L293" s="45">
        <f>+'2009'!$M293</f>
        <v>0</v>
      </c>
      <c r="M293" s="45">
        <f>+'2010'!$M293</f>
        <v>0</v>
      </c>
      <c r="N293" s="45">
        <f>+'2011'!$M293</f>
        <v>0</v>
      </c>
      <c r="O293" s="45">
        <f>+'2012'!$M293</f>
        <v>0</v>
      </c>
      <c r="P293" s="45">
        <f>+'2013'!$M293</f>
        <v>0</v>
      </c>
      <c r="Q293" s="45">
        <f>+'2014'!$M293</f>
        <v>0</v>
      </c>
      <c r="R293" s="45">
        <f>+'2015'!$M293</f>
        <v>0</v>
      </c>
      <c r="S293" s="45">
        <f>+'2016'!$M293</f>
        <v>0</v>
      </c>
      <c r="T293" s="45">
        <f>+'2017'!$M293</f>
        <v>0</v>
      </c>
      <c r="U293" s="45">
        <f>+'2018'!$M293</f>
        <v>0</v>
      </c>
      <c r="V293" s="45">
        <f>+'2019'!$M293</f>
        <v>0</v>
      </c>
      <c r="W293" s="26"/>
      <c r="X293" s="46" t="e">
        <f t="shared" si="57"/>
        <v>#DIV/0!</v>
      </c>
    </row>
    <row r="294" spans="1:26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26"/>
      <c r="X294" s="32" t="e">
        <f t="shared" si="57"/>
        <v>#DIV/0!</v>
      </c>
    </row>
    <row r="295" spans="1:26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26"/>
      <c r="X295" s="32" t="e">
        <f t="shared" si="57"/>
        <v>#DIV/0!</v>
      </c>
    </row>
    <row r="296" spans="1:26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26"/>
      <c r="X296" s="32" t="e">
        <f t="shared" si="57"/>
        <v>#DIV/0!</v>
      </c>
    </row>
    <row r="297" spans="1:26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26"/>
      <c r="X297" s="32" t="e">
        <f t="shared" si="57"/>
        <v>#DIV/0!</v>
      </c>
    </row>
    <row r="298" spans="1:26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26"/>
      <c r="X298" s="32" t="e">
        <f t="shared" si="57"/>
        <v>#DIV/0!</v>
      </c>
    </row>
    <row r="301" spans="1:26" s="12" customFormat="1">
      <c r="A301" s="10" t="s">
        <v>696</v>
      </c>
      <c r="B301" s="10"/>
      <c r="C301" s="44">
        <f t="shared" ref="C301:U301" si="62">C241-C303</f>
        <v>0</v>
      </c>
      <c r="D301" s="44">
        <f t="shared" si="62"/>
        <v>0</v>
      </c>
      <c r="E301" s="44">
        <f t="shared" si="62"/>
        <v>0</v>
      </c>
      <c r="F301" s="44">
        <f t="shared" si="62"/>
        <v>0</v>
      </c>
      <c r="G301" s="44">
        <f t="shared" si="62"/>
        <v>0</v>
      </c>
      <c r="H301" s="44">
        <f t="shared" si="62"/>
        <v>0</v>
      </c>
      <c r="I301" s="44">
        <f t="shared" si="62"/>
        <v>0</v>
      </c>
      <c r="J301" s="44">
        <f t="shared" si="62"/>
        <v>0</v>
      </c>
      <c r="K301" s="44">
        <f t="shared" si="62"/>
        <v>0</v>
      </c>
      <c r="L301" s="44">
        <f t="shared" si="62"/>
        <v>0</v>
      </c>
      <c r="M301" s="44">
        <f t="shared" si="62"/>
        <v>0</v>
      </c>
      <c r="N301" s="44">
        <f t="shared" si="62"/>
        <v>0</v>
      </c>
      <c r="O301" s="44">
        <f t="shared" si="62"/>
        <v>0</v>
      </c>
      <c r="P301" s="44">
        <f t="shared" si="62"/>
        <v>0</v>
      </c>
      <c r="Q301" s="44">
        <f t="shared" si="62"/>
        <v>0</v>
      </c>
      <c r="R301" s="44">
        <f t="shared" si="62"/>
        <v>0</v>
      </c>
      <c r="S301" s="44">
        <f t="shared" si="62"/>
        <v>0</v>
      </c>
      <c r="T301" s="44">
        <f t="shared" si="62"/>
        <v>0</v>
      </c>
      <c r="U301" s="44">
        <f t="shared" si="62"/>
        <v>0</v>
      </c>
      <c r="V301" s="44">
        <f t="shared" ref="V301" si="63">V241-V303</f>
        <v>0</v>
      </c>
      <c r="X301" s="13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64">+SUM(C304:C308)</f>
        <v>0</v>
      </c>
      <c r="D303" s="20">
        <f t="shared" si="64"/>
        <v>0</v>
      </c>
      <c r="E303" s="20">
        <f t="shared" si="64"/>
        <v>0</v>
      </c>
      <c r="F303" s="20">
        <f t="shared" si="64"/>
        <v>0</v>
      </c>
      <c r="G303" s="20">
        <f t="shared" si="64"/>
        <v>0</v>
      </c>
      <c r="H303" s="20">
        <f t="shared" si="64"/>
        <v>0</v>
      </c>
      <c r="I303" s="20">
        <f t="shared" si="64"/>
        <v>0</v>
      </c>
      <c r="J303" s="20">
        <f t="shared" si="64"/>
        <v>0</v>
      </c>
      <c r="K303" s="20">
        <f t="shared" si="64"/>
        <v>0</v>
      </c>
      <c r="L303" s="20">
        <f t="shared" si="64"/>
        <v>0</v>
      </c>
      <c r="M303" s="20">
        <f t="shared" si="64"/>
        <v>0</v>
      </c>
      <c r="N303" s="20">
        <f t="shared" si="64"/>
        <v>0</v>
      </c>
      <c r="O303" s="20">
        <f t="shared" si="64"/>
        <v>0</v>
      </c>
      <c r="P303" s="20">
        <f t="shared" si="64"/>
        <v>0</v>
      </c>
      <c r="Q303" s="20">
        <f t="shared" si="64"/>
        <v>0</v>
      </c>
      <c r="R303" s="20">
        <f t="shared" si="64"/>
        <v>0</v>
      </c>
      <c r="S303" s="20">
        <f t="shared" si="64"/>
        <v>0</v>
      </c>
      <c r="T303" s="20">
        <f t="shared" si="64"/>
        <v>0</v>
      </c>
      <c r="U303" s="20">
        <f t="shared" si="64"/>
        <v>0</v>
      </c>
      <c r="V303" s="20">
        <f t="shared" ref="V303" si="65">+SUM(V304:V308)</f>
        <v>0</v>
      </c>
      <c r="W303" s="21"/>
      <c r="X303" s="22" t="e">
        <f t="shared" ref="X303:X308" si="66">+(V303/C303)-1</f>
        <v>#DIV/0!</v>
      </c>
    </row>
    <row r="304" spans="1:26">
      <c r="A304" s="47" t="s">
        <v>263</v>
      </c>
      <c r="B304" s="48" t="s">
        <v>264</v>
      </c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26"/>
      <c r="X304" s="46" t="e">
        <f t="shared" si="66"/>
        <v>#DIV/0!</v>
      </c>
    </row>
    <row r="305" spans="1:24">
      <c r="A305" s="47" t="s">
        <v>342</v>
      </c>
      <c r="B305" s="48" t="s">
        <v>343</v>
      </c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26"/>
      <c r="X305" s="46" t="e">
        <f t="shared" si="66"/>
        <v>#DIV/0!</v>
      </c>
    </row>
    <row r="306" spans="1:24">
      <c r="A306" s="47" t="s">
        <v>433</v>
      </c>
      <c r="B306" s="48" t="s">
        <v>434</v>
      </c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26"/>
      <c r="X306" s="32" t="e">
        <f t="shared" si="66"/>
        <v>#DIV/0!</v>
      </c>
    </row>
    <row r="307" spans="1:24">
      <c r="A307" s="47" t="s">
        <v>539</v>
      </c>
      <c r="B307" s="48" t="s">
        <v>540</v>
      </c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26"/>
      <c r="X307" s="32" t="e">
        <f t="shared" si="66"/>
        <v>#DIV/0!</v>
      </c>
    </row>
    <row r="308" spans="1:24">
      <c r="A308" s="47" t="s">
        <v>640</v>
      </c>
      <c r="B308" s="48" t="s">
        <v>641</v>
      </c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26"/>
      <c r="X308" s="46" t="e">
        <f t="shared" si="66"/>
        <v>#DIV/0!</v>
      </c>
    </row>
  </sheetData>
  <conditionalFormatting sqref="C239:U239 C301:U301">
    <cfRule type="cellIs" dxfId="5" priority="6" operator="equal">
      <formula>0</formula>
    </cfRule>
  </conditionalFormatting>
  <conditionalFormatting sqref="V239">
    <cfRule type="cellIs" dxfId="4" priority="2" operator="equal">
      <formula>0</formula>
    </cfRule>
  </conditionalFormatting>
  <conditionalFormatting sqref="V301">
    <cfRule type="cellIs" dxfId="3" priority="1" operator="equal">
      <formula>0</formula>
    </cfRule>
  </conditionalFormatting>
  <dataValidations count="1">
    <dataValidation allowBlank="1" showInputMessage="1" showErrorMessage="1" sqref="B144:B157 B136 A225:B236 B267:B273 A289:B299 B307" xr:uid="{9B709673-82D5-430E-A62C-5C1CB561E42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22B48D08-F7F5-47BC-9893-CAA95A3D4FF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'SO2'!C4:V4</xm:f>
              <xm:sqref>Z4</xm:sqref>
            </x14:sparkline>
            <x14:sparkline>
              <xm:f>'SO2'!C5:V5</xm:f>
              <xm:sqref>Z5</xm:sqref>
            </x14:sparkline>
            <x14:sparkline>
              <xm:f>'SO2'!C6:V6</xm:f>
              <xm:sqref>Z6</xm:sqref>
            </x14:sparkline>
            <x14:sparkline>
              <xm:f>'SO2'!C7:V7</xm:f>
              <xm:sqref>Z7</xm:sqref>
            </x14:sparkline>
            <x14:sparkline>
              <xm:f>'SO2'!C8:V8</xm:f>
              <xm:sqref>Z8</xm:sqref>
            </x14:sparkline>
            <x14:sparkline>
              <xm:f>'SO2'!C9:V9</xm:f>
              <xm:sqref>Z9</xm:sqref>
            </x14:sparkline>
            <x14:sparkline>
              <xm:f>'SO2'!C10:V10</xm:f>
              <xm:sqref>Z10</xm:sqref>
            </x14:sparkline>
            <x14:sparkline>
              <xm:f>'SO2'!C11:V11</xm:f>
              <xm:sqref>Z11</xm:sqref>
            </x14:sparkline>
            <x14:sparkline>
              <xm:f>'SO2'!C12:V12</xm:f>
              <xm:sqref>Z12</xm:sqref>
            </x14:sparkline>
            <x14:sparkline>
              <xm:f>'SO2'!C13:V13</xm:f>
              <xm:sqref>Z13</xm:sqref>
            </x14:sparkline>
            <x14:sparkline>
              <xm:f>'SO2'!C14:V14</xm:f>
              <xm:sqref>Z14</xm:sqref>
            </x14:sparkline>
            <x14:sparkline>
              <xm:f>'SO2'!C15:V15</xm:f>
              <xm:sqref>Z15</xm:sqref>
            </x14:sparkline>
            <x14:sparkline>
              <xm:f>'SO2'!C16:V16</xm:f>
              <xm:sqref>Z16</xm:sqref>
            </x14:sparkline>
            <x14:sparkline>
              <xm:f>'SO2'!C17:V17</xm:f>
              <xm:sqref>Z17</xm:sqref>
            </x14:sparkline>
            <x14:sparkline>
              <xm:f>'SO2'!C18:V18</xm:f>
              <xm:sqref>Z18</xm:sqref>
            </x14:sparkline>
            <x14:sparkline>
              <xm:f>'SO2'!C19:V19</xm:f>
              <xm:sqref>Z19</xm:sqref>
            </x14:sparkline>
            <x14:sparkline>
              <xm:f>'SO2'!C20:V20</xm:f>
              <xm:sqref>Z20</xm:sqref>
            </x14:sparkline>
            <x14:sparkline>
              <xm:f>'SO2'!C21:V21</xm:f>
              <xm:sqref>Z21</xm:sqref>
            </x14:sparkline>
            <x14:sparkline>
              <xm:f>'SO2'!C22:V22</xm:f>
              <xm:sqref>Z22</xm:sqref>
            </x14:sparkline>
            <x14:sparkline>
              <xm:f>'SO2'!C23:V23</xm:f>
              <xm:sqref>Z23</xm:sqref>
            </x14:sparkline>
            <x14:sparkline>
              <xm:f>'SO2'!C24:V24</xm:f>
              <xm:sqref>Z24</xm:sqref>
            </x14:sparkline>
            <x14:sparkline>
              <xm:f>'SO2'!C25:V25</xm:f>
              <xm:sqref>Z25</xm:sqref>
            </x14:sparkline>
            <x14:sparkline>
              <xm:f>'SO2'!C26:V26</xm:f>
              <xm:sqref>Z26</xm:sqref>
            </x14:sparkline>
            <x14:sparkline>
              <xm:f>'SO2'!C27:V27</xm:f>
              <xm:sqref>Z27</xm:sqref>
            </x14:sparkline>
            <x14:sparkline>
              <xm:f>'SO2'!C28:V28</xm:f>
              <xm:sqref>Z28</xm:sqref>
            </x14:sparkline>
            <x14:sparkline>
              <xm:f>'SO2'!C29:V29</xm:f>
              <xm:sqref>Z29</xm:sqref>
            </x14:sparkline>
            <x14:sparkline>
              <xm:f>'SO2'!C30:V30</xm:f>
              <xm:sqref>Z30</xm:sqref>
            </x14:sparkline>
            <x14:sparkline>
              <xm:f>'SO2'!C31:V31</xm:f>
              <xm:sqref>Z31</xm:sqref>
            </x14:sparkline>
            <x14:sparkline>
              <xm:f>'SO2'!C32:V32</xm:f>
              <xm:sqref>Z32</xm:sqref>
            </x14:sparkline>
            <x14:sparkline>
              <xm:f>'SO2'!C33:V33</xm:f>
              <xm:sqref>Z33</xm:sqref>
            </x14:sparkline>
            <x14:sparkline>
              <xm:f>'SO2'!C34:V34</xm:f>
              <xm:sqref>Z34</xm:sqref>
            </x14:sparkline>
            <x14:sparkline>
              <xm:f>'SO2'!C35:V35</xm:f>
              <xm:sqref>Z35</xm:sqref>
            </x14:sparkline>
            <x14:sparkline>
              <xm:f>'SO2'!C36:V36</xm:f>
              <xm:sqref>Z36</xm:sqref>
            </x14:sparkline>
            <x14:sparkline>
              <xm:f>'SO2'!C37:V37</xm:f>
              <xm:sqref>Z37</xm:sqref>
            </x14:sparkline>
            <x14:sparkline>
              <xm:f>'SO2'!C38:V38</xm:f>
              <xm:sqref>Z38</xm:sqref>
            </x14:sparkline>
            <x14:sparkline>
              <xm:f>'SO2'!C39:V39</xm:f>
              <xm:sqref>Z39</xm:sqref>
            </x14:sparkline>
            <x14:sparkline>
              <xm:f>'SO2'!C40:V40</xm:f>
              <xm:sqref>Z40</xm:sqref>
            </x14:sparkline>
            <x14:sparkline>
              <xm:f>'SO2'!C41:V41</xm:f>
              <xm:sqref>Z41</xm:sqref>
            </x14:sparkline>
            <x14:sparkline>
              <xm:f>'SO2'!C42:V42</xm:f>
              <xm:sqref>Z42</xm:sqref>
            </x14:sparkline>
            <x14:sparkline>
              <xm:f>'SO2'!C43:V43</xm:f>
              <xm:sqref>Z43</xm:sqref>
            </x14:sparkline>
            <x14:sparkline>
              <xm:f>'SO2'!C44:V44</xm:f>
              <xm:sqref>Z44</xm:sqref>
            </x14:sparkline>
            <x14:sparkline>
              <xm:f>'SO2'!C45:V45</xm:f>
              <xm:sqref>Z45</xm:sqref>
            </x14:sparkline>
            <x14:sparkline>
              <xm:f>'SO2'!C46:V46</xm:f>
              <xm:sqref>Z46</xm:sqref>
            </x14:sparkline>
            <x14:sparkline>
              <xm:f>'SO2'!C47:V47</xm:f>
              <xm:sqref>Z47</xm:sqref>
            </x14:sparkline>
            <x14:sparkline>
              <xm:f>'SO2'!C48:V48</xm:f>
              <xm:sqref>Z48</xm:sqref>
            </x14:sparkline>
            <x14:sparkline>
              <xm:f>'SO2'!C49:V49</xm:f>
              <xm:sqref>Z49</xm:sqref>
            </x14:sparkline>
            <x14:sparkline>
              <xm:f>'SO2'!C50:V50</xm:f>
              <xm:sqref>Z50</xm:sqref>
            </x14:sparkline>
            <x14:sparkline>
              <xm:f>'SO2'!C51:V51</xm:f>
              <xm:sqref>Z51</xm:sqref>
            </x14:sparkline>
            <x14:sparkline>
              <xm:f>'SO2'!C52:V52</xm:f>
              <xm:sqref>Z52</xm:sqref>
            </x14:sparkline>
            <x14:sparkline>
              <xm:f>'SO2'!C53:V53</xm:f>
              <xm:sqref>Z53</xm:sqref>
            </x14:sparkline>
            <x14:sparkline>
              <xm:f>'SO2'!C54:V54</xm:f>
              <xm:sqref>Z54</xm:sqref>
            </x14:sparkline>
            <x14:sparkline>
              <xm:f>'SO2'!C55:V55</xm:f>
              <xm:sqref>Z55</xm:sqref>
            </x14:sparkline>
            <x14:sparkline>
              <xm:f>'SO2'!C56:V56</xm:f>
              <xm:sqref>Z56</xm:sqref>
            </x14:sparkline>
            <x14:sparkline>
              <xm:f>'SO2'!C57:V57</xm:f>
              <xm:sqref>Z57</xm:sqref>
            </x14:sparkline>
            <x14:sparkline>
              <xm:f>'SO2'!C58:V58</xm:f>
              <xm:sqref>Z58</xm:sqref>
            </x14:sparkline>
            <x14:sparkline>
              <xm:f>'SO2'!C59:V59</xm:f>
              <xm:sqref>Z59</xm:sqref>
            </x14:sparkline>
            <x14:sparkline>
              <xm:f>'SO2'!C60:V60</xm:f>
              <xm:sqref>Z60</xm:sqref>
            </x14:sparkline>
            <x14:sparkline>
              <xm:f>'SO2'!C61:V61</xm:f>
              <xm:sqref>Z61</xm:sqref>
            </x14:sparkline>
            <x14:sparkline>
              <xm:f>'SO2'!C62:V62</xm:f>
              <xm:sqref>Z62</xm:sqref>
            </x14:sparkline>
            <x14:sparkline>
              <xm:f>'SO2'!C63:V63</xm:f>
              <xm:sqref>Z63</xm:sqref>
            </x14:sparkline>
            <x14:sparkline>
              <xm:f>'SO2'!C64:V64</xm:f>
              <xm:sqref>Z64</xm:sqref>
            </x14:sparkline>
            <x14:sparkline>
              <xm:f>'SO2'!C65:V65</xm:f>
              <xm:sqref>Z65</xm:sqref>
            </x14:sparkline>
            <x14:sparkline>
              <xm:f>'SO2'!C66:V66</xm:f>
              <xm:sqref>Z66</xm:sqref>
            </x14:sparkline>
            <x14:sparkline>
              <xm:f>'SO2'!C67:V67</xm:f>
              <xm:sqref>Z67</xm:sqref>
            </x14:sparkline>
            <x14:sparkline>
              <xm:f>'SO2'!C68:V68</xm:f>
              <xm:sqref>Z68</xm:sqref>
            </x14:sparkline>
            <x14:sparkline>
              <xm:f>'SO2'!C69:V69</xm:f>
              <xm:sqref>Z69</xm:sqref>
            </x14:sparkline>
            <x14:sparkline>
              <xm:f>'SO2'!C70:V70</xm:f>
              <xm:sqref>Z70</xm:sqref>
            </x14:sparkline>
            <x14:sparkline>
              <xm:f>'SO2'!C71:V71</xm:f>
              <xm:sqref>Z71</xm:sqref>
            </x14:sparkline>
            <x14:sparkline>
              <xm:f>'SO2'!C72:V72</xm:f>
              <xm:sqref>Z72</xm:sqref>
            </x14:sparkline>
            <x14:sparkline>
              <xm:f>'SO2'!C73:V73</xm:f>
              <xm:sqref>Z73</xm:sqref>
            </x14:sparkline>
            <x14:sparkline>
              <xm:f>'SO2'!C74:V74</xm:f>
              <xm:sqref>Z74</xm:sqref>
            </x14:sparkline>
            <x14:sparkline>
              <xm:f>'SO2'!C75:V75</xm:f>
              <xm:sqref>Z75</xm:sqref>
            </x14:sparkline>
            <x14:sparkline>
              <xm:f>'SO2'!C76:V76</xm:f>
              <xm:sqref>Z76</xm:sqref>
            </x14:sparkline>
            <x14:sparkline>
              <xm:f>'SO2'!C77:V77</xm:f>
              <xm:sqref>Z77</xm:sqref>
            </x14:sparkline>
            <x14:sparkline>
              <xm:f>'SO2'!C78:V78</xm:f>
              <xm:sqref>Z78</xm:sqref>
            </x14:sparkline>
            <x14:sparkline>
              <xm:f>'SO2'!C79:V79</xm:f>
              <xm:sqref>Z79</xm:sqref>
            </x14:sparkline>
            <x14:sparkline>
              <xm:f>'SO2'!C80:V80</xm:f>
              <xm:sqref>Z80</xm:sqref>
            </x14:sparkline>
            <x14:sparkline>
              <xm:f>'SO2'!C81:V81</xm:f>
              <xm:sqref>Z81</xm:sqref>
            </x14:sparkline>
            <x14:sparkline>
              <xm:f>'SO2'!C82:V82</xm:f>
              <xm:sqref>Z82</xm:sqref>
            </x14:sparkline>
            <x14:sparkline>
              <xm:f>'SO2'!C83:V83</xm:f>
              <xm:sqref>Z83</xm:sqref>
            </x14:sparkline>
            <x14:sparkline>
              <xm:f>'SO2'!C84:V84</xm:f>
              <xm:sqref>Z84</xm:sqref>
            </x14:sparkline>
            <x14:sparkline>
              <xm:f>'SO2'!C85:V85</xm:f>
              <xm:sqref>Z85</xm:sqref>
            </x14:sparkline>
            <x14:sparkline>
              <xm:f>'SO2'!C86:V86</xm:f>
              <xm:sqref>Z86</xm:sqref>
            </x14:sparkline>
            <x14:sparkline>
              <xm:f>'SO2'!C87:V87</xm:f>
              <xm:sqref>Z87</xm:sqref>
            </x14:sparkline>
            <x14:sparkline>
              <xm:f>'SO2'!C88:V88</xm:f>
              <xm:sqref>Z88</xm:sqref>
            </x14:sparkline>
            <x14:sparkline>
              <xm:f>'SO2'!C89:V89</xm:f>
              <xm:sqref>Z89</xm:sqref>
            </x14:sparkline>
            <x14:sparkline>
              <xm:f>'SO2'!C90:V90</xm:f>
              <xm:sqref>Z90</xm:sqref>
            </x14:sparkline>
            <x14:sparkline>
              <xm:f>'SO2'!C91:V91</xm:f>
              <xm:sqref>Z91</xm:sqref>
            </x14:sparkline>
            <x14:sparkline>
              <xm:f>'SO2'!C92:V92</xm:f>
              <xm:sqref>Z92</xm:sqref>
            </x14:sparkline>
            <x14:sparkline>
              <xm:f>'SO2'!C93:V93</xm:f>
              <xm:sqref>Z93</xm:sqref>
            </x14:sparkline>
            <x14:sparkline>
              <xm:f>'SO2'!C94:V94</xm:f>
              <xm:sqref>Z94</xm:sqref>
            </x14:sparkline>
            <x14:sparkline>
              <xm:f>'SO2'!C95:V95</xm:f>
              <xm:sqref>Z95</xm:sqref>
            </x14:sparkline>
            <x14:sparkline>
              <xm:f>'SO2'!C96:V96</xm:f>
              <xm:sqref>Z96</xm:sqref>
            </x14:sparkline>
            <x14:sparkline>
              <xm:f>'SO2'!C97:V97</xm:f>
              <xm:sqref>Z97</xm:sqref>
            </x14:sparkline>
            <x14:sparkline>
              <xm:f>'SO2'!C98:V98</xm:f>
              <xm:sqref>Z98</xm:sqref>
            </x14:sparkline>
            <x14:sparkline>
              <xm:f>'SO2'!C99:V99</xm:f>
              <xm:sqref>Z99</xm:sqref>
            </x14:sparkline>
            <x14:sparkline>
              <xm:f>'SO2'!C100:V100</xm:f>
              <xm:sqref>Z100</xm:sqref>
            </x14:sparkline>
            <x14:sparkline>
              <xm:f>'SO2'!C101:V101</xm:f>
              <xm:sqref>Z101</xm:sqref>
            </x14:sparkline>
            <x14:sparkline>
              <xm:f>'SO2'!C102:V102</xm:f>
              <xm:sqref>Z102</xm:sqref>
            </x14:sparkline>
            <x14:sparkline>
              <xm:f>'SO2'!C103:V103</xm:f>
              <xm:sqref>Z103</xm:sqref>
            </x14:sparkline>
            <x14:sparkline>
              <xm:f>'SO2'!C104:V104</xm:f>
              <xm:sqref>Z104</xm:sqref>
            </x14:sparkline>
            <x14:sparkline>
              <xm:f>'SO2'!C105:V105</xm:f>
              <xm:sqref>Z105</xm:sqref>
            </x14:sparkline>
            <x14:sparkline>
              <xm:f>'SO2'!C106:V106</xm:f>
              <xm:sqref>Z106</xm:sqref>
            </x14:sparkline>
            <x14:sparkline>
              <xm:f>'SO2'!C107:V107</xm:f>
              <xm:sqref>Z107</xm:sqref>
            </x14:sparkline>
            <x14:sparkline>
              <xm:f>'SO2'!C108:V108</xm:f>
              <xm:sqref>Z108</xm:sqref>
            </x14:sparkline>
            <x14:sparkline>
              <xm:f>'SO2'!C109:V109</xm:f>
              <xm:sqref>Z109</xm:sqref>
            </x14:sparkline>
            <x14:sparkline>
              <xm:f>'SO2'!C110:V110</xm:f>
              <xm:sqref>Z110</xm:sqref>
            </x14:sparkline>
            <x14:sparkline>
              <xm:f>'SO2'!C111:V111</xm:f>
              <xm:sqref>Z111</xm:sqref>
            </x14:sparkline>
            <x14:sparkline>
              <xm:f>'SO2'!C112:V112</xm:f>
              <xm:sqref>Z112</xm:sqref>
            </x14:sparkline>
            <x14:sparkline>
              <xm:f>'SO2'!C113:V113</xm:f>
              <xm:sqref>Z113</xm:sqref>
            </x14:sparkline>
            <x14:sparkline>
              <xm:f>'SO2'!C114:V114</xm:f>
              <xm:sqref>Z114</xm:sqref>
            </x14:sparkline>
            <x14:sparkline>
              <xm:f>'SO2'!C115:V115</xm:f>
              <xm:sqref>Z115</xm:sqref>
            </x14:sparkline>
            <x14:sparkline>
              <xm:f>'SO2'!C116:V116</xm:f>
              <xm:sqref>Z116</xm:sqref>
            </x14:sparkline>
            <x14:sparkline>
              <xm:f>'SO2'!C117:V117</xm:f>
              <xm:sqref>Z117</xm:sqref>
            </x14:sparkline>
            <x14:sparkline>
              <xm:f>'SO2'!C118:V118</xm:f>
              <xm:sqref>Z118</xm:sqref>
            </x14:sparkline>
            <x14:sparkline>
              <xm:f>'SO2'!C119:V119</xm:f>
              <xm:sqref>Z119</xm:sqref>
            </x14:sparkline>
            <x14:sparkline>
              <xm:f>'SO2'!C120:V120</xm:f>
              <xm:sqref>Z120</xm:sqref>
            </x14:sparkline>
            <x14:sparkline>
              <xm:f>'SO2'!C121:V121</xm:f>
              <xm:sqref>Z121</xm:sqref>
            </x14:sparkline>
            <x14:sparkline>
              <xm:f>'SO2'!C122:V122</xm:f>
              <xm:sqref>Z122</xm:sqref>
            </x14:sparkline>
            <x14:sparkline>
              <xm:f>'SO2'!C123:V123</xm:f>
              <xm:sqref>Z123</xm:sqref>
            </x14:sparkline>
            <x14:sparkline>
              <xm:f>'SO2'!C124:V124</xm:f>
              <xm:sqref>Z124</xm:sqref>
            </x14:sparkline>
            <x14:sparkline>
              <xm:f>'SO2'!C125:V125</xm:f>
              <xm:sqref>Z125</xm:sqref>
            </x14:sparkline>
            <x14:sparkline>
              <xm:f>'SO2'!C126:V126</xm:f>
              <xm:sqref>Z126</xm:sqref>
            </x14:sparkline>
            <x14:sparkline>
              <xm:f>'SO2'!C127:V127</xm:f>
              <xm:sqref>Z127</xm:sqref>
            </x14:sparkline>
            <x14:sparkline>
              <xm:f>'SO2'!C128:V128</xm:f>
              <xm:sqref>Z128</xm:sqref>
            </x14:sparkline>
            <x14:sparkline>
              <xm:f>'SO2'!C129:V129</xm:f>
              <xm:sqref>Z129</xm:sqref>
            </x14:sparkline>
            <x14:sparkline>
              <xm:f>'SO2'!C130:V130</xm:f>
              <xm:sqref>Z130</xm:sqref>
            </x14:sparkline>
            <x14:sparkline>
              <xm:f>'SO2'!C131:V131</xm:f>
              <xm:sqref>Z131</xm:sqref>
            </x14:sparkline>
            <x14:sparkline>
              <xm:f>'SO2'!C132:V132</xm:f>
              <xm:sqref>Z132</xm:sqref>
            </x14:sparkline>
            <x14:sparkline>
              <xm:f>'SO2'!C133:V133</xm:f>
              <xm:sqref>Z133</xm:sqref>
            </x14:sparkline>
            <x14:sparkline>
              <xm:f>'SO2'!C134:V134</xm:f>
              <xm:sqref>Z134</xm:sqref>
            </x14:sparkline>
            <x14:sparkline>
              <xm:f>'SO2'!C135:V135</xm:f>
              <xm:sqref>Z135</xm:sqref>
            </x14:sparkline>
            <x14:sparkline>
              <xm:f>'SO2'!C136:V136</xm:f>
              <xm:sqref>Z136</xm:sqref>
            </x14:sparkline>
            <x14:sparkline>
              <xm:f>'SO2'!C137:V137</xm:f>
              <xm:sqref>Z137</xm:sqref>
            </x14:sparkline>
            <x14:sparkline>
              <xm:f>'SO2'!C138:V138</xm:f>
              <xm:sqref>Z138</xm:sqref>
            </x14:sparkline>
            <x14:sparkline>
              <xm:f>'SO2'!C139:V139</xm:f>
              <xm:sqref>Z139</xm:sqref>
            </x14:sparkline>
            <x14:sparkline>
              <xm:f>'SO2'!C140:V140</xm:f>
              <xm:sqref>Z140</xm:sqref>
            </x14:sparkline>
            <x14:sparkline>
              <xm:f>'SO2'!C141:V141</xm:f>
              <xm:sqref>Z141</xm:sqref>
            </x14:sparkline>
            <x14:sparkline>
              <xm:f>'SO2'!C142:V142</xm:f>
              <xm:sqref>Z142</xm:sqref>
            </x14:sparkline>
            <x14:sparkline>
              <xm:f>'SO2'!C143:V143</xm:f>
              <xm:sqref>Z143</xm:sqref>
            </x14:sparkline>
            <x14:sparkline>
              <xm:f>'SO2'!C144:V144</xm:f>
              <xm:sqref>Z144</xm:sqref>
            </x14:sparkline>
            <x14:sparkline>
              <xm:f>'SO2'!C145:V145</xm:f>
              <xm:sqref>Z145</xm:sqref>
            </x14:sparkline>
            <x14:sparkline>
              <xm:f>'SO2'!C146:V146</xm:f>
              <xm:sqref>Z146</xm:sqref>
            </x14:sparkline>
            <x14:sparkline>
              <xm:f>'SO2'!C147:V147</xm:f>
              <xm:sqref>Z147</xm:sqref>
            </x14:sparkline>
            <x14:sparkline>
              <xm:f>'SO2'!C148:V148</xm:f>
              <xm:sqref>Z148</xm:sqref>
            </x14:sparkline>
            <x14:sparkline>
              <xm:f>'SO2'!C149:V149</xm:f>
              <xm:sqref>Z149</xm:sqref>
            </x14:sparkline>
            <x14:sparkline>
              <xm:f>'SO2'!C150:V150</xm:f>
              <xm:sqref>Z150</xm:sqref>
            </x14:sparkline>
            <x14:sparkline>
              <xm:f>'SO2'!C151:V151</xm:f>
              <xm:sqref>Z151</xm:sqref>
            </x14:sparkline>
            <x14:sparkline>
              <xm:f>'SO2'!C152:V152</xm:f>
              <xm:sqref>Z152</xm:sqref>
            </x14:sparkline>
            <x14:sparkline>
              <xm:f>'SO2'!C153:V153</xm:f>
              <xm:sqref>Z153</xm:sqref>
            </x14:sparkline>
            <x14:sparkline>
              <xm:f>'SO2'!C154:V154</xm:f>
              <xm:sqref>Z154</xm:sqref>
            </x14:sparkline>
            <x14:sparkline>
              <xm:f>'SO2'!C155:V155</xm:f>
              <xm:sqref>Z155</xm:sqref>
            </x14:sparkline>
            <x14:sparkline>
              <xm:f>'SO2'!C156:V156</xm:f>
              <xm:sqref>Z156</xm:sqref>
            </x14:sparkline>
            <x14:sparkline>
              <xm:f>'SO2'!C157:V157</xm:f>
              <xm:sqref>Z157</xm:sqref>
            </x14:sparkline>
            <x14:sparkline>
              <xm:f>'SO2'!C158:V158</xm:f>
              <xm:sqref>Z158</xm:sqref>
            </x14:sparkline>
            <x14:sparkline>
              <xm:f>'SO2'!C159:V159</xm:f>
              <xm:sqref>Z159</xm:sqref>
            </x14:sparkline>
            <x14:sparkline>
              <xm:f>'SO2'!C160:V160</xm:f>
              <xm:sqref>Z160</xm:sqref>
            </x14:sparkline>
            <x14:sparkline>
              <xm:f>'SO2'!C161:V161</xm:f>
              <xm:sqref>Z161</xm:sqref>
            </x14:sparkline>
            <x14:sparkline>
              <xm:f>'SO2'!C162:V162</xm:f>
              <xm:sqref>Z162</xm:sqref>
            </x14:sparkline>
            <x14:sparkline>
              <xm:f>'SO2'!C163:V163</xm:f>
              <xm:sqref>Z163</xm:sqref>
            </x14:sparkline>
            <x14:sparkline>
              <xm:f>'SO2'!C164:V164</xm:f>
              <xm:sqref>Z164</xm:sqref>
            </x14:sparkline>
            <x14:sparkline>
              <xm:f>'SO2'!C165:V165</xm:f>
              <xm:sqref>Z165</xm:sqref>
            </x14:sparkline>
            <x14:sparkline>
              <xm:f>'SO2'!C166:V166</xm:f>
              <xm:sqref>Z166</xm:sqref>
            </x14:sparkline>
            <x14:sparkline>
              <xm:f>'SO2'!C167:V167</xm:f>
              <xm:sqref>Z167</xm:sqref>
            </x14:sparkline>
            <x14:sparkline>
              <xm:f>'SO2'!C168:V168</xm:f>
              <xm:sqref>Z168</xm:sqref>
            </x14:sparkline>
            <x14:sparkline>
              <xm:f>'SO2'!C169:V169</xm:f>
              <xm:sqref>Z169</xm:sqref>
            </x14:sparkline>
            <x14:sparkline>
              <xm:f>'SO2'!C170:V170</xm:f>
              <xm:sqref>Z170</xm:sqref>
            </x14:sparkline>
            <x14:sparkline>
              <xm:f>'SO2'!C171:V171</xm:f>
              <xm:sqref>Z171</xm:sqref>
            </x14:sparkline>
            <x14:sparkline>
              <xm:f>'SO2'!C172:V172</xm:f>
              <xm:sqref>Z172</xm:sqref>
            </x14:sparkline>
            <x14:sparkline>
              <xm:f>'SO2'!C173:V173</xm:f>
              <xm:sqref>Z173</xm:sqref>
            </x14:sparkline>
            <x14:sparkline>
              <xm:f>'SO2'!C174:V174</xm:f>
              <xm:sqref>Z174</xm:sqref>
            </x14:sparkline>
            <x14:sparkline>
              <xm:f>'SO2'!C175:V175</xm:f>
              <xm:sqref>Z175</xm:sqref>
            </x14:sparkline>
            <x14:sparkline>
              <xm:f>'SO2'!C176:V176</xm:f>
              <xm:sqref>Z176</xm:sqref>
            </x14:sparkline>
            <x14:sparkline>
              <xm:f>'SO2'!C177:V177</xm:f>
              <xm:sqref>Z177</xm:sqref>
            </x14:sparkline>
            <x14:sparkline>
              <xm:f>'SO2'!C178:V178</xm:f>
              <xm:sqref>Z178</xm:sqref>
            </x14:sparkline>
            <x14:sparkline>
              <xm:f>'SO2'!C179:V179</xm:f>
              <xm:sqref>Z179</xm:sqref>
            </x14:sparkline>
            <x14:sparkline>
              <xm:f>'SO2'!C180:V180</xm:f>
              <xm:sqref>Z180</xm:sqref>
            </x14:sparkline>
            <x14:sparkline>
              <xm:f>'SO2'!C181:V181</xm:f>
              <xm:sqref>Z181</xm:sqref>
            </x14:sparkline>
            <x14:sparkline>
              <xm:f>'SO2'!C182:V182</xm:f>
              <xm:sqref>Z182</xm:sqref>
            </x14:sparkline>
            <x14:sparkline>
              <xm:f>'SO2'!C183:V183</xm:f>
              <xm:sqref>Z183</xm:sqref>
            </x14:sparkline>
            <x14:sparkline>
              <xm:f>'SO2'!C184:V184</xm:f>
              <xm:sqref>Z184</xm:sqref>
            </x14:sparkline>
            <x14:sparkline>
              <xm:f>'SO2'!C185:V185</xm:f>
              <xm:sqref>Z185</xm:sqref>
            </x14:sparkline>
            <x14:sparkline>
              <xm:f>'SO2'!C186:V186</xm:f>
              <xm:sqref>Z186</xm:sqref>
            </x14:sparkline>
            <x14:sparkline>
              <xm:f>'SO2'!C187:V187</xm:f>
              <xm:sqref>Z187</xm:sqref>
            </x14:sparkline>
            <x14:sparkline>
              <xm:f>'SO2'!C188:V188</xm:f>
              <xm:sqref>Z188</xm:sqref>
            </x14:sparkline>
            <x14:sparkline>
              <xm:f>'SO2'!C189:V189</xm:f>
              <xm:sqref>Z189</xm:sqref>
            </x14:sparkline>
            <x14:sparkline>
              <xm:f>'SO2'!C190:V190</xm:f>
              <xm:sqref>Z190</xm:sqref>
            </x14:sparkline>
            <x14:sparkline>
              <xm:f>'SO2'!C191:V191</xm:f>
              <xm:sqref>Z191</xm:sqref>
            </x14:sparkline>
            <x14:sparkline>
              <xm:f>'SO2'!C192:V192</xm:f>
              <xm:sqref>Z192</xm:sqref>
            </x14:sparkline>
            <x14:sparkline>
              <xm:f>'SO2'!C193:V193</xm:f>
              <xm:sqref>Z193</xm:sqref>
            </x14:sparkline>
            <x14:sparkline>
              <xm:f>'SO2'!C194:V194</xm:f>
              <xm:sqref>Z194</xm:sqref>
            </x14:sparkline>
            <x14:sparkline>
              <xm:f>'SO2'!C195:V195</xm:f>
              <xm:sqref>Z195</xm:sqref>
            </x14:sparkline>
            <x14:sparkline>
              <xm:f>'SO2'!C196:V196</xm:f>
              <xm:sqref>Z196</xm:sqref>
            </x14:sparkline>
            <x14:sparkline>
              <xm:f>'SO2'!C197:V197</xm:f>
              <xm:sqref>Z197</xm:sqref>
            </x14:sparkline>
            <x14:sparkline>
              <xm:f>'SO2'!C198:V198</xm:f>
              <xm:sqref>Z198</xm:sqref>
            </x14:sparkline>
            <x14:sparkline>
              <xm:f>'SO2'!C199:V199</xm:f>
              <xm:sqref>Z199</xm:sqref>
            </x14:sparkline>
            <x14:sparkline>
              <xm:f>'SO2'!C200:V200</xm:f>
              <xm:sqref>Z200</xm:sqref>
            </x14:sparkline>
            <x14:sparkline>
              <xm:f>'SO2'!C201:V201</xm:f>
              <xm:sqref>Z201</xm:sqref>
            </x14:sparkline>
            <x14:sparkline>
              <xm:f>'SO2'!C202:V202</xm:f>
              <xm:sqref>Z202</xm:sqref>
            </x14:sparkline>
            <x14:sparkline>
              <xm:f>'SO2'!C203:V203</xm:f>
              <xm:sqref>Z203</xm:sqref>
            </x14:sparkline>
            <x14:sparkline>
              <xm:f>'SO2'!C204:V204</xm:f>
              <xm:sqref>Z204</xm:sqref>
            </x14:sparkline>
            <x14:sparkline>
              <xm:f>'SO2'!C205:V205</xm:f>
              <xm:sqref>Z205</xm:sqref>
            </x14:sparkline>
            <x14:sparkline>
              <xm:f>'SO2'!C206:V206</xm:f>
              <xm:sqref>Z206</xm:sqref>
            </x14:sparkline>
            <x14:sparkline>
              <xm:f>'SO2'!C207:V207</xm:f>
              <xm:sqref>Z207</xm:sqref>
            </x14:sparkline>
            <x14:sparkline>
              <xm:f>'SO2'!C208:V208</xm:f>
              <xm:sqref>Z208</xm:sqref>
            </x14:sparkline>
            <x14:sparkline>
              <xm:f>'SO2'!C209:V209</xm:f>
              <xm:sqref>Z209</xm:sqref>
            </x14:sparkline>
            <x14:sparkline>
              <xm:f>'SO2'!C210:V210</xm:f>
              <xm:sqref>Z210</xm:sqref>
            </x14:sparkline>
            <x14:sparkline>
              <xm:f>'SO2'!C211:V211</xm:f>
              <xm:sqref>Z211</xm:sqref>
            </x14:sparkline>
            <x14:sparkline>
              <xm:f>'SO2'!C212:V212</xm:f>
              <xm:sqref>Z212</xm:sqref>
            </x14:sparkline>
            <x14:sparkline>
              <xm:f>'SO2'!C213:V213</xm:f>
              <xm:sqref>Z213</xm:sqref>
            </x14:sparkline>
            <x14:sparkline>
              <xm:f>'SO2'!C214:V214</xm:f>
              <xm:sqref>Z214</xm:sqref>
            </x14:sparkline>
            <x14:sparkline>
              <xm:f>'SO2'!C215:V215</xm:f>
              <xm:sqref>Z215</xm:sqref>
            </x14:sparkline>
            <x14:sparkline>
              <xm:f>'SO2'!C216:V216</xm:f>
              <xm:sqref>Z216</xm:sqref>
            </x14:sparkline>
            <x14:sparkline>
              <xm:f>'SO2'!C217:V217</xm:f>
              <xm:sqref>Z217</xm:sqref>
            </x14:sparkline>
            <x14:sparkline>
              <xm:f>'SO2'!C218:V218</xm:f>
              <xm:sqref>Z218</xm:sqref>
            </x14:sparkline>
            <x14:sparkline>
              <xm:f>'SO2'!C219:V219</xm:f>
              <xm:sqref>Z219</xm:sqref>
            </x14:sparkline>
            <x14:sparkline>
              <xm:f>'SO2'!C220:V220</xm:f>
              <xm:sqref>Z220</xm:sqref>
            </x14:sparkline>
            <x14:sparkline>
              <xm:f>'SO2'!C221:V221</xm:f>
              <xm:sqref>Z221</xm:sqref>
            </x14:sparkline>
            <x14:sparkline>
              <xm:f>'SO2'!C222:V222</xm:f>
              <xm:sqref>Z222</xm:sqref>
            </x14:sparkline>
            <x14:sparkline>
              <xm:f>'SO2'!C223:V223</xm:f>
              <xm:sqref>Z223</xm:sqref>
            </x14:sparkline>
            <x14:sparkline>
              <xm:f>'SO2'!C224:V224</xm:f>
              <xm:sqref>Z224</xm:sqref>
            </x14:sparkline>
            <x14:sparkline>
              <xm:f>'SO2'!C225:V225</xm:f>
              <xm:sqref>Z225</xm:sqref>
            </x14:sparkline>
            <x14:sparkline>
              <xm:f>'SO2'!C226:V226</xm:f>
              <xm:sqref>Z226</xm:sqref>
            </x14:sparkline>
            <x14:sparkline>
              <xm:f>'SO2'!C227:V227</xm:f>
              <xm:sqref>Z227</xm:sqref>
            </x14:sparkline>
            <x14:sparkline>
              <xm:f>'SO2'!C228:V228</xm:f>
              <xm:sqref>Z228</xm:sqref>
            </x14:sparkline>
            <x14:sparkline>
              <xm:f>'SO2'!C229:V229</xm:f>
              <xm:sqref>Z229</xm:sqref>
            </x14:sparkline>
            <x14:sparkline>
              <xm:f>'SO2'!C230:V230</xm:f>
              <xm:sqref>Z230</xm:sqref>
            </x14:sparkline>
            <x14:sparkline>
              <xm:f>'SO2'!C231:V231</xm:f>
              <xm:sqref>Z231</xm:sqref>
            </x14:sparkline>
            <x14:sparkline>
              <xm:f>'SO2'!C232:V232</xm:f>
              <xm:sqref>Z232</xm:sqref>
            </x14:sparkline>
            <x14:sparkline>
              <xm:f>'SO2'!C233:V233</xm:f>
              <xm:sqref>Z233</xm:sqref>
            </x14:sparkline>
            <x14:sparkline>
              <xm:f>'SO2'!C234:V234</xm:f>
              <xm:sqref>Z234</xm:sqref>
            </x14:sparkline>
            <x14:sparkline>
              <xm:f>'SO2'!C235:V235</xm:f>
              <xm:sqref>Z235</xm:sqref>
            </x14:sparkline>
            <x14:sparkline>
              <xm:f>'SO2'!C236:V236</xm:f>
              <xm:sqref>Z236</xm:sqref>
            </x14:sparkline>
          </x14:sparklines>
        </x14:sparklineGroup>
        <x14:sparklineGroup displayEmptyCellsAs="gap" xr2:uid="{91C48409-0EC2-49B7-88F3-B37909B7887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'SO2'!C303:V303</xm:f>
              <xm:sqref>Z303</xm:sqref>
            </x14:sparkline>
            <x14:sparkline>
              <xm:f>'SO2'!C304:V304</xm:f>
              <xm:sqref>Z304</xm:sqref>
            </x14:sparkline>
            <x14:sparkline>
              <xm:f>'SO2'!C305:V305</xm:f>
              <xm:sqref>Z305</xm:sqref>
            </x14:sparkline>
            <x14:sparkline>
              <xm:f>'SO2'!C306:V306</xm:f>
              <xm:sqref>Z306</xm:sqref>
            </x14:sparkline>
            <x14:sparkline>
              <xm:f>'SO2'!C307:V307</xm:f>
              <xm:sqref>Z307</xm:sqref>
            </x14:sparkline>
            <x14:sparkline>
              <xm:f>'SO2'!C308:V308</xm:f>
              <xm:sqref>Z308</xm:sqref>
            </x14:sparkline>
          </x14:sparklines>
        </x14:sparklineGroup>
        <x14:sparklineGroup displayEmptyCellsAs="gap" xr2:uid="{EA7BBECD-649D-4E3D-9692-F558A5D925F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'SO2'!C241:V241</xm:f>
              <xm:sqref>Z241</xm:sqref>
            </x14:sparkline>
            <x14:sparkline>
              <xm:f>'SO2'!C242:V242</xm:f>
              <xm:sqref>Z242</xm:sqref>
            </x14:sparkline>
            <x14:sparkline>
              <xm:f>'SO2'!C243:V243</xm:f>
              <xm:sqref>Z243</xm:sqref>
            </x14:sparkline>
            <x14:sparkline>
              <xm:f>'SO2'!C244:V244</xm:f>
              <xm:sqref>Z244</xm:sqref>
            </x14:sparkline>
            <x14:sparkline>
              <xm:f>'SO2'!C245:V245</xm:f>
              <xm:sqref>Z245</xm:sqref>
            </x14:sparkline>
            <x14:sparkline>
              <xm:f>'SO2'!C246:V246</xm:f>
              <xm:sqref>Z246</xm:sqref>
            </x14:sparkline>
            <x14:sparkline>
              <xm:f>'SO2'!C247:V247</xm:f>
              <xm:sqref>Z247</xm:sqref>
            </x14:sparkline>
            <x14:sparkline>
              <xm:f>'SO2'!C248:V248</xm:f>
              <xm:sqref>Z248</xm:sqref>
            </x14:sparkline>
            <x14:sparkline>
              <xm:f>'SO2'!C249:V249</xm:f>
              <xm:sqref>Z249</xm:sqref>
            </x14:sparkline>
            <x14:sparkline>
              <xm:f>'SO2'!C250:V250</xm:f>
              <xm:sqref>Z250</xm:sqref>
            </x14:sparkline>
            <x14:sparkline>
              <xm:f>'SO2'!C251:V251</xm:f>
              <xm:sqref>Z251</xm:sqref>
            </x14:sparkline>
            <x14:sparkline>
              <xm:f>'SO2'!C252:V252</xm:f>
              <xm:sqref>Z252</xm:sqref>
            </x14:sparkline>
            <x14:sparkline>
              <xm:f>'SO2'!C253:V253</xm:f>
              <xm:sqref>Z253</xm:sqref>
            </x14:sparkline>
            <x14:sparkline>
              <xm:f>'SO2'!C254:V254</xm:f>
              <xm:sqref>Z254</xm:sqref>
            </x14:sparkline>
            <x14:sparkline>
              <xm:f>'SO2'!C255:V255</xm:f>
              <xm:sqref>Z255</xm:sqref>
            </x14:sparkline>
            <x14:sparkline>
              <xm:f>'SO2'!C256:V256</xm:f>
              <xm:sqref>Z256</xm:sqref>
            </x14:sparkline>
            <x14:sparkline>
              <xm:f>'SO2'!C257:V257</xm:f>
              <xm:sqref>Z257</xm:sqref>
            </x14:sparkline>
            <x14:sparkline>
              <xm:f>'SO2'!C258:V258</xm:f>
              <xm:sqref>Z258</xm:sqref>
            </x14:sparkline>
            <x14:sparkline>
              <xm:f>'SO2'!C259:V259</xm:f>
              <xm:sqref>Z259</xm:sqref>
            </x14:sparkline>
            <x14:sparkline>
              <xm:f>'SO2'!C260:V260</xm:f>
              <xm:sqref>Z260</xm:sqref>
            </x14:sparkline>
            <x14:sparkline>
              <xm:f>'SO2'!C261:V261</xm:f>
              <xm:sqref>Z261</xm:sqref>
            </x14:sparkline>
            <x14:sparkline>
              <xm:f>'SO2'!C262:V262</xm:f>
              <xm:sqref>Z262</xm:sqref>
            </x14:sparkline>
            <x14:sparkline>
              <xm:f>'SO2'!C263:V263</xm:f>
              <xm:sqref>Z263</xm:sqref>
            </x14:sparkline>
            <x14:sparkline>
              <xm:f>'SO2'!C264:V264</xm:f>
              <xm:sqref>Z264</xm:sqref>
            </x14:sparkline>
            <x14:sparkline>
              <xm:f>'SO2'!C265:V265</xm:f>
              <xm:sqref>Z265</xm:sqref>
            </x14:sparkline>
            <x14:sparkline>
              <xm:f>'SO2'!C266:V266</xm:f>
              <xm:sqref>Z266</xm:sqref>
            </x14:sparkline>
            <x14:sparkline>
              <xm:f>'SO2'!C267:V267</xm:f>
              <xm:sqref>Z267</xm:sqref>
            </x14:sparkline>
            <x14:sparkline>
              <xm:f>'SO2'!C268:V268</xm:f>
              <xm:sqref>Z268</xm:sqref>
            </x14:sparkline>
            <x14:sparkline>
              <xm:f>'SO2'!C269:V269</xm:f>
              <xm:sqref>Z269</xm:sqref>
            </x14:sparkline>
            <x14:sparkline>
              <xm:f>'SO2'!C270:V270</xm:f>
              <xm:sqref>Z270</xm:sqref>
            </x14:sparkline>
            <x14:sparkline>
              <xm:f>'SO2'!C271:V271</xm:f>
              <xm:sqref>Z271</xm:sqref>
            </x14:sparkline>
            <x14:sparkline>
              <xm:f>'SO2'!C272:V272</xm:f>
              <xm:sqref>Z272</xm:sqref>
            </x14:sparkline>
            <x14:sparkline>
              <xm:f>'SO2'!C273:V273</xm:f>
              <xm:sqref>Z273</xm:sqref>
            </x14:sparkline>
            <x14:sparkline>
              <xm:f>'SO2'!C274:V274</xm:f>
              <xm:sqref>Z274</xm:sqref>
            </x14:sparkline>
            <x14:sparkline>
              <xm:f>'SO2'!C275:V275</xm:f>
              <xm:sqref>Z275</xm:sqref>
            </x14:sparkline>
            <x14:sparkline>
              <xm:f>'SO2'!C276:V276</xm:f>
              <xm:sqref>Z276</xm:sqref>
            </x14:sparkline>
            <x14:sparkline>
              <xm:f>'SO2'!C277:V277</xm:f>
              <xm:sqref>Z277</xm:sqref>
            </x14:sparkline>
            <x14:sparkline>
              <xm:f>'SO2'!C278:V278</xm:f>
              <xm:sqref>Z278</xm:sqref>
            </x14:sparkline>
            <x14:sparkline>
              <xm:f>'SO2'!C279:V279</xm:f>
              <xm:sqref>Z279</xm:sqref>
            </x14:sparkline>
            <x14:sparkline>
              <xm:f>'SO2'!C280:V280</xm:f>
              <xm:sqref>Z280</xm:sqref>
            </x14:sparkline>
            <x14:sparkline>
              <xm:f>'SO2'!C281:V281</xm:f>
              <xm:sqref>Z281</xm:sqref>
            </x14:sparkline>
            <x14:sparkline>
              <xm:f>'SO2'!C282:V282</xm:f>
              <xm:sqref>Z282</xm:sqref>
            </x14:sparkline>
            <x14:sparkline>
              <xm:f>'SO2'!C283:V283</xm:f>
              <xm:sqref>Z283</xm:sqref>
            </x14:sparkline>
            <x14:sparkline>
              <xm:f>'SO2'!C284:V284</xm:f>
              <xm:sqref>Z284</xm:sqref>
            </x14:sparkline>
            <x14:sparkline>
              <xm:f>'SO2'!C285:V285</xm:f>
              <xm:sqref>Z285</xm:sqref>
            </x14:sparkline>
            <x14:sparkline>
              <xm:f>'SO2'!C286:V286</xm:f>
              <xm:sqref>Z286</xm:sqref>
            </x14:sparkline>
            <x14:sparkline>
              <xm:f>'SO2'!C287:V287</xm:f>
              <xm:sqref>Z287</xm:sqref>
            </x14:sparkline>
            <x14:sparkline>
              <xm:f>'SO2'!C288:V288</xm:f>
              <xm:sqref>Z288</xm:sqref>
            </x14:sparkline>
            <x14:sparkline>
              <xm:f>'SO2'!C289:V289</xm:f>
              <xm:sqref>Z289</xm:sqref>
            </x14:sparkline>
            <x14:sparkline>
              <xm:f>'SO2'!C290:V290</xm:f>
              <xm:sqref>Z290</xm:sqref>
            </x14:sparkline>
            <x14:sparkline>
              <xm:f>'SO2'!C291:V291</xm:f>
              <xm:sqref>Z291</xm:sqref>
            </x14:sparkline>
            <x14:sparkline>
              <xm:f>'SO2'!C292:V292</xm:f>
              <xm:sqref>Z292</xm:sqref>
            </x14:sparkline>
            <x14:sparkline>
              <xm:f>'SO2'!C293:V293</xm:f>
              <xm:sqref>Z293</xm:sqref>
            </x14:sparkline>
            <x14:sparkline>
              <xm:f>'SO2'!C294:V294</xm:f>
              <xm:sqref>Z294</xm:sqref>
            </x14:sparkline>
            <x14:sparkline>
              <xm:f>'SO2'!C295:V295</xm:f>
              <xm:sqref>Z295</xm:sqref>
            </x14:sparkline>
            <x14:sparkline>
              <xm:f>'SO2'!C296:V296</xm:f>
              <xm:sqref>Z296</xm:sqref>
            </x14:sparkline>
            <x14:sparkline>
              <xm:f>'SO2'!C297:V297</xm:f>
              <xm:sqref>Z297</xm:sqref>
            </x14:sparkline>
            <x14:sparkline>
              <xm:f>'SO2'!C298:V298</xm:f>
              <xm:sqref>Z298</xm:sqref>
            </x14:sparkline>
          </x14:sparklines>
        </x14:sparklineGroup>
      </x14:sparklineGroup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3F0FD-4A0C-428A-8C40-CA45AC08013C}">
  <dimension ref="A2:Z308"/>
  <sheetViews>
    <sheetView showGridLines="0" topLeftCell="O1" zoomScale="85" zoomScaleNormal="85" workbookViewId="0">
      <selection activeCell="L2" sqref="A2:XFD160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4" width="11.42578125" style="51"/>
    <col min="5" max="6" width="7.42578125" style="51" bestFit="1" customWidth="1"/>
    <col min="7" max="7" width="11.42578125" style="51"/>
    <col min="8" max="8" width="7.42578125" style="51" bestFit="1" customWidth="1"/>
    <col min="9" max="22" width="11.42578125" style="51"/>
    <col min="23" max="23" width="5.7109375" style="28" customWidth="1"/>
    <col min="24" max="24" width="11.42578125" style="52"/>
    <col min="25" max="25" width="5.7109375" style="28" customWidth="1"/>
    <col min="26" max="16384" width="11.42578125" style="28"/>
  </cols>
  <sheetData>
    <row r="2" spans="1:26" s="12" customFormat="1" ht="14.1" customHeight="1">
      <c r="A2" s="10" t="s">
        <v>694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X2" s="13"/>
      <c r="Z2" s="12" t="s">
        <v>215</v>
      </c>
    </row>
    <row r="3" spans="1:26" s="16" customFormat="1">
      <c r="A3" s="85" t="s">
        <v>247</v>
      </c>
      <c r="B3" s="85" t="s">
        <v>248</v>
      </c>
      <c r="C3" s="86">
        <v>2000</v>
      </c>
      <c r="D3" s="86">
        <v>2001</v>
      </c>
      <c r="E3" s="86">
        <v>2002</v>
      </c>
      <c r="F3" s="86">
        <v>2003</v>
      </c>
      <c r="G3" s="86">
        <v>2004</v>
      </c>
      <c r="H3" s="86">
        <v>2005</v>
      </c>
      <c r="I3" s="86">
        <v>2006</v>
      </c>
      <c r="J3" s="86">
        <v>2007</v>
      </c>
      <c r="K3" s="86">
        <v>2008</v>
      </c>
      <c r="L3" s="86">
        <v>2009</v>
      </c>
      <c r="M3" s="86">
        <v>2010</v>
      </c>
      <c r="N3" s="86">
        <v>2011</v>
      </c>
      <c r="O3" s="86">
        <v>2012</v>
      </c>
      <c r="P3" s="86">
        <v>2013</v>
      </c>
      <c r="Q3" s="86">
        <v>2014</v>
      </c>
      <c r="R3" s="86">
        <v>2015</v>
      </c>
      <c r="S3" s="86">
        <v>2016</v>
      </c>
      <c r="T3" s="86">
        <v>2017</v>
      </c>
      <c r="U3" s="86">
        <v>2018</v>
      </c>
      <c r="V3" s="86">
        <v>2019</v>
      </c>
      <c r="X3" s="87" t="s">
        <v>217</v>
      </c>
    </row>
    <row r="4" spans="1:26" s="12" customFormat="1">
      <c r="A4" s="18" t="s">
        <v>261</v>
      </c>
      <c r="B4" s="19" t="s">
        <v>262</v>
      </c>
      <c r="C4" s="20">
        <f t="shared" ref="C4:U4" si="0">+C5+C46+C95+C157+C208</f>
        <v>0</v>
      </c>
      <c r="D4" s="20">
        <f t="shared" si="0"/>
        <v>0</v>
      </c>
      <c r="E4" s="20">
        <f t="shared" si="0"/>
        <v>0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0</v>
      </c>
      <c r="K4" s="20">
        <f t="shared" si="0"/>
        <v>0</v>
      </c>
      <c r="L4" s="20">
        <f t="shared" si="0"/>
        <v>0</v>
      </c>
      <c r="M4" s="20">
        <f t="shared" si="0"/>
        <v>0</v>
      </c>
      <c r="N4" s="20">
        <f t="shared" si="0"/>
        <v>0</v>
      </c>
      <c r="O4" s="20">
        <f t="shared" si="0"/>
        <v>0</v>
      </c>
      <c r="P4" s="20">
        <f t="shared" si="0"/>
        <v>0</v>
      </c>
      <c r="Q4" s="20">
        <f t="shared" si="0"/>
        <v>0</v>
      </c>
      <c r="R4" s="20">
        <f t="shared" si="0"/>
        <v>0</v>
      </c>
      <c r="S4" s="20">
        <f t="shared" si="0"/>
        <v>0</v>
      </c>
      <c r="T4" s="20">
        <f t="shared" si="0"/>
        <v>0</v>
      </c>
      <c r="U4" s="20">
        <f t="shared" si="0"/>
        <v>0</v>
      </c>
      <c r="V4" s="20">
        <f t="shared" ref="V4" si="1">+V5+V46+V95+V157+V208</f>
        <v>0</v>
      </c>
      <c r="W4" s="21"/>
      <c r="X4" s="22" t="e">
        <f t="shared" ref="X4:X67" si="2">+(V4/C4)-1</f>
        <v>#DIV/0!</v>
      </c>
    </row>
    <row r="5" spans="1:26" s="12" customFormat="1">
      <c r="A5" s="18" t="s">
        <v>263</v>
      </c>
      <c r="B5" s="19" t="s">
        <v>264</v>
      </c>
      <c r="C5" s="20">
        <f t="shared" ref="C5:U5" si="3">+C6+C32+C42</f>
        <v>0</v>
      </c>
      <c r="D5" s="20">
        <f t="shared" si="3"/>
        <v>0</v>
      </c>
      <c r="E5" s="20">
        <f t="shared" si="3"/>
        <v>0</v>
      </c>
      <c r="F5" s="20">
        <f t="shared" si="3"/>
        <v>0</v>
      </c>
      <c r="G5" s="20">
        <f t="shared" si="3"/>
        <v>0</v>
      </c>
      <c r="H5" s="20">
        <f t="shared" si="3"/>
        <v>0</v>
      </c>
      <c r="I5" s="20">
        <f t="shared" si="3"/>
        <v>0</v>
      </c>
      <c r="J5" s="20">
        <f t="shared" si="3"/>
        <v>0</v>
      </c>
      <c r="K5" s="20">
        <f t="shared" si="3"/>
        <v>0</v>
      </c>
      <c r="L5" s="20">
        <f t="shared" si="3"/>
        <v>0</v>
      </c>
      <c r="M5" s="20">
        <f t="shared" si="3"/>
        <v>0</v>
      </c>
      <c r="N5" s="20">
        <f t="shared" si="3"/>
        <v>0</v>
      </c>
      <c r="O5" s="20">
        <f t="shared" si="3"/>
        <v>0</v>
      </c>
      <c r="P5" s="20">
        <f t="shared" si="3"/>
        <v>0</v>
      </c>
      <c r="Q5" s="20">
        <f t="shared" si="3"/>
        <v>0</v>
      </c>
      <c r="R5" s="20">
        <f t="shared" si="3"/>
        <v>0</v>
      </c>
      <c r="S5" s="20">
        <f t="shared" si="3"/>
        <v>0</v>
      </c>
      <c r="T5" s="20">
        <f t="shared" si="3"/>
        <v>0</v>
      </c>
      <c r="U5" s="20">
        <f t="shared" si="3"/>
        <v>0</v>
      </c>
      <c r="V5" s="20">
        <f t="shared" ref="V5" si="4">+V6+V32+V42</f>
        <v>0</v>
      </c>
      <c r="W5" s="21"/>
      <c r="X5" s="22" t="e">
        <f t="shared" si="2"/>
        <v>#DIV/0!</v>
      </c>
    </row>
    <row r="6" spans="1:26">
      <c r="A6" s="23" t="s">
        <v>265</v>
      </c>
      <c r="B6" s="24" t="s">
        <v>266</v>
      </c>
      <c r="C6" s="25">
        <f t="shared" ref="C6:U6" si="5">+C7+C11+C19+C25+C29</f>
        <v>0</v>
      </c>
      <c r="D6" s="25">
        <f t="shared" si="5"/>
        <v>0</v>
      </c>
      <c r="E6" s="25">
        <f t="shared" si="5"/>
        <v>0</v>
      </c>
      <c r="F6" s="25">
        <f t="shared" si="5"/>
        <v>0</v>
      </c>
      <c r="G6" s="25">
        <f t="shared" si="5"/>
        <v>0</v>
      </c>
      <c r="H6" s="25">
        <f t="shared" si="5"/>
        <v>0</v>
      </c>
      <c r="I6" s="25">
        <f t="shared" si="5"/>
        <v>0</v>
      </c>
      <c r="J6" s="25">
        <f t="shared" si="5"/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25">
        <f t="shared" si="5"/>
        <v>0</v>
      </c>
      <c r="O6" s="25">
        <f t="shared" si="5"/>
        <v>0</v>
      </c>
      <c r="P6" s="25">
        <f t="shared" si="5"/>
        <v>0</v>
      </c>
      <c r="Q6" s="25">
        <f t="shared" si="5"/>
        <v>0</v>
      </c>
      <c r="R6" s="25">
        <f t="shared" si="5"/>
        <v>0</v>
      </c>
      <c r="S6" s="25">
        <f t="shared" si="5"/>
        <v>0</v>
      </c>
      <c r="T6" s="25">
        <f t="shared" si="5"/>
        <v>0</v>
      </c>
      <c r="U6" s="25">
        <f t="shared" si="5"/>
        <v>0</v>
      </c>
      <c r="V6" s="25">
        <f t="shared" ref="V6" si="6">+V7+V11+V19+V25+V29</f>
        <v>0</v>
      </c>
      <c r="W6" s="26"/>
      <c r="X6" s="27" t="e">
        <f t="shared" si="2"/>
        <v>#DIV/0!</v>
      </c>
    </row>
    <row r="7" spans="1:26">
      <c r="A7" s="23" t="s">
        <v>267</v>
      </c>
      <c r="B7" s="24" t="s">
        <v>268</v>
      </c>
      <c r="C7" s="25">
        <f t="shared" ref="C7:U7" si="7">+SUM(C8:C10)</f>
        <v>0</v>
      </c>
      <c r="D7" s="25">
        <f t="shared" si="7"/>
        <v>0</v>
      </c>
      <c r="E7" s="25">
        <f t="shared" si="7"/>
        <v>0</v>
      </c>
      <c r="F7" s="25">
        <f t="shared" si="7"/>
        <v>0</v>
      </c>
      <c r="G7" s="25">
        <f t="shared" si="7"/>
        <v>0</v>
      </c>
      <c r="H7" s="25">
        <f t="shared" si="7"/>
        <v>0</v>
      </c>
      <c r="I7" s="25">
        <f t="shared" si="7"/>
        <v>0</v>
      </c>
      <c r="J7" s="25">
        <f t="shared" si="7"/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25">
        <f t="shared" si="7"/>
        <v>0</v>
      </c>
      <c r="O7" s="25">
        <f t="shared" si="7"/>
        <v>0</v>
      </c>
      <c r="P7" s="25">
        <f t="shared" si="7"/>
        <v>0</v>
      </c>
      <c r="Q7" s="25">
        <f t="shared" si="7"/>
        <v>0</v>
      </c>
      <c r="R7" s="25">
        <f t="shared" si="7"/>
        <v>0</v>
      </c>
      <c r="S7" s="25">
        <f t="shared" si="7"/>
        <v>0</v>
      </c>
      <c r="T7" s="25">
        <f t="shared" si="7"/>
        <v>0</v>
      </c>
      <c r="U7" s="25">
        <f t="shared" si="7"/>
        <v>0</v>
      </c>
      <c r="V7" s="25">
        <f t="shared" ref="V7" si="8">+SUM(V8:V10)</f>
        <v>0</v>
      </c>
      <c r="W7" s="26"/>
      <c r="X7" s="27" t="e">
        <f t="shared" si="2"/>
        <v>#DIV/0!</v>
      </c>
    </row>
    <row r="8" spans="1:26">
      <c r="A8" s="23" t="s">
        <v>269</v>
      </c>
      <c r="B8" s="24" t="s">
        <v>270</v>
      </c>
      <c r="C8" s="29">
        <f>+'2000'!$L8</f>
        <v>0</v>
      </c>
      <c r="D8" s="29">
        <f>+'2001'!$L8</f>
        <v>0</v>
      </c>
      <c r="E8" s="29">
        <f>+'2002'!$L8</f>
        <v>0</v>
      </c>
      <c r="F8" s="29">
        <f>+'2003'!$L8</f>
        <v>0</v>
      </c>
      <c r="G8" s="29">
        <f>+'2004'!$L8</f>
        <v>0</v>
      </c>
      <c r="H8" s="29">
        <f>+'2005'!$L8</f>
        <v>0</v>
      </c>
      <c r="I8" s="29">
        <f>+'2006'!$L8</f>
        <v>0</v>
      </c>
      <c r="J8" s="29">
        <f>+'2007'!$L8</f>
        <v>0</v>
      </c>
      <c r="K8" s="29">
        <f>+'2008'!$L8</f>
        <v>0</v>
      </c>
      <c r="L8" s="29">
        <f>+'2009'!$L8</f>
        <v>0</v>
      </c>
      <c r="M8" s="29">
        <f>+'2010'!$L8</f>
        <v>0</v>
      </c>
      <c r="N8" s="29">
        <f>+'2011'!$L8</f>
        <v>0</v>
      </c>
      <c r="O8" s="29">
        <f>+'2012'!$L8</f>
        <v>0</v>
      </c>
      <c r="P8" s="29">
        <f>+'2013'!$L8</f>
        <v>0</v>
      </c>
      <c r="Q8" s="29">
        <f>+'2014'!$L8</f>
        <v>0</v>
      </c>
      <c r="R8" s="29">
        <f>+'2015'!$L8</f>
        <v>0</v>
      </c>
      <c r="S8" s="29">
        <f>+'2016'!$L8</f>
        <v>0</v>
      </c>
      <c r="T8" s="29">
        <f>+'2017'!$L8</f>
        <v>0</v>
      </c>
      <c r="U8" s="29">
        <f>+'2018'!$L8</f>
        <v>0</v>
      </c>
      <c r="V8" s="29">
        <f>+'2019'!$L8</f>
        <v>0</v>
      </c>
      <c r="W8" s="26"/>
      <c r="X8" s="30" t="e">
        <f t="shared" si="2"/>
        <v>#DIV/0!</v>
      </c>
    </row>
    <row r="9" spans="1:26">
      <c r="A9" s="23" t="s">
        <v>271</v>
      </c>
      <c r="B9" s="24" t="s">
        <v>272</v>
      </c>
      <c r="C9" s="29">
        <f>+'2000'!$L9</f>
        <v>0</v>
      </c>
      <c r="D9" s="29">
        <f>+'2001'!$L9</f>
        <v>0</v>
      </c>
      <c r="E9" s="29">
        <f>+'2002'!$L9</f>
        <v>0</v>
      </c>
      <c r="F9" s="29">
        <f>+'2003'!$L9</f>
        <v>0</v>
      </c>
      <c r="G9" s="29">
        <f>+'2004'!$L9</f>
        <v>0</v>
      </c>
      <c r="H9" s="29">
        <f>+'2005'!$L9</f>
        <v>0</v>
      </c>
      <c r="I9" s="29">
        <f>+'2006'!$L9</f>
        <v>0</v>
      </c>
      <c r="J9" s="29">
        <f>+'2007'!$L9</f>
        <v>0</v>
      </c>
      <c r="K9" s="29">
        <f>+'2008'!$L9</f>
        <v>0</v>
      </c>
      <c r="L9" s="29">
        <f>+'2009'!$L9</f>
        <v>0</v>
      </c>
      <c r="M9" s="29">
        <f>+'2010'!$L9</f>
        <v>0</v>
      </c>
      <c r="N9" s="29">
        <f>+'2011'!$L9</f>
        <v>0</v>
      </c>
      <c r="O9" s="29">
        <f>+'2012'!$L9</f>
        <v>0</v>
      </c>
      <c r="P9" s="29">
        <f>+'2013'!$L9</f>
        <v>0</v>
      </c>
      <c r="Q9" s="29">
        <f>+'2014'!$L9</f>
        <v>0</v>
      </c>
      <c r="R9" s="29">
        <f>+'2015'!$L9</f>
        <v>0</v>
      </c>
      <c r="S9" s="29">
        <f>+'2016'!$L9</f>
        <v>0</v>
      </c>
      <c r="T9" s="29">
        <f>+'2017'!$L9</f>
        <v>0</v>
      </c>
      <c r="U9" s="29">
        <f>+'2018'!$L9</f>
        <v>0</v>
      </c>
      <c r="V9" s="29">
        <f>+'2019'!$L9</f>
        <v>0</v>
      </c>
      <c r="W9" s="26"/>
      <c r="X9" s="30" t="e">
        <f t="shared" si="2"/>
        <v>#DIV/0!</v>
      </c>
    </row>
    <row r="10" spans="1:26">
      <c r="A10" s="23" t="s">
        <v>273</v>
      </c>
      <c r="B10" s="24" t="s">
        <v>274</v>
      </c>
      <c r="C10" s="29">
        <f>+'2000'!$L10</f>
        <v>0</v>
      </c>
      <c r="D10" s="29">
        <f>+'2001'!$L10</f>
        <v>0</v>
      </c>
      <c r="E10" s="29">
        <f>+'2002'!$L10</f>
        <v>0</v>
      </c>
      <c r="F10" s="29">
        <f>+'2003'!$L10</f>
        <v>0</v>
      </c>
      <c r="G10" s="29">
        <f>+'2004'!$L10</f>
        <v>0</v>
      </c>
      <c r="H10" s="29">
        <f>+'2005'!$L10</f>
        <v>0</v>
      </c>
      <c r="I10" s="29">
        <f>+'2006'!$L10</f>
        <v>0</v>
      </c>
      <c r="J10" s="29">
        <f>+'2007'!$L10</f>
        <v>0</v>
      </c>
      <c r="K10" s="29">
        <f>+'2008'!$L10</f>
        <v>0</v>
      </c>
      <c r="L10" s="29">
        <f>+'2009'!$L10</f>
        <v>0</v>
      </c>
      <c r="M10" s="29">
        <f>+'2010'!$L10</f>
        <v>0</v>
      </c>
      <c r="N10" s="29">
        <f>+'2011'!$L10</f>
        <v>0</v>
      </c>
      <c r="O10" s="29">
        <f>+'2012'!$L10</f>
        <v>0</v>
      </c>
      <c r="P10" s="29">
        <f>+'2013'!$L10</f>
        <v>0</v>
      </c>
      <c r="Q10" s="29">
        <f>+'2014'!$L10</f>
        <v>0</v>
      </c>
      <c r="R10" s="29">
        <f>+'2015'!$L10</f>
        <v>0</v>
      </c>
      <c r="S10" s="29">
        <f>+'2016'!$L10</f>
        <v>0</v>
      </c>
      <c r="T10" s="29">
        <f>+'2017'!$L10</f>
        <v>0</v>
      </c>
      <c r="U10" s="29">
        <f>+'2018'!$L10</f>
        <v>0</v>
      </c>
      <c r="V10" s="29">
        <f>+'2019'!$L10</f>
        <v>0</v>
      </c>
      <c r="W10" s="26"/>
      <c r="X10" s="30" t="e">
        <f t="shared" si="2"/>
        <v>#DIV/0!</v>
      </c>
    </row>
    <row r="11" spans="1:26">
      <c r="A11" s="23" t="s">
        <v>275</v>
      </c>
      <c r="B11" s="24" t="s">
        <v>276</v>
      </c>
      <c r="C11" s="25">
        <f t="shared" ref="C11:U11" si="9">+SUM(C12:C18)</f>
        <v>0</v>
      </c>
      <c r="D11" s="25">
        <f t="shared" si="9"/>
        <v>0</v>
      </c>
      <c r="E11" s="25">
        <f t="shared" si="9"/>
        <v>0</v>
      </c>
      <c r="F11" s="25">
        <f t="shared" si="9"/>
        <v>0</v>
      </c>
      <c r="G11" s="25">
        <f t="shared" si="9"/>
        <v>0</v>
      </c>
      <c r="H11" s="25">
        <f t="shared" si="9"/>
        <v>0</v>
      </c>
      <c r="I11" s="25">
        <f t="shared" si="9"/>
        <v>0</v>
      </c>
      <c r="J11" s="25">
        <f t="shared" si="9"/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25">
        <f t="shared" si="9"/>
        <v>0</v>
      </c>
      <c r="O11" s="25">
        <f t="shared" si="9"/>
        <v>0</v>
      </c>
      <c r="P11" s="25">
        <f t="shared" si="9"/>
        <v>0</v>
      </c>
      <c r="Q11" s="25">
        <f t="shared" si="9"/>
        <v>0</v>
      </c>
      <c r="R11" s="25">
        <f t="shared" si="9"/>
        <v>0</v>
      </c>
      <c r="S11" s="25">
        <f t="shared" si="9"/>
        <v>0</v>
      </c>
      <c r="T11" s="25">
        <f t="shared" si="9"/>
        <v>0</v>
      </c>
      <c r="U11" s="25">
        <f t="shared" si="9"/>
        <v>0</v>
      </c>
      <c r="V11" s="25">
        <f t="shared" ref="V11" si="10">+SUM(V12:V18)</f>
        <v>0</v>
      </c>
      <c r="W11" s="26"/>
      <c r="X11" s="27" t="e">
        <f t="shared" si="2"/>
        <v>#DIV/0!</v>
      </c>
    </row>
    <row r="12" spans="1:26">
      <c r="A12" s="23" t="s">
        <v>277</v>
      </c>
      <c r="B12" s="24" t="s">
        <v>278</v>
      </c>
      <c r="C12" s="29">
        <f>+'2000'!$L12</f>
        <v>0</v>
      </c>
      <c r="D12" s="29">
        <f>+'2001'!$L12</f>
        <v>0</v>
      </c>
      <c r="E12" s="29">
        <f>+'2002'!$L12</f>
        <v>0</v>
      </c>
      <c r="F12" s="29">
        <f>+'2003'!$L12</f>
        <v>0</v>
      </c>
      <c r="G12" s="29">
        <f>+'2004'!$L12</f>
        <v>0</v>
      </c>
      <c r="H12" s="29">
        <f>+'2005'!$L12</f>
        <v>0</v>
      </c>
      <c r="I12" s="29">
        <f>+'2006'!$L12</f>
        <v>0</v>
      </c>
      <c r="J12" s="29">
        <f>+'2007'!$L12</f>
        <v>0</v>
      </c>
      <c r="K12" s="29">
        <f>+'2008'!$L12</f>
        <v>0</v>
      </c>
      <c r="L12" s="29">
        <f>+'2009'!$L12</f>
        <v>0</v>
      </c>
      <c r="M12" s="29">
        <f>+'2010'!$L12</f>
        <v>0</v>
      </c>
      <c r="N12" s="29">
        <f>+'2011'!$L12</f>
        <v>0</v>
      </c>
      <c r="O12" s="29">
        <f>+'2012'!$L12</f>
        <v>0</v>
      </c>
      <c r="P12" s="29">
        <f>+'2013'!$L12</f>
        <v>0</v>
      </c>
      <c r="Q12" s="29">
        <f>+'2014'!$L12</f>
        <v>0</v>
      </c>
      <c r="R12" s="29">
        <f>+'2015'!$L12</f>
        <v>0</v>
      </c>
      <c r="S12" s="29">
        <f>+'2016'!$L12</f>
        <v>0</v>
      </c>
      <c r="T12" s="29">
        <f>+'2017'!$L12</f>
        <v>0</v>
      </c>
      <c r="U12" s="29">
        <f>+'2018'!$L12</f>
        <v>0</v>
      </c>
      <c r="V12" s="29">
        <f>+'2019'!$L12</f>
        <v>0</v>
      </c>
      <c r="W12" s="26"/>
      <c r="X12" s="30" t="e">
        <f t="shared" si="2"/>
        <v>#DIV/0!</v>
      </c>
    </row>
    <row r="13" spans="1:26">
      <c r="A13" s="23" t="s">
        <v>279</v>
      </c>
      <c r="B13" s="24" t="s">
        <v>280</v>
      </c>
      <c r="C13" s="29">
        <f>+'2000'!$L13</f>
        <v>0</v>
      </c>
      <c r="D13" s="29">
        <f>+'2001'!$L13</f>
        <v>0</v>
      </c>
      <c r="E13" s="29">
        <f>+'2002'!$L13</f>
        <v>0</v>
      </c>
      <c r="F13" s="29">
        <f>+'2003'!$L13</f>
        <v>0</v>
      </c>
      <c r="G13" s="29">
        <f>+'2004'!$L13</f>
        <v>0</v>
      </c>
      <c r="H13" s="29">
        <f>+'2005'!$L13</f>
        <v>0</v>
      </c>
      <c r="I13" s="29">
        <f>+'2006'!$L13</f>
        <v>0</v>
      </c>
      <c r="J13" s="29">
        <f>+'2007'!$L13</f>
        <v>0</v>
      </c>
      <c r="K13" s="29">
        <f>+'2008'!$L13</f>
        <v>0</v>
      </c>
      <c r="L13" s="29">
        <f>+'2009'!$L13</f>
        <v>0</v>
      </c>
      <c r="M13" s="29">
        <f>+'2010'!$L13</f>
        <v>0</v>
      </c>
      <c r="N13" s="29">
        <f>+'2011'!$L13</f>
        <v>0</v>
      </c>
      <c r="O13" s="29">
        <f>+'2012'!$L13</f>
        <v>0</v>
      </c>
      <c r="P13" s="29">
        <f>+'2013'!$L13</f>
        <v>0</v>
      </c>
      <c r="Q13" s="29">
        <f>+'2014'!$L13</f>
        <v>0</v>
      </c>
      <c r="R13" s="29">
        <f>+'2015'!$L13</f>
        <v>0</v>
      </c>
      <c r="S13" s="29">
        <f>+'2016'!$L13</f>
        <v>0</v>
      </c>
      <c r="T13" s="29">
        <f>+'2017'!$L13</f>
        <v>0</v>
      </c>
      <c r="U13" s="29">
        <f>+'2018'!$L13</f>
        <v>0</v>
      </c>
      <c r="V13" s="29">
        <f>+'2019'!$L13</f>
        <v>0</v>
      </c>
      <c r="W13" s="26"/>
      <c r="X13" s="30" t="e">
        <f t="shared" si="2"/>
        <v>#DIV/0!</v>
      </c>
    </row>
    <row r="14" spans="1:26">
      <c r="A14" s="23" t="s">
        <v>281</v>
      </c>
      <c r="B14" s="24" t="s">
        <v>282</v>
      </c>
      <c r="C14" s="29">
        <f>+'2000'!$L14</f>
        <v>0</v>
      </c>
      <c r="D14" s="29">
        <f>+'2001'!$L14</f>
        <v>0</v>
      </c>
      <c r="E14" s="29">
        <f>+'2002'!$L14</f>
        <v>0</v>
      </c>
      <c r="F14" s="29">
        <f>+'2003'!$L14</f>
        <v>0</v>
      </c>
      <c r="G14" s="29">
        <f>+'2004'!$L14</f>
        <v>0</v>
      </c>
      <c r="H14" s="29">
        <f>+'2005'!$L14</f>
        <v>0</v>
      </c>
      <c r="I14" s="29">
        <f>+'2006'!$L14</f>
        <v>0</v>
      </c>
      <c r="J14" s="29">
        <f>+'2007'!$L14</f>
        <v>0</v>
      </c>
      <c r="K14" s="29">
        <f>+'2008'!$L14</f>
        <v>0</v>
      </c>
      <c r="L14" s="29">
        <f>+'2009'!$L14</f>
        <v>0</v>
      </c>
      <c r="M14" s="29">
        <f>+'2010'!$L14</f>
        <v>0</v>
      </c>
      <c r="N14" s="29">
        <f>+'2011'!$L14</f>
        <v>0</v>
      </c>
      <c r="O14" s="29">
        <f>+'2012'!$L14</f>
        <v>0</v>
      </c>
      <c r="P14" s="29">
        <f>+'2013'!$L14</f>
        <v>0</v>
      </c>
      <c r="Q14" s="29">
        <f>+'2014'!$L14</f>
        <v>0</v>
      </c>
      <c r="R14" s="29">
        <f>+'2015'!$L14</f>
        <v>0</v>
      </c>
      <c r="S14" s="29">
        <f>+'2016'!$L14</f>
        <v>0</v>
      </c>
      <c r="T14" s="29">
        <f>+'2017'!$L14</f>
        <v>0</v>
      </c>
      <c r="U14" s="29">
        <f>+'2018'!$L14</f>
        <v>0</v>
      </c>
      <c r="V14" s="29">
        <f>+'2019'!$L14</f>
        <v>0</v>
      </c>
      <c r="W14" s="26"/>
      <c r="X14" s="30" t="e">
        <f t="shared" si="2"/>
        <v>#DIV/0!</v>
      </c>
    </row>
    <row r="15" spans="1:26">
      <c r="A15" s="23" t="s">
        <v>283</v>
      </c>
      <c r="B15" s="24" t="s">
        <v>284</v>
      </c>
      <c r="C15" s="29">
        <f>+'2000'!$L15</f>
        <v>0</v>
      </c>
      <c r="D15" s="29">
        <f>+'2001'!$L15</f>
        <v>0</v>
      </c>
      <c r="E15" s="29">
        <f>+'2002'!$L15</f>
        <v>0</v>
      </c>
      <c r="F15" s="29">
        <f>+'2003'!$L15</f>
        <v>0</v>
      </c>
      <c r="G15" s="29">
        <f>+'2004'!$L15</f>
        <v>0</v>
      </c>
      <c r="H15" s="29">
        <f>+'2005'!$L15</f>
        <v>0</v>
      </c>
      <c r="I15" s="29">
        <f>+'2006'!$L15</f>
        <v>0</v>
      </c>
      <c r="J15" s="29">
        <f>+'2007'!$L15</f>
        <v>0</v>
      </c>
      <c r="K15" s="29">
        <f>+'2008'!$L15</f>
        <v>0</v>
      </c>
      <c r="L15" s="29">
        <f>+'2009'!$L15</f>
        <v>0</v>
      </c>
      <c r="M15" s="29">
        <f>+'2010'!$L15</f>
        <v>0</v>
      </c>
      <c r="N15" s="29">
        <f>+'2011'!$L15</f>
        <v>0</v>
      </c>
      <c r="O15" s="29">
        <f>+'2012'!$L15</f>
        <v>0</v>
      </c>
      <c r="P15" s="29">
        <f>+'2013'!$L15</f>
        <v>0</v>
      </c>
      <c r="Q15" s="29">
        <f>+'2014'!$L15</f>
        <v>0</v>
      </c>
      <c r="R15" s="29">
        <f>+'2015'!$L15</f>
        <v>0</v>
      </c>
      <c r="S15" s="29">
        <f>+'2016'!$L15</f>
        <v>0</v>
      </c>
      <c r="T15" s="29">
        <f>+'2017'!$L15</f>
        <v>0</v>
      </c>
      <c r="U15" s="29">
        <f>+'2018'!$L15</f>
        <v>0</v>
      </c>
      <c r="V15" s="29">
        <f>+'2019'!$L15</f>
        <v>0</v>
      </c>
      <c r="W15" s="26"/>
      <c r="X15" s="30" t="e">
        <f t="shared" si="2"/>
        <v>#DIV/0!</v>
      </c>
    </row>
    <row r="16" spans="1:26">
      <c r="A16" s="23" t="s">
        <v>285</v>
      </c>
      <c r="B16" s="24" t="s">
        <v>286</v>
      </c>
      <c r="C16" s="29">
        <f>+'2000'!$L16</f>
        <v>0</v>
      </c>
      <c r="D16" s="29">
        <f>+'2001'!$L16</f>
        <v>0</v>
      </c>
      <c r="E16" s="29">
        <f>+'2002'!$L16</f>
        <v>0</v>
      </c>
      <c r="F16" s="29">
        <f>+'2003'!$L16</f>
        <v>0</v>
      </c>
      <c r="G16" s="29">
        <f>+'2004'!$L16</f>
        <v>0</v>
      </c>
      <c r="H16" s="29">
        <f>+'2005'!$L16</f>
        <v>0</v>
      </c>
      <c r="I16" s="29">
        <f>+'2006'!$L16</f>
        <v>0</v>
      </c>
      <c r="J16" s="29">
        <f>+'2007'!$L16</f>
        <v>0</v>
      </c>
      <c r="K16" s="29">
        <f>+'2008'!$L16</f>
        <v>0</v>
      </c>
      <c r="L16" s="29">
        <f>+'2009'!$L16</f>
        <v>0</v>
      </c>
      <c r="M16" s="29">
        <f>+'2010'!$L16</f>
        <v>0</v>
      </c>
      <c r="N16" s="29">
        <f>+'2011'!$L16</f>
        <v>0</v>
      </c>
      <c r="O16" s="29">
        <f>+'2012'!$L16</f>
        <v>0</v>
      </c>
      <c r="P16" s="29">
        <f>+'2013'!$L16</f>
        <v>0</v>
      </c>
      <c r="Q16" s="29">
        <f>+'2014'!$L16</f>
        <v>0</v>
      </c>
      <c r="R16" s="29">
        <f>+'2015'!$L16</f>
        <v>0</v>
      </c>
      <c r="S16" s="29">
        <f>+'2016'!$L16</f>
        <v>0</v>
      </c>
      <c r="T16" s="29">
        <f>+'2017'!$L16</f>
        <v>0</v>
      </c>
      <c r="U16" s="29">
        <f>+'2018'!$L16</f>
        <v>0</v>
      </c>
      <c r="V16" s="29">
        <f>+'2019'!$L16</f>
        <v>0</v>
      </c>
      <c r="W16" s="26"/>
      <c r="X16" s="30" t="e">
        <f t="shared" si="2"/>
        <v>#DIV/0!</v>
      </c>
    </row>
    <row r="17" spans="1:24">
      <c r="A17" s="23" t="s">
        <v>287</v>
      </c>
      <c r="B17" s="24" t="s">
        <v>288</v>
      </c>
      <c r="C17" s="29">
        <f>+'2000'!$L17</f>
        <v>0</v>
      </c>
      <c r="D17" s="29">
        <f>+'2001'!$L17</f>
        <v>0</v>
      </c>
      <c r="E17" s="29">
        <f>+'2002'!$L17</f>
        <v>0</v>
      </c>
      <c r="F17" s="29">
        <f>+'2003'!$L17</f>
        <v>0</v>
      </c>
      <c r="G17" s="29">
        <f>+'2004'!$L17</f>
        <v>0</v>
      </c>
      <c r="H17" s="29">
        <f>+'2005'!$L17</f>
        <v>0</v>
      </c>
      <c r="I17" s="29">
        <f>+'2006'!$L17</f>
        <v>0</v>
      </c>
      <c r="J17" s="29">
        <f>+'2007'!$L17</f>
        <v>0</v>
      </c>
      <c r="K17" s="29">
        <f>+'2008'!$L17</f>
        <v>0</v>
      </c>
      <c r="L17" s="29">
        <f>+'2009'!$L17</f>
        <v>0</v>
      </c>
      <c r="M17" s="29">
        <f>+'2010'!$L17</f>
        <v>0</v>
      </c>
      <c r="N17" s="29">
        <f>+'2011'!$L17</f>
        <v>0</v>
      </c>
      <c r="O17" s="29">
        <f>+'2012'!$L17</f>
        <v>0</v>
      </c>
      <c r="P17" s="29">
        <f>+'2013'!$L17</f>
        <v>0</v>
      </c>
      <c r="Q17" s="29">
        <f>+'2014'!$L17</f>
        <v>0</v>
      </c>
      <c r="R17" s="29">
        <f>+'2015'!$L17</f>
        <v>0</v>
      </c>
      <c r="S17" s="29">
        <f>+'2016'!$L17</f>
        <v>0</v>
      </c>
      <c r="T17" s="29">
        <f>+'2017'!$L17</f>
        <v>0</v>
      </c>
      <c r="U17" s="29">
        <f>+'2018'!$L17</f>
        <v>0</v>
      </c>
      <c r="V17" s="29">
        <f>+'2019'!$L17</f>
        <v>0</v>
      </c>
      <c r="W17" s="26"/>
      <c r="X17" s="30" t="e">
        <f t="shared" si="2"/>
        <v>#DIV/0!</v>
      </c>
    </row>
    <row r="18" spans="1:24">
      <c r="A18" s="23" t="s">
        <v>289</v>
      </c>
      <c r="B18" s="24" t="s">
        <v>290</v>
      </c>
      <c r="C18" s="29">
        <f>+'2000'!$L18</f>
        <v>0</v>
      </c>
      <c r="D18" s="29">
        <f>+'2001'!$L18</f>
        <v>0</v>
      </c>
      <c r="E18" s="29">
        <f>+'2002'!$L18</f>
        <v>0</v>
      </c>
      <c r="F18" s="29">
        <f>+'2003'!$L18</f>
        <v>0</v>
      </c>
      <c r="G18" s="29">
        <f>+'2004'!$L18</f>
        <v>0</v>
      </c>
      <c r="H18" s="29">
        <f>+'2005'!$L18</f>
        <v>0</v>
      </c>
      <c r="I18" s="29">
        <f>+'2006'!$L18</f>
        <v>0</v>
      </c>
      <c r="J18" s="29">
        <f>+'2007'!$L18</f>
        <v>0</v>
      </c>
      <c r="K18" s="29">
        <f>+'2008'!$L18</f>
        <v>0</v>
      </c>
      <c r="L18" s="29">
        <f>+'2009'!$L18</f>
        <v>0</v>
      </c>
      <c r="M18" s="29">
        <f>+'2010'!$L18</f>
        <v>0</v>
      </c>
      <c r="N18" s="29">
        <f>+'2011'!$L18</f>
        <v>0</v>
      </c>
      <c r="O18" s="29">
        <f>+'2012'!$L18</f>
        <v>0</v>
      </c>
      <c r="P18" s="29">
        <f>+'2013'!$L18</f>
        <v>0</v>
      </c>
      <c r="Q18" s="29">
        <f>+'2014'!$L18</f>
        <v>0</v>
      </c>
      <c r="R18" s="29">
        <f>+'2015'!$L18</f>
        <v>0</v>
      </c>
      <c r="S18" s="29">
        <f>+'2016'!$L18</f>
        <v>0</v>
      </c>
      <c r="T18" s="29">
        <f>+'2017'!$L18</f>
        <v>0</v>
      </c>
      <c r="U18" s="29">
        <f>+'2018'!$L18</f>
        <v>0</v>
      </c>
      <c r="V18" s="29">
        <f>+'2019'!$L18</f>
        <v>0</v>
      </c>
      <c r="W18" s="26"/>
      <c r="X18" s="30" t="e">
        <f t="shared" si="2"/>
        <v>#DIV/0!</v>
      </c>
    </row>
    <row r="19" spans="1:24">
      <c r="A19" s="23" t="s">
        <v>291</v>
      </c>
      <c r="B19" s="24" t="s">
        <v>292</v>
      </c>
      <c r="C19" s="25">
        <f t="shared" ref="C19:U19" si="11">+SUM(C20:C24)</f>
        <v>0</v>
      </c>
      <c r="D19" s="25">
        <f t="shared" si="11"/>
        <v>0</v>
      </c>
      <c r="E19" s="25">
        <f t="shared" si="11"/>
        <v>0</v>
      </c>
      <c r="F19" s="25">
        <f t="shared" si="11"/>
        <v>0</v>
      </c>
      <c r="G19" s="25">
        <f t="shared" si="11"/>
        <v>0</v>
      </c>
      <c r="H19" s="25">
        <f t="shared" si="11"/>
        <v>0</v>
      </c>
      <c r="I19" s="25">
        <f t="shared" si="11"/>
        <v>0</v>
      </c>
      <c r="J19" s="25">
        <f t="shared" si="11"/>
        <v>0</v>
      </c>
      <c r="K19" s="25">
        <f t="shared" si="11"/>
        <v>0</v>
      </c>
      <c r="L19" s="25">
        <f t="shared" si="11"/>
        <v>0</v>
      </c>
      <c r="M19" s="25">
        <f t="shared" si="11"/>
        <v>0</v>
      </c>
      <c r="N19" s="25">
        <f t="shared" si="11"/>
        <v>0</v>
      </c>
      <c r="O19" s="25">
        <f t="shared" si="11"/>
        <v>0</v>
      </c>
      <c r="P19" s="25">
        <f t="shared" si="11"/>
        <v>0</v>
      </c>
      <c r="Q19" s="25">
        <f t="shared" si="11"/>
        <v>0</v>
      </c>
      <c r="R19" s="25">
        <f t="shared" si="11"/>
        <v>0</v>
      </c>
      <c r="S19" s="25">
        <f t="shared" si="11"/>
        <v>0</v>
      </c>
      <c r="T19" s="25">
        <f t="shared" si="11"/>
        <v>0</v>
      </c>
      <c r="U19" s="25">
        <f t="shared" si="11"/>
        <v>0</v>
      </c>
      <c r="V19" s="25">
        <f t="shared" ref="V19" si="12">+SUM(V20:V24)</f>
        <v>0</v>
      </c>
      <c r="W19" s="26"/>
      <c r="X19" s="27" t="e">
        <f t="shared" si="2"/>
        <v>#DIV/0!</v>
      </c>
    </row>
    <row r="20" spans="1:24">
      <c r="A20" s="23" t="s">
        <v>293</v>
      </c>
      <c r="B20" s="24" t="s">
        <v>294</v>
      </c>
      <c r="C20" s="29">
        <f>+'2000'!$L20</f>
        <v>0</v>
      </c>
      <c r="D20" s="29">
        <f>+'2001'!$L20</f>
        <v>0</v>
      </c>
      <c r="E20" s="29">
        <f>+'2002'!$L20</f>
        <v>0</v>
      </c>
      <c r="F20" s="29">
        <f>+'2003'!$L20</f>
        <v>0</v>
      </c>
      <c r="G20" s="29">
        <f>+'2004'!$L20</f>
        <v>0</v>
      </c>
      <c r="H20" s="29">
        <f>+'2005'!$L20</f>
        <v>0</v>
      </c>
      <c r="I20" s="29">
        <f>+'2006'!$L20</f>
        <v>0</v>
      </c>
      <c r="J20" s="29">
        <f>+'2007'!$L20</f>
        <v>0</v>
      </c>
      <c r="K20" s="29">
        <f>+'2008'!$L20</f>
        <v>0</v>
      </c>
      <c r="L20" s="29">
        <f>+'2009'!$L20</f>
        <v>0</v>
      </c>
      <c r="M20" s="29">
        <f>+'2010'!$L20</f>
        <v>0</v>
      </c>
      <c r="N20" s="29">
        <f>+'2011'!$L20</f>
        <v>0</v>
      </c>
      <c r="O20" s="29">
        <f>+'2012'!$L20</f>
        <v>0</v>
      </c>
      <c r="P20" s="29">
        <f>+'2013'!$L20</f>
        <v>0</v>
      </c>
      <c r="Q20" s="29">
        <f>+'2014'!$L20</f>
        <v>0</v>
      </c>
      <c r="R20" s="29">
        <f>+'2015'!$L20</f>
        <v>0</v>
      </c>
      <c r="S20" s="29">
        <f>+'2016'!$L20</f>
        <v>0</v>
      </c>
      <c r="T20" s="29">
        <f>+'2017'!$L20</f>
        <v>0</v>
      </c>
      <c r="U20" s="29">
        <f>+'2018'!$L20</f>
        <v>0</v>
      </c>
      <c r="V20" s="29">
        <f>+'2019'!$L20</f>
        <v>0</v>
      </c>
      <c r="W20" s="26"/>
      <c r="X20" s="30" t="e">
        <f t="shared" si="2"/>
        <v>#DIV/0!</v>
      </c>
    </row>
    <row r="21" spans="1:24">
      <c r="A21" s="23" t="s">
        <v>295</v>
      </c>
      <c r="B21" s="24" t="s">
        <v>296</v>
      </c>
      <c r="C21" s="29">
        <f>+'2000'!$L21</f>
        <v>0</v>
      </c>
      <c r="D21" s="29">
        <f>+'2001'!$L21</f>
        <v>0</v>
      </c>
      <c r="E21" s="29">
        <f>+'2002'!$L21</f>
        <v>0</v>
      </c>
      <c r="F21" s="29">
        <f>+'2003'!$L21</f>
        <v>0</v>
      </c>
      <c r="G21" s="29">
        <f>+'2004'!$L21</f>
        <v>0</v>
      </c>
      <c r="H21" s="29">
        <f>+'2005'!$L21</f>
        <v>0</v>
      </c>
      <c r="I21" s="29">
        <f>+'2006'!$L21</f>
        <v>0</v>
      </c>
      <c r="J21" s="29">
        <f>+'2007'!$L21</f>
        <v>0</v>
      </c>
      <c r="K21" s="29">
        <f>+'2008'!$L21</f>
        <v>0</v>
      </c>
      <c r="L21" s="29">
        <f>+'2009'!$L21</f>
        <v>0</v>
      </c>
      <c r="M21" s="29">
        <f>+'2010'!$L21</f>
        <v>0</v>
      </c>
      <c r="N21" s="29">
        <f>+'2011'!$L21</f>
        <v>0</v>
      </c>
      <c r="O21" s="29">
        <f>+'2012'!$L21</f>
        <v>0</v>
      </c>
      <c r="P21" s="29">
        <f>+'2013'!$L21</f>
        <v>0</v>
      </c>
      <c r="Q21" s="29">
        <f>+'2014'!$L21</f>
        <v>0</v>
      </c>
      <c r="R21" s="29">
        <f>+'2015'!$L21</f>
        <v>0</v>
      </c>
      <c r="S21" s="29">
        <f>+'2016'!$L21</f>
        <v>0</v>
      </c>
      <c r="T21" s="29">
        <f>+'2017'!$L21</f>
        <v>0</v>
      </c>
      <c r="U21" s="29">
        <f>+'2018'!$L21</f>
        <v>0</v>
      </c>
      <c r="V21" s="29">
        <f>+'2019'!$L21</f>
        <v>0</v>
      </c>
      <c r="W21" s="26"/>
      <c r="X21" s="30" t="e">
        <f t="shared" si="2"/>
        <v>#DIV/0!</v>
      </c>
    </row>
    <row r="22" spans="1:24">
      <c r="A22" s="23" t="s">
        <v>297</v>
      </c>
      <c r="B22" s="24" t="s">
        <v>298</v>
      </c>
      <c r="C22" s="29">
        <f>+'2000'!$L22</f>
        <v>0</v>
      </c>
      <c r="D22" s="29">
        <f>+'2001'!$L22</f>
        <v>0</v>
      </c>
      <c r="E22" s="29">
        <f>+'2002'!$L22</f>
        <v>0</v>
      </c>
      <c r="F22" s="29">
        <f>+'2003'!$L22</f>
        <v>0</v>
      </c>
      <c r="G22" s="29">
        <f>+'2004'!$L22</f>
        <v>0</v>
      </c>
      <c r="H22" s="29">
        <f>+'2005'!$L22</f>
        <v>0</v>
      </c>
      <c r="I22" s="29">
        <f>+'2006'!$L22</f>
        <v>0</v>
      </c>
      <c r="J22" s="29">
        <f>+'2007'!$L22</f>
        <v>0</v>
      </c>
      <c r="K22" s="29">
        <f>+'2008'!$L22</f>
        <v>0</v>
      </c>
      <c r="L22" s="29">
        <f>+'2009'!$L22</f>
        <v>0</v>
      </c>
      <c r="M22" s="29">
        <f>+'2010'!$L22</f>
        <v>0</v>
      </c>
      <c r="N22" s="29">
        <f>+'2011'!$L22</f>
        <v>0</v>
      </c>
      <c r="O22" s="29">
        <f>+'2012'!$L22</f>
        <v>0</v>
      </c>
      <c r="P22" s="29">
        <f>+'2013'!$L22</f>
        <v>0</v>
      </c>
      <c r="Q22" s="29">
        <f>+'2014'!$L22</f>
        <v>0</v>
      </c>
      <c r="R22" s="29">
        <f>+'2015'!$L22</f>
        <v>0</v>
      </c>
      <c r="S22" s="29">
        <f>+'2016'!$L22</f>
        <v>0</v>
      </c>
      <c r="T22" s="29">
        <f>+'2017'!$L22</f>
        <v>0</v>
      </c>
      <c r="U22" s="29">
        <f>+'2018'!$L22</f>
        <v>0</v>
      </c>
      <c r="V22" s="29">
        <f>+'2019'!$L22</f>
        <v>0</v>
      </c>
      <c r="W22" s="26"/>
      <c r="X22" s="30" t="e">
        <f t="shared" si="2"/>
        <v>#DIV/0!</v>
      </c>
    </row>
    <row r="23" spans="1:24">
      <c r="A23" s="23" t="s">
        <v>299</v>
      </c>
      <c r="B23" s="24" t="s">
        <v>300</v>
      </c>
      <c r="C23" s="29">
        <f>+'2000'!$L23</f>
        <v>0</v>
      </c>
      <c r="D23" s="29">
        <f>+'2001'!$L23</f>
        <v>0</v>
      </c>
      <c r="E23" s="29">
        <f>+'2002'!$L23</f>
        <v>0</v>
      </c>
      <c r="F23" s="29">
        <f>+'2003'!$L23</f>
        <v>0</v>
      </c>
      <c r="G23" s="29">
        <f>+'2004'!$L23</f>
        <v>0</v>
      </c>
      <c r="H23" s="29">
        <f>+'2005'!$L23</f>
        <v>0</v>
      </c>
      <c r="I23" s="29">
        <f>+'2006'!$L23</f>
        <v>0</v>
      </c>
      <c r="J23" s="29">
        <f>+'2007'!$L23</f>
        <v>0</v>
      </c>
      <c r="K23" s="29">
        <f>+'2008'!$L23</f>
        <v>0</v>
      </c>
      <c r="L23" s="29">
        <f>+'2009'!$L23</f>
        <v>0</v>
      </c>
      <c r="M23" s="29">
        <f>+'2010'!$L23</f>
        <v>0</v>
      </c>
      <c r="N23" s="29">
        <f>+'2011'!$L23</f>
        <v>0</v>
      </c>
      <c r="O23" s="29">
        <f>+'2012'!$L23</f>
        <v>0</v>
      </c>
      <c r="P23" s="29">
        <f>+'2013'!$L23</f>
        <v>0</v>
      </c>
      <c r="Q23" s="29">
        <f>+'2014'!$L23</f>
        <v>0</v>
      </c>
      <c r="R23" s="29">
        <f>+'2015'!$L23</f>
        <v>0</v>
      </c>
      <c r="S23" s="29">
        <f>+'2016'!$L23</f>
        <v>0</v>
      </c>
      <c r="T23" s="29">
        <f>+'2017'!$L23</f>
        <v>0</v>
      </c>
      <c r="U23" s="29">
        <f>+'2018'!$L23</f>
        <v>0</v>
      </c>
      <c r="V23" s="29">
        <f>+'2019'!$L23</f>
        <v>0</v>
      </c>
      <c r="W23" s="26"/>
      <c r="X23" s="30" t="e">
        <f t="shared" si="2"/>
        <v>#DIV/0!</v>
      </c>
    </row>
    <row r="24" spans="1:24">
      <c r="A24" s="23" t="s">
        <v>301</v>
      </c>
      <c r="B24" s="24" t="s">
        <v>302</v>
      </c>
      <c r="C24" s="29">
        <f>+'2000'!$L24</f>
        <v>0</v>
      </c>
      <c r="D24" s="29">
        <f>+'2001'!$L24</f>
        <v>0</v>
      </c>
      <c r="E24" s="29">
        <f>+'2002'!$L24</f>
        <v>0</v>
      </c>
      <c r="F24" s="29">
        <f>+'2003'!$L24</f>
        <v>0</v>
      </c>
      <c r="G24" s="29">
        <f>+'2004'!$L24</f>
        <v>0</v>
      </c>
      <c r="H24" s="29">
        <f>+'2005'!$L24</f>
        <v>0</v>
      </c>
      <c r="I24" s="29">
        <f>+'2006'!$L24</f>
        <v>0</v>
      </c>
      <c r="J24" s="29">
        <f>+'2007'!$L24</f>
        <v>0</v>
      </c>
      <c r="K24" s="29">
        <f>+'2008'!$L24</f>
        <v>0</v>
      </c>
      <c r="L24" s="29">
        <f>+'2009'!$L24</f>
        <v>0</v>
      </c>
      <c r="M24" s="29">
        <f>+'2010'!$L24</f>
        <v>0</v>
      </c>
      <c r="N24" s="29">
        <f>+'2011'!$L24</f>
        <v>0</v>
      </c>
      <c r="O24" s="29">
        <f>+'2012'!$L24</f>
        <v>0</v>
      </c>
      <c r="P24" s="29">
        <f>+'2013'!$L24</f>
        <v>0</v>
      </c>
      <c r="Q24" s="29">
        <f>+'2014'!$L24</f>
        <v>0</v>
      </c>
      <c r="R24" s="29">
        <f>+'2015'!$L24</f>
        <v>0</v>
      </c>
      <c r="S24" s="29">
        <f>+'2016'!$L24</f>
        <v>0</v>
      </c>
      <c r="T24" s="29">
        <f>+'2017'!$L24</f>
        <v>0</v>
      </c>
      <c r="U24" s="29">
        <f>+'2018'!$L24</f>
        <v>0</v>
      </c>
      <c r="V24" s="29">
        <f>+'2019'!$L24</f>
        <v>0</v>
      </c>
      <c r="W24" s="26"/>
      <c r="X24" s="30" t="e">
        <f t="shared" si="2"/>
        <v>#DIV/0!</v>
      </c>
    </row>
    <row r="25" spans="1:24">
      <c r="A25" s="23" t="s">
        <v>303</v>
      </c>
      <c r="B25" s="24" t="s">
        <v>304</v>
      </c>
      <c r="C25" s="25">
        <f t="shared" ref="C25:U25" si="13">+SUM(C26:C28)</f>
        <v>0</v>
      </c>
      <c r="D25" s="25">
        <f t="shared" si="13"/>
        <v>0</v>
      </c>
      <c r="E25" s="25">
        <f t="shared" si="13"/>
        <v>0</v>
      </c>
      <c r="F25" s="25">
        <f t="shared" si="13"/>
        <v>0</v>
      </c>
      <c r="G25" s="25">
        <f t="shared" si="13"/>
        <v>0</v>
      </c>
      <c r="H25" s="25">
        <f t="shared" si="13"/>
        <v>0</v>
      </c>
      <c r="I25" s="25">
        <f t="shared" si="13"/>
        <v>0</v>
      </c>
      <c r="J25" s="25">
        <f t="shared" si="13"/>
        <v>0</v>
      </c>
      <c r="K25" s="25">
        <f t="shared" si="13"/>
        <v>0</v>
      </c>
      <c r="L25" s="25">
        <f t="shared" si="13"/>
        <v>0</v>
      </c>
      <c r="M25" s="25">
        <f t="shared" si="13"/>
        <v>0</v>
      </c>
      <c r="N25" s="25">
        <f t="shared" si="13"/>
        <v>0</v>
      </c>
      <c r="O25" s="25">
        <f t="shared" si="13"/>
        <v>0</v>
      </c>
      <c r="P25" s="25">
        <f t="shared" si="13"/>
        <v>0</v>
      </c>
      <c r="Q25" s="25">
        <f t="shared" si="13"/>
        <v>0</v>
      </c>
      <c r="R25" s="25">
        <f t="shared" si="13"/>
        <v>0</v>
      </c>
      <c r="S25" s="25">
        <f t="shared" si="13"/>
        <v>0</v>
      </c>
      <c r="T25" s="25">
        <f t="shared" si="13"/>
        <v>0</v>
      </c>
      <c r="U25" s="25">
        <f t="shared" si="13"/>
        <v>0</v>
      </c>
      <c r="V25" s="25">
        <f t="shared" ref="V25" si="14">+SUM(V26:V28)</f>
        <v>0</v>
      </c>
      <c r="W25" s="26"/>
      <c r="X25" s="27" t="e">
        <f t="shared" si="2"/>
        <v>#DIV/0!</v>
      </c>
    </row>
    <row r="26" spans="1:24">
      <c r="A26" s="23" t="s">
        <v>305</v>
      </c>
      <c r="B26" s="24" t="s">
        <v>306</v>
      </c>
      <c r="C26" s="29">
        <f>+'2000'!$L26</f>
        <v>0</v>
      </c>
      <c r="D26" s="29">
        <f>+'2001'!$L26</f>
        <v>0</v>
      </c>
      <c r="E26" s="29">
        <f>+'2002'!$L26</f>
        <v>0</v>
      </c>
      <c r="F26" s="29">
        <f>+'2003'!$L26</f>
        <v>0</v>
      </c>
      <c r="G26" s="29">
        <f>+'2004'!$L26</f>
        <v>0</v>
      </c>
      <c r="H26" s="29">
        <f>+'2005'!$L26</f>
        <v>0</v>
      </c>
      <c r="I26" s="29">
        <f>+'2006'!$L26</f>
        <v>0</v>
      </c>
      <c r="J26" s="29">
        <f>+'2007'!$L26</f>
        <v>0</v>
      </c>
      <c r="K26" s="29">
        <f>+'2008'!$L26</f>
        <v>0</v>
      </c>
      <c r="L26" s="29">
        <f>+'2009'!$L26</f>
        <v>0</v>
      </c>
      <c r="M26" s="29">
        <f>+'2010'!$L26</f>
        <v>0</v>
      </c>
      <c r="N26" s="29">
        <f>+'2011'!$L26</f>
        <v>0</v>
      </c>
      <c r="O26" s="29">
        <f>+'2012'!$L26</f>
        <v>0</v>
      </c>
      <c r="P26" s="29">
        <f>+'2013'!$L26</f>
        <v>0</v>
      </c>
      <c r="Q26" s="29">
        <f>+'2014'!$L26</f>
        <v>0</v>
      </c>
      <c r="R26" s="29">
        <f>+'2015'!$L26</f>
        <v>0</v>
      </c>
      <c r="S26" s="29">
        <f>+'2016'!$L26</f>
        <v>0</v>
      </c>
      <c r="T26" s="29">
        <f>+'2017'!$L26</f>
        <v>0</v>
      </c>
      <c r="U26" s="29">
        <f>+'2018'!$L26</f>
        <v>0</v>
      </c>
      <c r="V26" s="29">
        <f>+'2019'!$L26</f>
        <v>0</v>
      </c>
      <c r="W26" s="26"/>
      <c r="X26" s="30" t="e">
        <f t="shared" si="2"/>
        <v>#DIV/0!</v>
      </c>
    </row>
    <row r="27" spans="1:24">
      <c r="A27" s="23" t="s">
        <v>307</v>
      </c>
      <c r="B27" s="24" t="s">
        <v>308</v>
      </c>
      <c r="C27" s="29">
        <f>+'2000'!$L27</f>
        <v>0</v>
      </c>
      <c r="D27" s="29">
        <f>+'2001'!$L27</f>
        <v>0</v>
      </c>
      <c r="E27" s="29">
        <f>+'2002'!$L27</f>
        <v>0</v>
      </c>
      <c r="F27" s="29">
        <f>+'2003'!$L27</f>
        <v>0</v>
      </c>
      <c r="G27" s="29">
        <f>+'2004'!$L27</f>
        <v>0</v>
      </c>
      <c r="H27" s="29">
        <f>+'2005'!$L27</f>
        <v>0</v>
      </c>
      <c r="I27" s="29">
        <f>+'2006'!$L27</f>
        <v>0</v>
      </c>
      <c r="J27" s="29">
        <f>+'2007'!$L27</f>
        <v>0</v>
      </c>
      <c r="K27" s="29">
        <f>+'2008'!$L27</f>
        <v>0</v>
      </c>
      <c r="L27" s="29">
        <f>+'2009'!$L27</f>
        <v>0</v>
      </c>
      <c r="M27" s="29">
        <f>+'2010'!$L27</f>
        <v>0</v>
      </c>
      <c r="N27" s="29">
        <f>+'2011'!$L27</f>
        <v>0</v>
      </c>
      <c r="O27" s="29">
        <f>+'2012'!$L27</f>
        <v>0</v>
      </c>
      <c r="P27" s="29">
        <f>+'2013'!$L27</f>
        <v>0</v>
      </c>
      <c r="Q27" s="29">
        <f>+'2014'!$L27</f>
        <v>0</v>
      </c>
      <c r="R27" s="29">
        <f>+'2015'!$L27</f>
        <v>0</v>
      </c>
      <c r="S27" s="29">
        <f>+'2016'!$L27</f>
        <v>0</v>
      </c>
      <c r="T27" s="29">
        <f>+'2017'!$L27</f>
        <v>0</v>
      </c>
      <c r="U27" s="29">
        <f>+'2018'!$L27</f>
        <v>0</v>
      </c>
      <c r="V27" s="29">
        <f>+'2019'!$L27</f>
        <v>0</v>
      </c>
      <c r="W27" s="26"/>
      <c r="X27" s="30" t="e">
        <f t="shared" si="2"/>
        <v>#DIV/0!</v>
      </c>
    </row>
    <row r="28" spans="1:24">
      <c r="A28" s="23" t="s">
        <v>309</v>
      </c>
      <c r="B28" s="24" t="s">
        <v>310</v>
      </c>
      <c r="C28" s="29">
        <f>+'2000'!$L28</f>
        <v>0</v>
      </c>
      <c r="D28" s="29">
        <f>+'2001'!$L28</f>
        <v>0</v>
      </c>
      <c r="E28" s="29">
        <f>+'2002'!$L28</f>
        <v>0</v>
      </c>
      <c r="F28" s="29">
        <f>+'2003'!$L28</f>
        <v>0</v>
      </c>
      <c r="G28" s="29">
        <f>+'2004'!$L28</f>
        <v>0</v>
      </c>
      <c r="H28" s="29">
        <f>+'2005'!$L28</f>
        <v>0</v>
      </c>
      <c r="I28" s="29">
        <f>+'2006'!$L28</f>
        <v>0</v>
      </c>
      <c r="J28" s="29">
        <f>+'2007'!$L28</f>
        <v>0</v>
      </c>
      <c r="K28" s="29">
        <f>+'2008'!$L28</f>
        <v>0</v>
      </c>
      <c r="L28" s="29">
        <f>+'2009'!$L28</f>
        <v>0</v>
      </c>
      <c r="M28" s="29">
        <f>+'2010'!$L28</f>
        <v>0</v>
      </c>
      <c r="N28" s="29">
        <f>+'2011'!$L28</f>
        <v>0</v>
      </c>
      <c r="O28" s="29">
        <f>+'2012'!$L28</f>
        <v>0</v>
      </c>
      <c r="P28" s="29">
        <f>+'2013'!$L28</f>
        <v>0</v>
      </c>
      <c r="Q28" s="29">
        <f>+'2014'!$L28</f>
        <v>0</v>
      </c>
      <c r="R28" s="29">
        <f>+'2015'!$L28</f>
        <v>0</v>
      </c>
      <c r="S28" s="29">
        <f>+'2016'!$L28</f>
        <v>0</v>
      </c>
      <c r="T28" s="29">
        <f>+'2017'!$L28</f>
        <v>0</v>
      </c>
      <c r="U28" s="29">
        <f>+'2018'!$L28</f>
        <v>0</v>
      </c>
      <c r="V28" s="29">
        <f>+'2019'!$L28</f>
        <v>0</v>
      </c>
      <c r="W28" s="26"/>
      <c r="X28" s="30" t="e">
        <f t="shared" si="2"/>
        <v>#DIV/0!</v>
      </c>
    </row>
    <row r="29" spans="1:24">
      <c r="A29" s="23" t="s">
        <v>311</v>
      </c>
      <c r="B29" s="24" t="s">
        <v>290</v>
      </c>
      <c r="C29" s="25">
        <f t="shared" ref="C29:U29" si="15">+SUM(C30:C31)</f>
        <v>0</v>
      </c>
      <c r="D29" s="25">
        <f t="shared" si="15"/>
        <v>0</v>
      </c>
      <c r="E29" s="25">
        <f t="shared" si="15"/>
        <v>0</v>
      </c>
      <c r="F29" s="25">
        <f t="shared" si="15"/>
        <v>0</v>
      </c>
      <c r="G29" s="25">
        <f t="shared" si="15"/>
        <v>0</v>
      </c>
      <c r="H29" s="25">
        <f t="shared" si="15"/>
        <v>0</v>
      </c>
      <c r="I29" s="25">
        <f t="shared" si="15"/>
        <v>0</v>
      </c>
      <c r="J29" s="25">
        <f t="shared" si="15"/>
        <v>0</v>
      </c>
      <c r="K29" s="25">
        <f t="shared" si="15"/>
        <v>0</v>
      </c>
      <c r="L29" s="25">
        <f t="shared" si="15"/>
        <v>0</v>
      </c>
      <c r="M29" s="25">
        <f t="shared" si="15"/>
        <v>0</v>
      </c>
      <c r="N29" s="25">
        <f t="shared" si="15"/>
        <v>0</v>
      </c>
      <c r="O29" s="25">
        <f t="shared" si="15"/>
        <v>0</v>
      </c>
      <c r="P29" s="25">
        <f t="shared" si="15"/>
        <v>0</v>
      </c>
      <c r="Q29" s="25">
        <f t="shared" si="15"/>
        <v>0</v>
      </c>
      <c r="R29" s="25">
        <f t="shared" si="15"/>
        <v>0</v>
      </c>
      <c r="S29" s="25">
        <f t="shared" si="15"/>
        <v>0</v>
      </c>
      <c r="T29" s="25">
        <f t="shared" si="15"/>
        <v>0</v>
      </c>
      <c r="U29" s="25">
        <f t="shared" si="15"/>
        <v>0</v>
      </c>
      <c r="V29" s="25">
        <f t="shared" ref="V29" si="16">+SUM(V30:V31)</f>
        <v>0</v>
      </c>
      <c r="W29" s="26"/>
      <c r="X29" s="27" t="e">
        <f t="shared" si="2"/>
        <v>#DIV/0!</v>
      </c>
    </row>
    <row r="30" spans="1:24">
      <c r="A30" s="23" t="s">
        <v>312</v>
      </c>
      <c r="B30" s="24" t="s">
        <v>313</v>
      </c>
      <c r="C30" s="29">
        <f>+'2000'!$L30</f>
        <v>0</v>
      </c>
      <c r="D30" s="29">
        <f>+'2001'!$L30</f>
        <v>0</v>
      </c>
      <c r="E30" s="29">
        <f>+'2002'!$L30</f>
        <v>0</v>
      </c>
      <c r="F30" s="29">
        <f>+'2003'!$L30</f>
        <v>0</v>
      </c>
      <c r="G30" s="29">
        <f>+'2004'!$L30</f>
        <v>0</v>
      </c>
      <c r="H30" s="29">
        <f>+'2005'!$L30</f>
        <v>0</v>
      </c>
      <c r="I30" s="29">
        <f>+'2006'!$L30</f>
        <v>0</v>
      </c>
      <c r="J30" s="29">
        <f>+'2007'!$L30</f>
        <v>0</v>
      </c>
      <c r="K30" s="29">
        <f>+'2008'!$L30</f>
        <v>0</v>
      </c>
      <c r="L30" s="29">
        <f>+'2009'!$L30</f>
        <v>0</v>
      </c>
      <c r="M30" s="29">
        <f>+'2010'!$L30</f>
        <v>0</v>
      </c>
      <c r="N30" s="29">
        <f>+'2011'!$L30</f>
        <v>0</v>
      </c>
      <c r="O30" s="29">
        <f>+'2012'!$L30</f>
        <v>0</v>
      </c>
      <c r="P30" s="29">
        <f>+'2013'!$L30</f>
        <v>0</v>
      </c>
      <c r="Q30" s="29">
        <f>+'2014'!$L30</f>
        <v>0</v>
      </c>
      <c r="R30" s="29">
        <f>+'2015'!$L30</f>
        <v>0</v>
      </c>
      <c r="S30" s="29">
        <f>+'2016'!$L30</f>
        <v>0</v>
      </c>
      <c r="T30" s="29">
        <f>+'2017'!$L30</f>
        <v>0</v>
      </c>
      <c r="U30" s="29">
        <f>+'2018'!$L30</f>
        <v>0</v>
      </c>
      <c r="V30" s="29">
        <f>+'2019'!$L30</f>
        <v>0</v>
      </c>
      <c r="W30" s="26"/>
      <c r="X30" s="30" t="e">
        <f t="shared" si="2"/>
        <v>#DIV/0!</v>
      </c>
    </row>
    <row r="31" spans="1:24">
      <c r="A31" s="23" t="s">
        <v>314</v>
      </c>
      <c r="B31" s="24" t="s">
        <v>315</v>
      </c>
      <c r="C31" s="29">
        <f>+'2000'!$L31</f>
        <v>0</v>
      </c>
      <c r="D31" s="29">
        <f>+'2001'!$L31</f>
        <v>0</v>
      </c>
      <c r="E31" s="29">
        <f>+'2002'!$L31</f>
        <v>0</v>
      </c>
      <c r="F31" s="29">
        <f>+'2003'!$L31</f>
        <v>0</v>
      </c>
      <c r="G31" s="29">
        <f>+'2004'!$L31</f>
        <v>0</v>
      </c>
      <c r="H31" s="29">
        <f>+'2005'!$L31</f>
        <v>0</v>
      </c>
      <c r="I31" s="29">
        <f>+'2006'!$L31</f>
        <v>0</v>
      </c>
      <c r="J31" s="29">
        <f>+'2007'!$L31</f>
        <v>0</v>
      </c>
      <c r="K31" s="29">
        <f>+'2008'!$L31</f>
        <v>0</v>
      </c>
      <c r="L31" s="29">
        <f>+'2009'!$L31</f>
        <v>0</v>
      </c>
      <c r="M31" s="29">
        <f>+'2010'!$L31</f>
        <v>0</v>
      </c>
      <c r="N31" s="29">
        <f>+'2011'!$L31</f>
        <v>0</v>
      </c>
      <c r="O31" s="29">
        <f>+'2012'!$L31</f>
        <v>0</v>
      </c>
      <c r="P31" s="29">
        <f>+'2013'!$L31</f>
        <v>0</v>
      </c>
      <c r="Q31" s="29">
        <f>+'2014'!$L31</f>
        <v>0</v>
      </c>
      <c r="R31" s="29">
        <f>+'2015'!$L31</f>
        <v>0</v>
      </c>
      <c r="S31" s="29">
        <f>+'2016'!$L31</f>
        <v>0</v>
      </c>
      <c r="T31" s="29">
        <f>+'2017'!$L31</f>
        <v>0</v>
      </c>
      <c r="U31" s="29">
        <f>+'2018'!$L31</f>
        <v>0</v>
      </c>
      <c r="V31" s="29">
        <f>+'2019'!$L31</f>
        <v>0</v>
      </c>
      <c r="W31" s="26"/>
      <c r="X31" s="30" t="e">
        <f t="shared" si="2"/>
        <v>#DIV/0!</v>
      </c>
    </row>
    <row r="32" spans="1:24">
      <c r="A32" s="23" t="s">
        <v>316</v>
      </c>
      <c r="B32" s="24" t="s">
        <v>317</v>
      </c>
      <c r="C32" s="25">
        <f t="shared" ref="C32:U32" si="17">+C33+C37</f>
        <v>0</v>
      </c>
      <c r="D32" s="25">
        <f t="shared" si="17"/>
        <v>0</v>
      </c>
      <c r="E32" s="25">
        <f t="shared" si="17"/>
        <v>0</v>
      </c>
      <c r="F32" s="25">
        <f t="shared" si="17"/>
        <v>0</v>
      </c>
      <c r="G32" s="25">
        <f t="shared" si="17"/>
        <v>0</v>
      </c>
      <c r="H32" s="25">
        <f t="shared" si="17"/>
        <v>0</v>
      </c>
      <c r="I32" s="25">
        <f t="shared" si="17"/>
        <v>0</v>
      </c>
      <c r="J32" s="25">
        <f t="shared" si="17"/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25">
        <f t="shared" si="17"/>
        <v>0</v>
      </c>
      <c r="O32" s="25">
        <f t="shared" si="17"/>
        <v>0</v>
      </c>
      <c r="P32" s="25">
        <f t="shared" si="17"/>
        <v>0</v>
      </c>
      <c r="Q32" s="25">
        <f t="shared" si="17"/>
        <v>0</v>
      </c>
      <c r="R32" s="25">
        <f t="shared" si="17"/>
        <v>0</v>
      </c>
      <c r="S32" s="25">
        <f t="shared" si="17"/>
        <v>0</v>
      </c>
      <c r="T32" s="25">
        <f t="shared" si="17"/>
        <v>0</v>
      </c>
      <c r="U32" s="25">
        <f t="shared" si="17"/>
        <v>0</v>
      </c>
      <c r="V32" s="25">
        <f t="shared" ref="V32" si="18">+V33+V37</f>
        <v>0</v>
      </c>
      <c r="W32" s="26"/>
      <c r="X32" s="27" t="e">
        <f t="shared" si="2"/>
        <v>#DIV/0!</v>
      </c>
    </row>
    <row r="33" spans="1:24">
      <c r="A33" s="23" t="s">
        <v>318</v>
      </c>
      <c r="B33" s="24" t="s">
        <v>319</v>
      </c>
      <c r="C33" s="25">
        <f t="shared" ref="C33:U33" si="19">+SUM(C34:C36)</f>
        <v>0</v>
      </c>
      <c r="D33" s="25">
        <f t="shared" si="19"/>
        <v>0</v>
      </c>
      <c r="E33" s="25">
        <f t="shared" si="19"/>
        <v>0</v>
      </c>
      <c r="F33" s="25">
        <f t="shared" si="19"/>
        <v>0</v>
      </c>
      <c r="G33" s="25">
        <f t="shared" si="19"/>
        <v>0</v>
      </c>
      <c r="H33" s="25">
        <f t="shared" si="19"/>
        <v>0</v>
      </c>
      <c r="I33" s="25">
        <f t="shared" si="19"/>
        <v>0</v>
      </c>
      <c r="J33" s="25">
        <f t="shared" si="19"/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25">
        <f t="shared" si="19"/>
        <v>0</v>
      </c>
      <c r="O33" s="25">
        <f t="shared" si="19"/>
        <v>0</v>
      </c>
      <c r="P33" s="25">
        <f t="shared" si="19"/>
        <v>0</v>
      </c>
      <c r="Q33" s="25">
        <f t="shared" si="19"/>
        <v>0</v>
      </c>
      <c r="R33" s="25">
        <f t="shared" si="19"/>
        <v>0</v>
      </c>
      <c r="S33" s="25">
        <f t="shared" si="19"/>
        <v>0</v>
      </c>
      <c r="T33" s="25">
        <f t="shared" si="19"/>
        <v>0</v>
      </c>
      <c r="U33" s="25">
        <f t="shared" si="19"/>
        <v>0</v>
      </c>
      <c r="V33" s="25">
        <f t="shared" ref="V33" si="20">+SUM(V34:V36)</f>
        <v>0</v>
      </c>
      <c r="W33" s="26"/>
      <c r="X33" s="27" t="e">
        <f t="shared" si="2"/>
        <v>#DIV/0!</v>
      </c>
    </row>
    <row r="34" spans="1:24">
      <c r="A34" s="23" t="s">
        <v>320</v>
      </c>
      <c r="B34" s="24" t="s">
        <v>321</v>
      </c>
      <c r="C34" s="29">
        <f>+'2000'!$L34</f>
        <v>0</v>
      </c>
      <c r="D34" s="29">
        <f>+'2001'!$L34</f>
        <v>0</v>
      </c>
      <c r="E34" s="29">
        <f>+'2002'!$L34</f>
        <v>0</v>
      </c>
      <c r="F34" s="29">
        <f>+'2003'!$L34</f>
        <v>0</v>
      </c>
      <c r="G34" s="29">
        <f>+'2004'!$L34</f>
        <v>0</v>
      </c>
      <c r="H34" s="29">
        <f>+'2005'!$L34</f>
        <v>0</v>
      </c>
      <c r="I34" s="29">
        <f>+'2006'!$L34</f>
        <v>0</v>
      </c>
      <c r="J34" s="29">
        <f>+'2007'!$L34</f>
        <v>0</v>
      </c>
      <c r="K34" s="29">
        <f>+'2008'!$L34</f>
        <v>0</v>
      </c>
      <c r="L34" s="29">
        <f>+'2009'!$L34</f>
        <v>0</v>
      </c>
      <c r="M34" s="29">
        <f>+'2010'!$L34</f>
        <v>0</v>
      </c>
      <c r="N34" s="29">
        <f>+'2011'!$L34</f>
        <v>0</v>
      </c>
      <c r="O34" s="29">
        <f>+'2012'!$L34</f>
        <v>0</v>
      </c>
      <c r="P34" s="29">
        <f>+'2013'!$L34</f>
        <v>0</v>
      </c>
      <c r="Q34" s="29">
        <f>+'2014'!$L34</f>
        <v>0</v>
      </c>
      <c r="R34" s="29">
        <f>+'2015'!$L34</f>
        <v>0</v>
      </c>
      <c r="S34" s="29">
        <f>+'2016'!$L34</f>
        <v>0</v>
      </c>
      <c r="T34" s="29">
        <f>+'2017'!$L34</f>
        <v>0</v>
      </c>
      <c r="U34" s="29">
        <f>+'2018'!$L34</f>
        <v>0</v>
      </c>
      <c r="V34" s="29">
        <f>+'2019'!$L34</f>
        <v>0</v>
      </c>
      <c r="W34" s="26"/>
      <c r="X34" s="30" t="e">
        <f t="shared" si="2"/>
        <v>#DIV/0!</v>
      </c>
    </row>
    <row r="35" spans="1:24">
      <c r="A35" s="23" t="s">
        <v>322</v>
      </c>
      <c r="B35" s="33" t="s">
        <v>323</v>
      </c>
      <c r="C35" s="29">
        <f>+'2000'!$L35</f>
        <v>0</v>
      </c>
      <c r="D35" s="29">
        <f>+'2001'!$L35</f>
        <v>0</v>
      </c>
      <c r="E35" s="29">
        <f>+'2002'!$L35</f>
        <v>0</v>
      </c>
      <c r="F35" s="29">
        <f>+'2003'!$L35</f>
        <v>0</v>
      </c>
      <c r="G35" s="29">
        <f>+'2004'!$L35</f>
        <v>0</v>
      </c>
      <c r="H35" s="29">
        <f>+'2005'!$L35</f>
        <v>0</v>
      </c>
      <c r="I35" s="29">
        <f>+'2006'!$L35</f>
        <v>0</v>
      </c>
      <c r="J35" s="29">
        <f>+'2007'!$L35</f>
        <v>0</v>
      </c>
      <c r="K35" s="29">
        <f>+'2008'!$L35</f>
        <v>0</v>
      </c>
      <c r="L35" s="29">
        <f>+'2009'!$L35</f>
        <v>0</v>
      </c>
      <c r="M35" s="29">
        <f>+'2010'!$L35</f>
        <v>0</v>
      </c>
      <c r="N35" s="29">
        <f>+'2011'!$L35</f>
        <v>0</v>
      </c>
      <c r="O35" s="29">
        <f>+'2012'!$L35</f>
        <v>0</v>
      </c>
      <c r="P35" s="29">
        <f>+'2013'!$L35</f>
        <v>0</v>
      </c>
      <c r="Q35" s="29">
        <f>+'2014'!$L35</f>
        <v>0</v>
      </c>
      <c r="R35" s="29">
        <f>+'2015'!$L35</f>
        <v>0</v>
      </c>
      <c r="S35" s="29">
        <f>+'2016'!$L35</f>
        <v>0</v>
      </c>
      <c r="T35" s="29">
        <f>+'2017'!$L35</f>
        <v>0</v>
      </c>
      <c r="U35" s="29">
        <f>+'2018'!$L35</f>
        <v>0</v>
      </c>
      <c r="V35" s="29">
        <f>+'2019'!$L35</f>
        <v>0</v>
      </c>
      <c r="W35" s="26"/>
      <c r="X35" s="30" t="e">
        <f t="shared" si="2"/>
        <v>#DIV/0!</v>
      </c>
    </row>
    <row r="36" spans="1:24">
      <c r="A36" s="23" t="s">
        <v>324</v>
      </c>
      <c r="B36" s="33" t="s">
        <v>290</v>
      </c>
      <c r="C36" s="29">
        <f>+'2000'!$L36</f>
        <v>0</v>
      </c>
      <c r="D36" s="29">
        <f>+'2001'!$L36</f>
        <v>0</v>
      </c>
      <c r="E36" s="29">
        <f>+'2002'!$L36</f>
        <v>0</v>
      </c>
      <c r="F36" s="29">
        <f>+'2003'!$L36</f>
        <v>0</v>
      </c>
      <c r="G36" s="29">
        <f>+'2004'!$L36</f>
        <v>0</v>
      </c>
      <c r="H36" s="29">
        <f>+'2005'!$L36</f>
        <v>0</v>
      </c>
      <c r="I36" s="29">
        <f>+'2006'!$L36</f>
        <v>0</v>
      </c>
      <c r="J36" s="29">
        <f>+'2007'!$L36</f>
        <v>0</v>
      </c>
      <c r="K36" s="29">
        <f>+'2008'!$L36</f>
        <v>0</v>
      </c>
      <c r="L36" s="29">
        <f>+'2009'!$L36</f>
        <v>0</v>
      </c>
      <c r="M36" s="29">
        <f>+'2010'!$L36</f>
        <v>0</v>
      </c>
      <c r="N36" s="29">
        <f>+'2011'!$L36</f>
        <v>0</v>
      </c>
      <c r="O36" s="29">
        <f>+'2012'!$L36</f>
        <v>0</v>
      </c>
      <c r="P36" s="29">
        <f>+'2013'!$L36</f>
        <v>0</v>
      </c>
      <c r="Q36" s="29">
        <f>+'2014'!$L36</f>
        <v>0</v>
      </c>
      <c r="R36" s="29">
        <f>+'2015'!$L36</f>
        <v>0</v>
      </c>
      <c r="S36" s="29">
        <f>+'2016'!$L36</f>
        <v>0</v>
      </c>
      <c r="T36" s="29">
        <f>+'2017'!$L36</f>
        <v>0</v>
      </c>
      <c r="U36" s="29">
        <f>+'2018'!$L36</f>
        <v>0</v>
      </c>
      <c r="V36" s="29">
        <f>+'2019'!$L36</f>
        <v>0</v>
      </c>
      <c r="W36" s="26"/>
      <c r="X36" s="30" t="e">
        <f t="shared" si="2"/>
        <v>#DIV/0!</v>
      </c>
    </row>
    <row r="37" spans="1:24">
      <c r="A37" s="23" t="s">
        <v>325</v>
      </c>
      <c r="B37" s="33" t="s">
        <v>326</v>
      </c>
      <c r="C37" s="25">
        <f t="shared" ref="C37:U37" si="21">+SUM(C38:C41)</f>
        <v>0</v>
      </c>
      <c r="D37" s="25">
        <f t="shared" si="21"/>
        <v>0</v>
      </c>
      <c r="E37" s="25">
        <f t="shared" si="21"/>
        <v>0</v>
      </c>
      <c r="F37" s="25">
        <f t="shared" si="21"/>
        <v>0</v>
      </c>
      <c r="G37" s="25">
        <f t="shared" si="21"/>
        <v>0</v>
      </c>
      <c r="H37" s="25">
        <f t="shared" si="21"/>
        <v>0</v>
      </c>
      <c r="I37" s="25">
        <f t="shared" si="21"/>
        <v>0</v>
      </c>
      <c r="J37" s="25">
        <f t="shared" si="21"/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25">
        <f t="shared" si="21"/>
        <v>0</v>
      </c>
      <c r="O37" s="25">
        <f t="shared" si="21"/>
        <v>0</v>
      </c>
      <c r="P37" s="25">
        <f t="shared" si="21"/>
        <v>0</v>
      </c>
      <c r="Q37" s="25">
        <f t="shared" si="21"/>
        <v>0</v>
      </c>
      <c r="R37" s="25">
        <f t="shared" si="21"/>
        <v>0</v>
      </c>
      <c r="S37" s="25">
        <f t="shared" si="21"/>
        <v>0</v>
      </c>
      <c r="T37" s="25">
        <f t="shared" si="21"/>
        <v>0</v>
      </c>
      <c r="U37" s="25">
        <f t="shared" si="21"/>
        <v>0</v>
      </c>
      <c r="V37" s="25">
        <f t="shared" ref="V37" si="22">+SUM(V38:V41)</f>
        <v>0</v>
      </c>
      <c r="W37" s="26"/>
      <c r="X37" s="27" t="e">
        <f t="shared" si="2"/>
        <v>#DIV/0!</v>
      </c>
    </row>
    <row r="38" spans="1:24">
      <c r="A38" s="23" t="s">
        <v>327</v>
      </c>
      <c r="B38" s="24" t="s">
        <v>328</v>
      </c>
      <c r="C38" s="29">
        <f>+'2000'!$L38</f>
        <v>0</v>
      </c>
      <c r="D38" s="29">
        <f>+'2001'!$L38</f>
        <v>0</v>
      </c>
      <c r="E38" s="29">
        <f>+'2002'!$L38</f>
        <v>0</v>
      </c>
      <c r="F38" s="29">
        <f>+'2003'!$L38</f>
        <v>0</v>
      </c>
      <c r="G38" s="29">
        <f>+'2004'!$L38</f>
        <v>0</v>
      </c>
      <c r="H38" s="29">
        <f>+'2005'!$L38</f>
        <v>0</v>
      </c>
      <c r="I38" s="29">
        <f>+'2006'!$L38</f>
        <v>0</v>
      </c>
      <c r="J38" s="29">
        <f>+'2007'!$L38</f>
        <v>0</v>
      </c>
      <c r="K38" s="29">
        <f>+'2008'!$L38</f>
        <v>0</v>
      </c>
      <c r="L38" s="29">
        <f>+'2009'!$L38</f>
        <v>0</v>
      </c>
      <c r="M38" s="29">
        <f>+'2010'!$L38</f>
        <v>0</v>
      </c>
      <c r="N38" s="29">
        <f>+'2011'!$L38</f>
        <v>0</v>
      </c>
      <c r="O38" s="29">
        <f>+'2012'!$L38</f>
        <v>0</v>
      </c>
      <c r="P38" s="29">
        <f>+'2013'!$L38</f>
        <v>0</v>
      </c>
      <c r="Q38" s="29">
        <f>+'2014'!$L38</f>
        <v>0</v>
      </c>
      <c r="R38" s="29">
        <f>+'2015'!$L38</f>
        <v>0</v>
      </c>
      <c r="S38" s="29">
        <f>+'2016'!$L38</f>
        <v>0</v>
      </c>
      <c r="T38" s="29">
        <f>+'2017'!$L38</f>
        <v>0</v>
      </c>
      <c r="U38" s="29">
        <f>+'2018'!$L38</f>
        <v>0</v>
      </c>
      <c r="V38" s="29">
        <f>+'2019'!$L38</f>
        <v>0</v>
      </c>
      <c r="W38" s="26"/>
      <c r="X38" s="30" t="e">
        <f t="shared" si="2"/>
        <v>#DIV/0!</v>
      </c>
    </row>
    <row r="39" spans="1:24">
      <c r="A39" s="23" t="s">
        <v>329</v>
      </c>
      <c r="B39" s="24" t="s">
        <v>330</v>
      </c>
      <c r="C39" s="29">
        <f>+'2000'!$L39</f>
        <v>0</v>
      </c>
      <c r="D39" s="29">
        <f>+'2001'!$L39</f>
        <v>0</v>
      </c>
      <c r="E39" s="29">
        <f>+'2002'!$L39</f>
        <v>0</v>
      </c>
      <c r="F39" s="29">
        <f>+'2003'!$L39</f>
        <v>0</v>
      </c>
      <c r="G39" s="29">
        <f>+'2004'!$L39</f>
        <v>0</v>
      </c>
      <c r="H39" s="29">
        <f>+'2005'!$L39</f>
        <v>0</v>
      </c>
      <c r="I39" s="29">
        <f>+'2006'!$L39</f>
        <v>0</v>
      </c>
      <c r="J39" s="29">
        <f>+'2007'!$L39</f>
        <v>0</v>
      </c>
      <c r="K39" s="29">
        <f>+'2008'!$L39</f>
        <v>0</v>
      </c>
      <c r="L39" s="29">
        <f>+'2009'!$L39</f>
        <v>0</v>
      </c>
      <c r="M39" s="29">
        <f>+'2010'!$L39</f>
        <v>0</v>
      </c>
      <c r="N39" s="29">
        <f>+'2011'!$L39</f>
        <v>0</v>
      </c>
      <c r="O39" s="29">
        <f>+'2012'!$L39</f>
        <v>0</v>
      </c>
      <c r="P39" s="29">
        <f>+'2013'!$L39</f>
        <v>0</v>
      </c>
      <c r="Q39" s="29">
        <f>+'2014'!$L39</f>
        <v>0</v>
      </c>
      <c r="R39" s="29">
        <f>+'2015'!$L39</f>
        <v>0</v>
      </c>
      <c r="S39" s="29">
        <f>+'2016'!$L39</f>
        <v>0</v>
      </c>
      <c r="T39" s="29">
        <f>+'2017'!$L39</f>
        <v>0</v>
      </c>
      <c r="U39" s="29">
        <f>+'2018'!$L39</f>
        <v>0</v>
      </c>
      <c r="V39" s="29">
        <f>+'2019'!$L39</f>
        <v>0</v>
      </c>
      <c r="W39" s="26"/>
      <c r="X39" s="30" t="e">
        <f t="shared" si="2"/>
        <v>#DIV/0!</v>
      </c>
    </row>
    <row r="40" spans="1:24">
      <c r="A40" s="23" t="s">
        <v>331</v>
      </c>
      <c r="B40" s="24" t="s">
        <v>332</v>
      </c>
      <c r="C40" s="29">
        <f>+'2000'!$L40</f>
        <v>0</v>
      </c>
      <c r="D40" s="29">
        <f>+'2001'!$L40</f>
        <v>0</v>
      </c>
      <c r="E40" s="29">
        <f>+'2002'!$L40</f>
        <v>0</v>
      </c>
      <c r="F40" s="29">
        <f>+'2003'!$L40</f>
        <v>0</v>
      </c>
      <c r="G40" s="29">
        <f>+'2004'!$L40</f>
        <v>0</v>
      </c>
      <c r="H40" s="29">
        <f>+'2005'!$L40</f>
        <v>0</v>
      </c>
      <c r="I40" s="29">
        <f>+'2006'!$L40</f>
        <v>0</v>
      </c>
      <c r="J40" s="29">
        <f>+'2007'!$L40</f>
        <v>0</v>
      </c>
      <c r="K40" s="29">
        <f>+'2008'!$L40</f>
        <v>0</v>
      </c>
      <c r="L40" s="29">
        <f>+'2009'!$L40</f>
        <v>0</v>
      </c>
      <c r="M40" s="29">
        <f>+'2010'!$L40</f>
        <v>0</v>
      </c>
      <c r="N40" s="29">
        <f>+'2011'!$L40</f>
        <v>0</v>
      </c>
      <c r="O40" s="29">
        <f>+'2012'!$L40</f>
        <v>0</v>
      </c>
      <c r="P40" s="29">
        <f>+'2013'!$L40</f>
        <v>0</v>
      </c>
      <c r="Q40" s="29">
        <f>+'2014'!$L40</f>
        <v>0</v>
      </c>
      <c r="R40" s="29">
        <f>+'2015'!$L40</f>
        <v>0</v>
      </c>
      <c r="S40" s="29">
        <f>+'2016'!$L40</f>
        <v>0</v>
      </c>
      <c r="T40" s="29">
        <f>+'2017'!$L40</f>
        <v>0</v>
      </c>
      <c r="U40" s="29">
        <f>+'2018'!$L40</f>
        <v>0</v>
      </c>
      <c r="V40" s="29">
        <f>+'2019'!$L40</f>
        <v>0</v>
      </c>
      <c r="W40" s="26"/>
      <c r="X40" s="30" t="e">
        <f t="shared" si="2"/>
        <v>#DIV/0!</v>
      </c>
    </row>
    <row r="41" spans="1:24">
      <c r="A41" s="23" t="s">
        <v>333</v>
      </c>
      <c r="B41" s="24" t="s">
        <v>290</v>
      </c>
      <c r="C41" s="29">
        <f>+'2000'!$L41</f>
        <v>0</v>
      </c>
      <c r="D41" s="29">
        <f>+'2001'!$L41</f>
        <v>0</v>
      </c>
      <c r="E41" s="29">
        <f>+'2002'!$L41</f>
        <v>0</v>
      </c>
      <c r="F41" s="29">
        <f>+'2003'!$L41</f>
        <v>0</v>
      </c>
      <c r="G41" s="29">
        <f>+'2004'!$L41</f>
        <v>0</v>
      </c>
      <c r="H41" s="29">
        <f>+'2005'!$L41</f>
        <v>0</v>
      </c>
      <c r="I41" s="29">
        <f>+'2006'!$L41</f>
        <v>0</v>
      </c>
      <c r="J41" s="29">
        <f>+'2007'!$L41</f>
        <v>0</v>
      </c>
      <c r="K41" s="29">
        <f>+'2008'!$L41</f>
        <v>0</v>
      </c>
      <c r="L41" s="29">
        <f>+'2009'!$L41</f>
        <v>0</v>
      </c>
      <c r="M41" s="29">
        <f>+'2010'!$L41</f>
        <v>0</v>
      </c>
      <c r="N41" s="29">
        <f>+'2011'!$L41</f>
        <v>0</v>
      </c>
      <c r="O41" s="29">
        <f>+'2012'!$L41</f>
        <v>0</v>
      </c>
      <c r="P41" s="29">
        <f>+'2013'!$L41</f>
        <v>0</v>
      </c>
      <c r="Q41" s="29">
        <f>+'2014'!$L41</f>
        <v>0</v>
      </c>
      <c r="R41" s="29">
        <f>+'2015'!$L41</f>
        <v>0</v>
      </c>
      <c r="S41" s="29">
        <f>+'2016'!$L41</f>
        <v>0</v>
      </c>
      <c r="T41" s="29">
        <f>+'2017'!$L41</f>
        <v>0</v>
      </c>
      <c r="U41" s="29">
        <f>+'2018'!$L41</f>
        <v>0</v>
      </c>
      <c r="V41" s="29">
        <f>+'2019'!$L41</f>
        <v>0</v>
      </c>
      <c r="W41" s="26"/>
      <c r="X41" s="30" t="e">
        <f t="shared" si="2"/>
        <v>#DIV/0!</v>
      </c>
    </row>
    <row r="42" spans="1:24" ht="12.95">
      <c r="A42" s="23" t="s">
        <v>334</v>
      </c>
      <c r="B42" s="24" t="s">
        <v>335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26"/>
      <c r="X42" s="32" t="e">
        <f t="shared" si="2"/>
        <v>#DIV/0!</v>
      </c>
    </row>
    <row r="43" spans="1:24" ht="12.95">
      <c r="A43" s="23" t="s">
        <v>336</v>
      </c>
      <c r="B43" s="24" t="s">
        <v>337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26"/>
      <c r="X43" s="32" t="e">
        <f t="shared" si="2"/>
        <v>#DIV/0!</v>
      </c>
    </row>
    <row r="44" spans="1:24">
      <c r="A44" s="23" t="s">
        <v>338</v>
      </c>
      <c r="B44" s="24" t="s">
        <v>339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6"/>
      <c r="X44" s="32" t="e">
        <f t="shared" si="2"/>
        <v>#DIV/0!</v>
      </c>
    </row>
    <row r="45" spans="1:24">
      <c r="A45" s="23" t="s">
        <v>340</v>
      </c>
      <c r="B45" s="24" t="s">
        <v>341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26"/>
      <c r="X45" s="32" t="e">
        <f t="shared" si="2"/>
        <v>#DIV/0!</v>
      </c>
    </row>
    <row r="46" spans="1:24" s="12" customFormat="1">
      <c r="A46" s="18" t="s">
        <v>342</v>
      </c>
      <c r="B46" s="19" t="s">
        <v>343</v>
      </c>
      <c r="C46" s="20">
        <f t="shared" ref="C46:U46" si="23">+C47+C53+C64+C72+C76+C82+C89+C94</f>
        <v>0</v>
      </c>
      <c r="D46" s="20">
        <f t="shared" si="23"/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20">
        <f t="shared" si="23"/>
        <v>0</v>
      </c>
      <c r="O46" s="20">
        <f t="shared" si="23"/>
        <v>0</v>
      </c>
      <c r="P46" s="20">
        <f t="shared" si="23"/>
        <v>0</v>
      </c>
      <c r="Q46" s="20">
        <f t="shared" si="23"/>
        <v>0</v>
      </c>
      <c r="R46" s="20">
        <f t="shared" si="23"/>
        <v>0</v>
      </c>
      <c r="S46" s="20">
        <f t="shared" si="23"/>
        <v>0</v>
      </c>
      <c r="T46" s="20">
        <f t="shared" si="23"/>
        <v>0</v>
      </c>
      <c r="U46" s="20">
        <f t="shared" si="23"/>
        <v>0</v>
      </c>
      <c r="V46" s="20">
        <f t="shared" ref="V46" si="24">+V47+V53+V64+V72+V76+V82+V89+V94</f>
        <v>0</v>
      </c>
      <c r="W46" s="21"/>
      <c r="X46" s="22" t="e">
        <f t="shared" si="2"/>
        <v>#DIV/0!</v>
      </c>
    </row>
    <row r="47" spans="1:24">
      <c r="A47" s="23" t="s">
        <v>344</v>
      </c>
      <c r="B47" s="24" t="s">
        <v>345</v>
      </c>
      <c r="C47" s="25">
        <f t="shared" ref="C47:U47" si="25">+SUM(C48:C52)</f>
        <v>0</v>
      </c>
      <c r="D47" s="25">
        <f t="shared" si="25"/>
        <v>0</v>
      </c>
      <c r="E47" s="25">
        <f t="shared" si="25"/>
        <v>0</v>
      </c>
      <c r="F47" s="25">
        <f t="shared" si="25"/>
        <v>0</v>
      </c>
      <c r="G47" s="25">
        <f t="shared" si="25"/>
        <v>0</v>
      </c>
      <c r="H47" s="25">
        <f t="shared" si="25"/>
        <v>0</v>
      </c>
      <c r="I47" s="25">
        <f t="shared" si="25"/>
        <v>0</v>
      </c>
      <c r="J47" s="25">
        <f t="shared" si="25"/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25">
        <f t="shared" si="25"/>
        <v>0</v>
      </c>
      <c r="O47" s="25">
        <f t="shared" si="25"/>
        <v>0</v>
      </c>
      <c r="P47" s="25">
        <f t="shared" si="25"/>
        <v>0</v>
      </c>
      <c r="Q47" s="25">
        <f t="shared" si="25"/>
        <v>0</v>
      </c>
      <c r="R47" s="25">
        <f t="shared" si="25"/>
        <v>0</v>
      </c>
      <c r="S47" s="25">
        <f t="shared" si="25"/>
        <v>0</v>
      </c>
      <c r="T47" s="25">
        <f t="shared" si="25"/>
        <v>0</v>
      </c>
      <c r="U47" s="25">
        <f t="shared" si="25"/>
        <v>0</v>
      </c>
      <c r="V47" s="25">
        <f t="shared" ref="V47" si="26">+SUM(V48:V52)</f>
        <v>0</v>
      </c>
      <c r="W47" s="26"/>
      <c r="X47" s="27" t="e">
        <f t="shared" si="2"/>
        <v>#DIV/0!</v>
      </c>
    </row>
    <row r="48" spans="1:24">
      <c r="A48" s="23" t="s">
        <v>346</v>
      </c>
      <c r="B48" s="24" t="s">
        <v>347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26"/>
      <c r="X48" s="32" t="e">
        <f t="shared" si="2"/>
        <v>#DIV/0!</v>
      </c>
    </row>
    <row r="49" spans="1:24">
      <c r="A49" s="23" t="s">
        <v>348</v>
      </c>
      <c r="B49" s="24" t="s">
        <v>349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26"/>
      <c r="X49" s="32" t="e">
        <f t="shared" si="2"/>
        <v>#DIV/0!</v>
      </c>
    </row>
    <row r="50" spans="1:24">
      <c r="A50" s="23" t="s">
        <v>350</v>
      </c>
      <c r="B50" s="24" t="s">
        <v>351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26"/>
      <c r="X50" s="32" t="e">
        <f t="shared" si="2"/>
        <v>#DIV/0!</v>
      </c>
    </row>
    <row r="51" spans="1:24">
      <c r="A51" s="23" t="s">
        <v>352</v>
      </c>
      <c r="B51" s="24" t="s">
        <v>353</v>
      </c>
      <c r="C51" s="29">
        <f>+'2000'!$L51</f>
        <v>0</v>
      </c>
      <c r="D51" s="29">
        <f>+'2001'!$L51</f>
        <v>0</v>
      </c>
      <c r="E51" s="29">
        <f>+'2002'!$L51</f>
        <v>0</v>
      </c>
      <c r="F51" s="29">
        <f>+'2003'!$L51</f>
        <v>0</v>
      </c>
      <c r="G51" s="29">
        <f>+'2004'!$L51</f>
        <v>0</v>
      </c>
      <c r="H51" s="29">
        <f>+'2005'!$L51</f>
        <v>0</v>
      </c>
      <c r="I51" s="29">
        <f>+'2006'!$L51</f>
        <v>0</v>
      </c>
      <c r="J51" s="29">
        <f>+'2007'!$L51</f>
        <v>0</v>
      </c>
      <c r="K51" s="29">
        <f>+'2008'!$L51</f>
        <v>0</v>
      </c>
      <c r="L51" s="29">
        <f>+'2009'!$L51</f>
        <v>0</v>
      </c>
      <c r="M51" s="29">
        <f>+'2010'!$L51</f>
        <v>0</v>
      </c>
      <c r="N51" s="29">
        <f>+'2011'!$L51</f>
        <v>0</v>
      </c>
      <c r="O51" s="29">
        <f>+'2012'!$L51</f>
        <v>0</v>
      </c>
      <c r="P51" s="29">
        <f>+'2013'!$L51</f>
        <v>0</v>
      </c>
      <c r="Q51" s="29">
        <f>+'2014'!$L51</f>
        <v>0</v>
      </c>
      <c r="R51" s="29">
        <f>+'2015'!$L51</f>
        <v>0</v>
      </c>
      <c r="S51" s="29">
        <f>+'2016'!$L51</f>
        <v>0</v>
      </c>
      <c r="T51" s="29">
        <f>+'2017'!$L51</f>
        <v>0</v>
      </c>
      <c r="U51" s="29">
        <f>+'2018'!$L51</f>
        <v>0</v>
      </c>
      <c r="V51" s="29">
        <f>+'2019'!$L51</f>
        <v>0</v>
      </c>
      <c r="W51" s="26"/>
      <c r="X51" s="30" t="e">
        <f t="shared" si="2"/>
        <v>#DIV/0!</v>
      </c>
    </row>
    <row r="52" spans="1:24">
      <c r="A52" s="23" t="s">
        <v>354</v>
      </c>
      <c r="B52" s="24" t="s">
        <v>290</v>
      </c>
      <c r="C52" s="29">
        <f>+'2000'!$L52</f>
        <v>0</v>
      </c>
      <c r="D52" s="29">
        <f>+'2001'!$L52</f>
        <v>0</v>
      </c>
      <c r="E52" s="29">
        <f>+'2002'!$L52</f>
        <v>0</v>
      </c>
      <c r="F52" s="29">
        <f>+'2003'!$L52</f>
        <v>0</v>
      </c>
      <c r="G52" s="29">
        <f>+'2004'!$L52</f>
        <v>0</v>
      </c>
      <c r="H52" s="29">
        <f>+'2005'!$L52</f>
        <v>0</v>
      </c>
      <c r="I52" s="29">
        <f>+'2006'!$L52</f>
        <v>0</v>
      </c>
      <c r="J52" s="29">
        <f>+'2007'!$L52</f>
        <v>0</v>
      </c>
      <c r="K52" s="29">
        <f>+'2008'!$L52</f>
        <v>0</v>
      </c>
      <c r="L52" s="29">
        <f>+'2009'!$L52</f>
        <v>0</v>
      </c>
      <c r="M52" s="29">
        <f>+'2010'!$L52</f>
        <v>0</v>
      </c>
      <c r="N52" s="29">
        <f>+'2011'!$L52</f>
        <v>0</v>
      </c>
      <c r="O52" s="29">
        <f>+'2012'!$L52</f>
        <v>0</v>
      </c>
      <c r="P52" s="29">
        <f>+'2013'!$L52</f>
        <v>0</v>
      </c>
      <c r="Q52" s="29">
        <f>+'2014'!$L52</f>
        <v>0</v>
      </c>
      <c r="R52" s="29">
        <f>+'2015'!$L52</f>
        <v>0</v>
      </c>
      <c r="S52" s="29">
        <f>+'2016'!$L52</f>
        <v>0</v>
      </c>
      <c r="T52" s="29">
        <f>+'2017'!$L52</f>
        <v>0</v>
      </c>
      <c r="U52" s="29">
        <f>+'2018'!$L52</f>
        <v>0</v>
      </c>
      <c r="V52" s="29">
        <f>+'2019'!$L52</f>
        <v>0</v>
      </c>
      <c r="W52" s="26"/>
      <c r="X52" s="30" t="e">
        <f t="shared" si="2"/>
        <v>#DIV/0!</v>
      </c>
    </row>
    <row r="53" spans="1:24">
      <c r="A53" s="23" t="s">
        <v>355</v>
      </c>
      <c r="B53" s="24" t="s">
        <v>356</v>
      </c>
      <c r="C53" s="25">
        <f t="shared" ref="C53:U53" si="27">+SUM(C54:C63)</f>
        <v>0</v>
      </c>
      <c r="D53" s="25">
        <f t="shared" si="27"/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25">
        <f t="shared" si="27"/>
        <v>0</v>
      </c>
      <c r="O53" s="25">
        <f t="shared" si="27"/>
        <v>0</v>
      </c>
      <c r="P53" s="25">
        <f t="shared" si="27"/>
        <v>0</v>
      </c>
      <c r="Q53" s="25">
        <f t="shared" si="27"/>
        <v>0</v>
      </c>
      <c r="R53" s="25">
        <f t="shared" si="27"/>
        <v>0</v>
      </c>
      <c r="S53" s="25">
        <f t="shared" si="27"/>
        <v>0</v>
      </c>
      <c r="T53" s="25">
        <f t="shared" si="27"/>
        <v>0</v>
      </c>
      <c r="U53" s="25">
        <f t="shared" si="27"/>
        <v>0</v>
      </c>
      <c r="V53" s="25">
        <f t="shared" ref="V53" si="28">+SUM(V54:V63)</f>
        <v>0</v>
      </c>
      <c r="W53" s="26"/>
      <c r="X53" s="27" t="e">
        <f t="shared" si="2"/>
        <v>#DIV/0!</v>
      </c>
    </row>
    <row r="54" spans="1:24">
      <c r="A54" s="23" t="s">
        <v>357</v>
      </c>
      <c r="B54" s="24" t="s">
        <v>358</v>
      </c>
      <c r="C54" s="29">
        <f>+'2000'!$L54</f>
        <v>0</v>
      </c>
      <c r="D54" s="29">
        <f>+'2001'!$L54</f>
        <v>0</v>
      </c>
      <c r="E54" s="29">
        <f>+'2002'!$L54</f>
        <v>0</v>
      </c>
      <c r="F54" s="29">
        <f>+'2003'!$L54</f>
        <v>0</v>
      </c>
      <c r="G54" s="29">
        <f>+'2004'!$L54</f>
        <v>0</v>
      </c>
      <c r="H54" s="29">
        <f>+'2005'!$L54</f>
        <v>0</v>
      </c>
      <c r="I54" s="29">
        <f>+'2006'!$L54</f>
        <v>0</v>
      </c>
      <c r="J54" s="29">
        <f>+'2007'!$L54</f>
        <v>0</v>
      </c>
      <c r="K54" s="29">
        <f>+'2008'!$L54</f>
        <v>0</v>
      </c>
      <c r="L54" s="29">
        <f>+'2009'!$L54</f>
        <v>0</v>
      </c>
      <c r="M54" s="29">
        <f>+'2010'!$L54</f>
        <v>0</v>
      </c>
      <c r="N54" s="29">
        <f>+'2011'!$L54</f>
        <v>0</v>
      </c>
      <c r="O54" s="29">
        <f>+'2012'!$L54</f>
        <v>0</v>
      </c>
      <c r="P54" s="29">
        <f>+'2013'!$L54</f>
        <v>0</v>
      </c>
      <c r="Q54" s="29">
        <f>+'2014'!$L54</f>
        <v>0</v>
      </c>
      <c r="R54" s="29">
        <f>+'2015'!$L54</f>
        <v>0</v>
      </c>
      <c r="S54" s="29">
        <f>+'2016'!$L54</f>
        <v>0</v>
      </c>
      <c r="T54" s="29">
        <f>+'2017'!$L54</f>
        <v>0</v>
      </c>
      <c r="U54" s="29">
        <f>+'2018'!$L54</f>
        <v>0</v>
      </c>
      <c r="V54" s="29">
        <f>+'2019'!$L54</f>
        <v>0</v>
      </c>
      <c r="W54" s="26"/>
      <c r="X54" s="30" t="e">
        <f t="shared" si="2"/>
        <v>#DIV/0!</v>
      </c>
    </row>
    <row r="55" spans="1:24">
      <c r="A55" s="23" t="s">
        <v>359</v>
      </c>
      <c r="B55" s="24" t="s">
        <v>360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26"/>
      <c r="X55" s="32" t="e">
        <f t="shared" si="2"/>
        <v>#DIV/0!</v>
      </c>
    </row>
    <row r="56" spans="1:24">
      <c r="A56" s="23" t="s">
        <v>361</v>
      </c>
      <c r="B56" s="24" t="s">
        <v>362</v>
      </c>
      <c r="C56" s="29">
        <f>+'2000'!$L56</f>
        <v>0</v>
      </c>
      <c r="D56" s="29">
        <f>+'2001'!$L56</f>
        <v>0</v>
      </c>
      <c r="E56" s="29">
        <f>+'2002'!$L56</f>
        <v>0</v>
      </c>
      <c r="F56" s="29">
        <f>+'2003'!$L56</f>
        <v>0</v>
      </c>
      <c r="G56" s="29">
        <f>+'2004'!$L56</f>
        <v>0</v>
      </c>
      <c r="H56" s="29">
        <f>+'2005'!$L56</f>
        <v>0</v>
      </c>
      <c r="I56" s="29">
        <f>+'2006'!$L56</f>
        <v>0</v>
      </c>
      <c r="J56" s="29">
        <f>+'2007'!$L56</f>
        <v>0</v>
      </c>
      <c r="K56" s="29">
        <f>+'2008'!$L56</f>
        <v>0</v>
      </c>
      <c r="L56" s="29">
        <f>+'2009'!$L56</f>
        <v>0</v>
      </c>
      <c r="M56" s="29">
        <f>+'2010'!$L56</f>
        <v>0</v>
      </c>
      <c r="N56" s="29">
        <f>+'2011'!$L56</f>
        <v>0</v>
      </c>
      <c r="O56" s="29">
        <f>+'2012'!$L56</f>
        <v>0</v>
      </c>
      <c r="P56" s="29">
        <f>+'2013'!$L56</f>
        <v>0</v>
      </c>
      <c r="Q56" s="29">
        <f>+'2014'!$L56</f>
        <v>0</v>
      </c>
      <c r="R56" s="29">
        <f>+'2015'!$L56</f>
        <v>0</v>
      </c>
      <c r="S56" s="29">
        <f>+'2016'!$L56</f>
        <v>0</v>
      </c>
      <c r="T56" s="29">
        <f>+'2017'!$L56</f>
        <v>0</v>
      </c>
      <c r="U56" s="29">
        <f>+'2018'!$L56</f>
        <v>0</v>
      </c>
      <c r="V56" s="29">
        <f>+'2019'!$L56</f>
        <v>0</v>
      </c>
      <c r="W56" s="26"/>
      <c r="X56" s="30" t="e">
        <f t="shared" si="2"/>
        <v>#DIV/0!</v>
      </c>
    </row>
    <row r="57" spans="1:24">
      <c r="A57" s="23" t="s">
        <v>363</v>
      </c>
      <c r="B57" s="24" t="s">
        <v>364</v>
      </c>
      <c r="C57" s="29">
        <f>+'2000'!$L57</f>
        <v>0</v>
      </c>
      <c r="D57" s="29">
        <f>+'2001'!$L57</f>
        <v>0</v>
      </c>
      <c r="E57" s="29">
        <f>+'2002'!$L57</f>
        <v>0</v>
      </c>
      <c r="F57" s="29">
        <f>+'2003'!$L57</f>
        <v>0</v>
      </c>
      <c r="G57" s="29">
        <f>+'2004'!$L57</f>
        <v>0</v>
      </c>
      <c r="H57" s="29">
        <f>+'2005'!$L57</f>
        <v>0</v>
      </c>
      <c r="I57" s="29">
        <f>+'2006'!$L57</f>
        <v>0</v>
      </c>
      <c r="J57" s="29">
        <f>+'2007'!$L57</f>
        <v>0</v>
      </c>
      <c r="K57" s="29">
        <f>+'2008'!$L57</f>
        <v>0</v>
      </c>
      <c r="L57" s="29">
        <f>+'2009'!$L57</f>
        <v>0</v>
      </c>
      <c r="M57" s="29">
        <f>+'2010'!$L57</f>
        <v>0</v>
      </c>
      <c r="N57" s="29">
        <f>+'2011'!$L57</f>
        <v>0</v>
      </c>
      <c r="O57" s="29">
        <f>+'2012'!$L57</f>
        <v>0</v>
      </c>
      <c r="P57" s="29">
        <f>+'2013'!$L57</f>
        <v>0</v>
      </c>
      <c r="Q57" s="29">
        <f>+'2014'!$L57</f>
        <v>0</v>
      </c>
      <c r="R57" s="29">
        <f>+'2015'!$L57</f>
        <v>0</v>
      </c>
      <c r="S57" s="29">
        <f>+'2016'!$L57</f>
        <v>0</v>
      </c>
      <c r="T57" s="29">
        <f>+'2017'!$L57</f>
        <v>0</v>
      </c>
      <c r="U57" s="29">
        <f>+'2018'!$L57</f>
        <v>0</v>
      </c>
      <c r="V57" s="29">
        <f>+'2019'!$L57</f>
        <v>0</v>
      </c>
      <c r="W57" s="26"/>
      <c r="X57" s="30" t="e">
        <f t="shared" si="2"/>
        <v>#DIV/0!</v>
      </c>
    </row>
    <row r="58" spans="1:24">
      <c r="A58" s="23" t="s">
        <v>365</v>
      </c>
      <c r="B58" s="24" t="s">
        <v>366</v>
      </c>
      <c r="C58" s="29">
        <f>+'2000'!$L58</f>
        <v>0</v>
      </c>
      <c r="D58" s="29">
        <f>+'2001'!$L58</f>
        <v>0</v>
      </c>
      <c r="E58" s="29">
        <f>+'2002'!$L58</f>
        <v>0</v>
      </c>
      <c r="F58" s="29">
        <f>+'2003'!$L58</f>
        <v>0</v>
      </c>
      <c r="G58" s="29">
        <f>+'2004'!$L58</f>
        <v>0</v>
      </c>
      <c r="H58" s="29">
        <f>+'2005'!$L58</f>
        <v>0</v>
      </c>
      <c r="I58" s="29">
        <f>+'2006'!$L58</f>
        <v>0</v>
      </c>
      <c r="J58" s="29">
        <f>+'2007'!$L58</f>
        <v>0</v>
      </c>
      <c r="K58" s="29">
        <f>+'2008'!$L58</f>
        <v>0</v>
      </c>
      <c r="L58" s="29">
        <f>+'2009'!$L58</f>
        <v>0</v>
      </c>
      <c r="M58" s="29">
        <f>+'2010'!$L58</f>
        <v>0</v>
      </c>
      <c r="N58" s="29">
        <f>+'2011'!$L58</f>
        <v>0</v>
      </c>
      <c r="O58" s="29">
        <f>+'2012'!$L58</f>
        <v>0</v>
      </c>
      <c r="P58" s="29">
        <f>+'2013'!$L58</f>
        <v>0</v>
      </c>
      <c r="Q58" s="29">
        <f>+'2014'!$L58</f>
        <v>0</v>
      </c>
      <c r="R58" s="29">
        <f>+'2015'!$L58</f>
        <v>0</v>
      </c>
      <c r="S58" s="29">
        <f>+'2016'!$L58</f>
        <v>0</v>
      </c>
      <c r="T58" s="29">
        <f>+'2017'!$L58</f>
        <v>0</v>
      </c>
      <c r="U58" s="29">
        <f>+'2018'!$L58</f>
        <v>0</v>
      </c>
      <c r="V58" s="29">
        <f>+'2019'!$L58</f>
        <v>0</v>
      </c>
      <c r="W58" s="26"/>
      <c r="X58" s="30" t="e">
        <f t="shared" si="2"/>
        <v>#DIV/0!</v>
      </c>
    </row>
    <row r="59" spans="1:24">
      <c r="A59" s="23" t="s">
        <v>367</v>
      </c>
      <c r="B59" s="24" t="s">
        <v>368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26"/>
      <c r="X59" s="32" t="e">
        <f t="shared" si="2"/>
        <v>#DIV/0!</v>
      </c>
    </row>
    <row r="60" spans="1:24">
      <c r="A60" s="23" t="s">
        <v>369</v>
      </c>
      <c r="B60" s="24" t="s">
        <v>370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26"/>
      <c r="X60" s="32" t="e">
        <f t="shared" si="2"/>
        <v>#DIV/0!</v>
      </c>
    </row>
    <row r="61" spans="1:24">
      <c r="A61" s="23" t="s">
        <v>371</v>
      </c>
      <c r="B61" s="24" t="s">
        <v>372</v>
      </c>
      <c r="C61" s="29">
        <f>+'2000'!$L61</f>
        <v>0</v>
      </c>
      <c r="D61" s="29">
        <f>+'2001'!$L61</f>
        <v>0</v>
      </c>
      <c r="E61" s="29">
        <f>+'2002'!$L61</f>
        <v>0</v>
      </c>
      <c r="F61" s="29">
        <f>+'2003'!$L61</f>
        <v>0</v>
      </c>
      <c r="G61" s="29">
        <f>+'2004'!$L61</f>
        <v>0</v>
      </c>
      <c r="H61" s="29">
        <f>+'2005'!$L61</f>
        <v>0</v>
      </c>
      <c r="I61" s="29">
        <f>+'2006'!$L61</f>
        <v>0</v>
      </c>
      <c r="J61" s="29">
        <f>+'2007'!$L61</f>
        <v>0</v>
      </c>
      <c r="K61" s="29">
        <f>+'2008'!$L61</f>
        <v>0</v>
      </c>
      <c r="L61" s="29">
        <f>+'2009'!$L61</f>
        <v>0</v>
      </c>
      <c r="M61" s="29">
        <f>+'2010'!$L61</f>
        <v>0</v>
      </c>
      <c r="N61" s="29">
        <f>+'2011'!$L61</f>
        <v>0</v>
      </c>
      <c r="O61" s="29">
        <f>+'2012'!$L61</f>
        <v>0</v>
      </c>
      <c r="P61" s="29">
        <f>+'2013'!$L61</f>
        <v>0</v>
      </c>
      <c r="Q61" s="29">
        <f>+'2014'!$L61</f>
        <v>0</v>
      </c>
      <c r="R61" s="29">
        <f>+'2015'!$L61</f>
        <v>0</v>
      </c>
      <c r="S61" s="29">
        <f>+'2016'!$L61</f>
        <v>0</v>
      </c>
      <c r="T61" s="29">
        <f>+'2017'!$L61</f>
        <v>0</v>
      </c>
      <c r="U61" s="29">
        <f>+'2018'!$L61</f>
        <v>0</v>
      </c>
      <c r="V61" s="29">
        <f>+'2019'!$L61</f>
        <v>0</v>
      </c>
      <c r="W61" s="26"/>
      <c r="X61" s="30" t="e">
        <f t="shared" si="2"/>
        <v>#DIV/0!</v>
      </c>
    </row>
    <row r="62" spans="1:24">
      <c r="A62" s="23" t="s">
        <v>373</v>
      </c>
      <c r="B62" s="24" t="s">
        <v>374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26"/>
      <c r="X62" s="32" t="e">
        <f t="shared" si="2"/>
        <v>#DIV/0!</v>
      </c>
    </row>
    <row r="63" spans="1:24">
      <c r="A63" s="23" t="s">
        <v>375</v>
      </c>
      <c r="B63" s="24" t="s">
        <v>290</v>
      </c>
      <c r="C63" s="29">
        <f>+'2000'!$L63</f>
        <v>0</v>
      </c>
      <c r="D63" s="29">
        <f>+'2001'!$L63</f>
        <v>0</v>
      </c>
      <c r="E63" s="29">
        <f>+'2002'!$L63</f>
        <v>0</v>
      </c>
      <c r="F63" s="29">
        <f>+'2003'!$L63</f>
        <v>0</v>
      </c>
      <c r="G63" s="29">
        <f>+'2004'!$L63</f>
        <v>0</v>
      </c>
      <c r="H63" s="29">
        <f>+'2005'!$L63</f>
        <v>0</v>
      </c>
      <c r="I63" s="29">
        <f>+'2006'!$L63</f>
        <v>0</v>
      </c>
      <c r="J63" s="29">
        <f>+'2007'!$L63</f>
        <v>0</v>
      </c>
      <c r="K63" s="29">
        <f>+'2008'!$L63</f>
        <v>0</v>
      </c>
      <c r="L63" s="29">
        <f>+'2009'!$L63</f>
        <v>0</v>
      </c>
      <c r="M63" s="29">
        <f>+'2010'!$L63</f>
        <v>0</v>
      </c>
      <c r="N63" s="29">
        <f>+'2011'!$L63</f>
        <v>0</v>
      </c>
      <c r="O63" s="29">
        <f>+'2012'!$L63</f>
        <v>0</v>
      </c>
      <c r="P63" s="29">
        <f>+'2013'!$L63</f>
        <v>0</v>
      </c>
      <c r="Q63" s="29">
        <f>+'2014'!$L63</f>
        <v>0</v>
      </c>
      <c r="R63" s="29">
        <f>+'2015'!$L63</f>
        <v>0</v>
      </c>
      <c r="S63" s="29">
        <f>+'2016'!$L63</f>
        <v>0</v>
      </c>
      <c r="T63" s="29">
        <f>+'2017'!$L63</f>
        <v>0</v>
      </c>
      <c r="U63" s="29">
        <f>+'2018'!$L63</f>
        <v>0</v>
      </c>
      <c r="V63" s="29">
        <f>+'2019'!$L63</f>
        <v>0</v>
      </c>
      <c r="W63" s="26"/>
      <c r="X63" s="30" t="e">
        <f t="shared" si="2"/>
        <v>#DIV/0!</v>
      </c>
    </row>
    <row r="64" spans="1:24">
      <c r="A64" s="23" t="s">
        <v>376</v>
      </c>
      <c r="B64" s="24" t="s">
        <v>377</v>
      </c>
      <c r="C64" s="25">
        <f t="shared" ref="C64:U64" si="29">+SUM(C65:C71)</f>
        <v>0</v>
      </c>
      <c r="D64" s="25">
        <f t="shared" si="29"/>
        <v>0</v>
      </c>
      <c r="E64" s="25">
        <f t="shared" si="29"/>
        <v>0</v>
      </c>
      <c r="F64" s="25">
        <f t="shared" si="29"/>
        <v>0</v>
      </c>
      <c r="G64" s="25">
        <f t="shared" si="29"/>
        <v>0</v>
      </c>
      <c r="H64" s="25">
        <f t="shared" si="29"/>
        <v>0</v>
      </c>
      <c r="I64" s="25">
        <f t="shared" si="29"/>
        <v>0</v>
      </c>
      <c r="J64" s="25">
        <f t="shared" si="29"/>
        <v>0</v>
      </c>
      <c r="K64" s="25">
        <f t="shared" si="29"/>
        <v>0</v>
      </c>
      <c r="L64" s="25">
        <f t="shared" si="29"/>
        <v>0</v>
      </c>
      <c r="M64" s="25">
        <f t="shared" si="29"/>
        <v>0</v>
      </c>
      <c r="N64" s="25">
        <f t="shared" si="29"/>
        <v>0</v>
      </c>
      <c r="O64" s="25">
        <f t="shared" si="29"/>
        <v>0</v>
      </c>
      <c r="P64" s="25">
        <f t="shared" si="29"/>
        <v>0</v>
      </c>
      <c r="Q64" s="25">
        <f t="shared" si="29"/>
        <v>0</v>
      </c>
      <c r="R64" s="25">
        <f t="shared" si="29"/>
        <v>0</v>
      </c>
      <c r="S64" s="25">
        <f t="shared" si="29"/>
        <v>0</v>
      </c>
      <c r="T64" s="25">
        <f t="shared" si="29"/>
        <v>0</v>
      </c>
      <c r="U64" s="25">
        <f t="shared" si="29"/>
        <v>0</v>
      </c>
      <c r="V64" s="25">
        <f t="shared" ref="V64" si="30">+SUM(V65:V71)</f>
        <v>0</v>
      </c>
      <c r="W64" s="26"/>
      <c r="X64" s="27" t="e">
        <f t="shared" si="2"/>
        <v>#DIV/0!</v>
      </c>
    </row>
    <row r="65" spans="1:24">
      <c r="A65" s="23" t="s">
        <v>378</v>
      </c>
      <c r="B65" s="24" t="s">
        <v>379</v>
      </c>
      <c r="C65" s="29">
        <f>+'2000'!$L65</f>
        <v>0</v>
      </c>
      <c r="D65" s="29">
        <f>+'2001'!$L65</f>
        <v>0</v>
      </c>
      <c r="E65" s="29">
        <f>+'2002'!$L65</f>
        <v>0</v>
      </c>
      <c r="F65" s="29">
        <f>+'2003'!$L65</f>
        <v>0</v>
      </c>
      <c r="G65" s="29">
        <f>+'2004'!$L65</f>
        <v>0</v>
      </c>
      <c r="H65" s="29">
        <f>+'2005'!$L65</f>
        <v>0</v>
      </c>
      <c r="I65" s="29">
        <f>+'2006'!$L65</f>
        <v>0</v>
      </c>
      <c r="J65" s="29">
        <f>+'2007'!$L65</f>
        <v>0</v>
      </c>
      <c r="K65" s="29">
        <f>+'2008'!$L65</f>
        <v>0</v>
      </c>
      <c r="L65" s="29">
        <f>+'2009'!$L65</f>
        <v>0</v>
      </c>
      <c r="M65" s="29">
        <f>+'2010'!$L65</f>
        <v>0</v>
      </c>
      <c r="N65" s="29">
        <f>+'2011'!$L65</f>
        <v>0</v>
      </c>
      <c r="O65" s="29">
        <f>+'2012'!$L65</f>
        <v>0</v>
      </c>
      <c r="P65" s="29">
        <f>+'2013'!$L65</f>
        <v>0</v>
      </c>
      <c r="Q65" s="29">
        <f>+'2014'!$L65</f>
        <v>0</v>
      </c>
      <c r="R65" s="29">
        <f>+'2015'!$L65</f>
        <v>0</v>
      </c>
      <c r="S65" s="29">
        <f>+'2016'!$L65</f>
        <v>0</v>
      </c>
      <c r="T65" s="29">
        <f>+'2017'!$L65</f>
        <v>0</v>
      </c>
      <c r="U65" s="29">
        <f>+'2018'!$L65</f>
        <v>0</v>
      </c>
      <c r="V65" s="29">
        <f>+'2019'!$L65</f>
        <v>0</v>
      </c>
      <c r="W65" s="26"/>
      <c r="X65" s="30" t="e">
        <f t="shared" si="2"/>
        <v>#DIV/0!</v>
      </c>
    </row>
    <row r="66" spans="1:24">
      <c r="A66" s="23" t="s">
        <v>380</v>
      </c>
      <c r="B66" s="24" t="s">
        <v>381</v>
      </c>
      <c r="C66" s="29">
        <f>+'2000'!$L66</f>
        <v>0</v>
      </c>
      <c r="D66" s="29">
        <f>+'2001'!$L66</f>
        <v>0</v>
      </c>
      <c r="E66" s="29">
        <f>+'2002'!$L66</f>
        <v>0</v>
      </c>
      <c r="F66" s="29">
        <f>+'2003'!$L66</f>
        <v>0</v>
      </c>
      <c r="G66" s="29">
        <f>+'2004'!$L66</f>
        <v>0</v>
      </c>
      <c r="H66" s="29">
        <f>+'2005'!$L66</f>
        <v>0</v>
      </c>
      <c r="I66" s="29">
        <f>+'2006'!$L66</f>
        <v>0</v>
      </c>
      <c r="J66" s="29">
        <f>+'2007'!$L66</f>
        <v>0</v>
      </c>
      <c r="K66" s="29">
        <f>+'2008'!$L66</f>
        <v>0</v>
      </c>
      <c r="L66" s="29">
        <f>+'2009'!$L66</f>
        <v>0</v>
      </c>
      <c r="M66" s="29">
        <f>+'2010'!$L66</f>
        <v>0</v>
      </c>
      <c r="N66" s="29">
        <f>+'2011'!$L66</f>
        <v>0</v>
      </c>
      <c r="O66" s="29">
        <f>+'2012'!$L66</f>
        <v>0</v>
      </c>
      <c r="P66" s="29">
        <f>+'2013'!$L66</f>
        <v>0</v>
      </c>
      <c r="Q66" s="29">
        <f>+'2014'!$L66</f>
        <v>0</v>
      </c>
      <c r="R66" s="29">
        <f>+'2015'!$L66</f>
        <v>0</v>
      </c>
      <c r="S66" s="29">
        <f>+'2016'!$L66</f>
        <v>0</v>
      </c>
      <c r="T66" s="29">
        <f>+'2017'!$L66</f>
        <v>0</v>
      </c>
      <c r="U66" s="29">
        <f>+'2018'!$L66</f>
        <v>0</v>
      </c>
      <c r="V66" s="29">
        <f>+'2019'!$L66</f>
        <v>0</v>
      </c>
      <c r="W66" s="26"/>
      <c r="X66" s="30" t="e">
        <f t="shared" si="2"/>
        <v>#DIV/0!</v>
      </c>
    </row>
    <row r="67" spans="1:24">
      <c r="A67" s="23" t="s">
        <v>382</v>
      </c>
      <c r="B67" s="24" t="s">
        <v>383</v>
      </c>
      <c r="C67" s="29">
        <f>+'2000'!$L67</f>
        <v>0</v>
      </c>
      <c r="D67" s="29">
        <f>+'2001'!$L67</f>
        <v>0</v>
      </c>
      <c r="E67" s="29">
        <f>+'2002'!$L67</f>
        <v>0</v>
      </c>
      <c r="F67" s="29">
        <f>+'2003'!$L67</f>
        <v>0</v>
      </c>
      <c r="G67" s="29">
        <f>+'2004'!$L67</f>
        <v>0</v>
      </c>
      <c r="H67" s="29">
        <f>+'2005'!$L67</f>
        <v>0</v>
      </c>
      <c r="I67" s="29">
        <f>+'2006'!$L67</f>
        <v>0</v>
      </c>
      <c r="J67" s="29">
        <f>+'2007'!$L67</f>
        <v>0</v>
      </c>
      <c r="K67" s="29">
        <f>+'2008'!$L67</f>
        <v>0</v>
      </c>
      <c r="L67" s="29">
        <f>+'2009'!$L67</f>
        <v>0</v>
      </c>
      <c r="M67" s="29">
        <f>+'2010'!$L67</f>
        <v>0</v>
      </c>
      <c r="N67" s="29">
        <f>+'2011'!$L67</f>
        <v>0</v>
      </c>
      <c r="O67" s="29">
        <f>+'2012'!$L67</f>
        <v>0</v>
      </c>
      <c r="P67" s="29">
        <f>+'2013'!$L67</f>
        <v>0</v>
      </c>
      <c r="Q67" s="29">
        <f>+'2014'!$L67</f>
        <v>0</v>
      </c>
      <c r="R67" s="29">
        <f>+'2015'!$L67</f>
        <v>0</v>
      </c>
      <c r="S67" s="29">
        <f>+'2016'!$L67</f>
        <v>0</v>
      </c>
      <c r="T67" s="29">
        <f>+'2017'!$L67</f>
        <v>0</v>
      </c>
      <c r="U67" s="29">
        <f>+'2018'!$L67</f>
        <v>0</v>
      </c>
      <c r="V67" s="29">
        <f>+'2019'!$L67</f>
        <v>0</v>
      </c>
      <c r="W67" s="26"/>
      <c r="X67" s="30" t="e">
        <f t="shared" si="2"/>
        <v>#DIV/0!</v>
      </c>
    </row>
    <row r="68" spans="1:24">
      <c r="A68" s="23" t="s">
        <v>384</v>
      </c>
      <c r="B68" s="24" t="s">
        <v>385</v>
      </c>
      <c r="C68" s="29">
        <f>+'2000'!$L68</f>
        <v>0</v>
      </c>
      <c r="D68" s="29">
        <f>+'2001'!$L68</f>
        <v>0</v>
      </c>
      <c r="E68" s="29">
        <f>+'2002'!$L68</f>
        <v>0</v>
      </c>
      <c r="F68" s="29">
        <f>+'2003'!$L68</f>
        <v>0</v>
      </c>
      <c r="G68" s="29">
        <f>+'2004'!$L68</f>
        <v>0</v>
      </c>
      <c r="H68" s="29">
        <f>+'2005'!$L68</f>
        <v>0</v>
      </c>
      <c r="I68" s="29">
        <f>+'2006'!$L68</f>
        <v>0</v>
      </c>
      <c r="J68" s="29">
        <f>+'2007'!$L68</f>
        <v>0</v>
      </c>
      <c r="K68" s="29">
        <f>+'2008'!$L68</f>
        <v>0</v>
      </c>
      <c r="L68" s="29">
        <f>+'2009'!$L68</f>
        <v>0</v>
      </c>
      <c r="M68" s="29">
        <f>+'2010'!$L68</f>
        <v>0</v>
      </c>
      <c r="N68" s="29">
        <f>+'2011'!$L68</f>
        <v>0</v>
      </c>
      <c r="O68" s="29">
        <f>+'2012'!$L68</f>
        <v>0</v>
      </c>
      <c r="P68" s="29">
        <f>+'2013'!$L68</f>
        <v>0</v>
      </c>
      <c r="Q68" s="29">
        <f>+'2014'!$L68</f>
        <v>0</v>
      </c>
      <c r="R68" s="29">
        <f>+'2015'!$L68</f>
        <v>0</v>
      </c>
      <c r="S68" s="29">
        <f>+'2016'!$L68</f>
        <v>0</v>
      </c>
      <c r="T68" s="29">
        <f>+'2017'!$L68</f>
        <v>0</v>
      </c>
      <c r="U68" s="29">
        <f>+'2018'!$L68</f>
        <v>0</v>
      </c>
      <c r="V68" s="29">
        <f>+'2019'!$L68</f>
        <v>0</v>
      </c>
      <c r="W68" s="26"/>
      <c r="X68" s="30" t="e">
        <f t="shared" ref="X68:X131" si="31">+(V68/C68)-1</f>
        <v>#DIV/0!</v>
      </c>
    </row>
    <row r="69" spans="1:24">
      <c r="A69" s="23" t="s">
        <v>386</v>
      </c>
      <c r="B69" s="24" t="s">
        <v>387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6"/>
      <c r="X69" s="32" t="e">
        <f t="shared" si="31"/>
        <v>#DIV/0!</v>
      </c>
    </row>
    <row r="70" spans="1:24">
      <c r="A70" s="23" t="s">
        <v>388</v>
      </c>
      <c r="B70" s="24" t="s">
        <v>389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26"/>
      <c r="X70" s="32" t="e">
        <f t="shared" si="31"/>
        <v>#DIV/0!</v>
      </c>
    </row>
    <row r="71" spans="1:24">
      <c r="A71" s="23" t="s">
        <v>390</v>
      </c>
      <c r="B71" s="24" t="s">
        <v>290</v>
      </c>
      <c r="C71" s="29">
        <f>+'2000'!$L71</f>
        <v>0</v>
      </c>
      <c r="D71" s="29">
        <f>+'2001'!$L71</f>
        <v>0</v>
      </c>
      <c r="E71" s="29">
        <f>+'2002'!$L71</f>
        <v>0</v>
      </c>
      <c r="F71" s="29">
        <f>+'2003'!$L71</f>
        <v>0</v>
      </c>
      <c r="G71" s="29">
        <f>+'2004'!$L71</f>
        <v>0</v>
      </c>
      <c r="H71" s="29">
        <f>+'2005'!$L71</f>
        <v>0</v>
      </c>
      <c r="I71" s="29">
        <f>+'2006'!$L71</f>
        <v>0</v>
      </c>
      <c r="J71" s="29">
        <f>+'2007'!$L71</f>
        <v>0</v>
      </c>
      <c r="K71" s="29">
        <f>+'2008'!$L71</f>
        <v>0</v>
      </c>
      <c r="L71" s="29">
        <f>+'2009'!$L71</f>
        <v>0</v>
      </c>
      <c r="M71" s="29">
        <f>+'2010'!$L71</f>
        <v>0</v>
      </c>
      <c r="N71" s="29">
        <f>+'2011'!$L71</f>
        <v>0</v>
      </c>
      <c r="O71" s="29">
        <f>+'2012'!$L71</f>
        <v>0</v>
      </c>
      <c r="P71" s="29">
        <f>+'2013'!$L71</f>
        <v>0</v>
      </c>
      <c r="Q71" s="29">
        <f>+'2014'!$L71</f>
        <v>0</v>
      </c>
      <c r="R71" s="29">
        <f>+'2015'!$L71</f>
        <v>0</v>
      </c>
      <c r="S71" s="29">
        <f>+'2016'!$L71</f>
        <v>0</v>
      </c>
      <c r="T71" s="29">
        <f>+'2017'!$L71</f>
        <v>0</v>
      </c>
      <c r="U71" s="29">
        <f>+'2018'!$L71</f>
        <v>0</v>
      </c>
      <c r="V71" s="29">
        <f>+'2019'!$L71</f>
        <v>0</v>
      </c>
      <c r="W71" s="26"/>
      <c r="X71" s="30" t="e">
        <f t="shared" si="31"/>
        <v>#DIV/0!</v>
      </c>
    </row>
    <row r="72" spans="1:24">
      <c r="A72" s="23" t="s">
        <v>391</v>
      </c>
      <c r="B72" s="24" t="s">
        <v>392</v>
      </c>
      <c r="C72" s="25">
        <f t="shared" ref="C72:U72" si="32">+SUM(C73:C75)</f>
        <v>0</v>
      </c>
      <c r="D72" s="25">
        <f t="shared" si="32"/>
        <v>0</v>
      </c>
      <c r="E72" s="25">
        <f t="shared" si="32"/>
        <v>0</v>
      </c>
      <c r="F72" s="25">
        <f t="shared" si="32"/>
        <v>0</v>
      </c>
      <c r="G72" s="25">
        <f t="shared" si="32"/>
        <v>0</v>
      </c>
      <c r="H72" s="25">
        <f t="shared" si="32"/>
        <v>0</v>
      </c>
      <c r="I72" s="25">
        <f t="shared" si="32"/>
        <v>0</v>
      </c>
      <c r="J72" s="25">
        <f t="shared" si="32"/>
        <v>0</v>
      </c>
      <c r="K72" s="25">
        <f t="shared" si="32"/>
        <v>0</v>
      </c>
      <c r="L72" s="25">
        <f t="shared" si="32"/>
        <v>0</v>
      </c>
      <c r="M72" s="25">
        <f t="shared" si="32"/>
        <v>0</v>
      </c>
      <c r="N72" s="25">
        <f t="shared" si="32"/>
        <v>0</v>
      </c>
      <c r="O72" s="25">
        <f t="shared" si="32"/>
        <v>0</v>
      </c>
      <c r="P72" s="25">
        <f t="shared" si="32"/>
        <v>0</v>
      </c>
      <c r="Q72" s="25">
        <f t="shared" si="32"/>
        <v>0</v>
      </c>
      <c r="R72" s="25">
        <f t="shared" si="32"/>
        <v>0</v>
      </c>
      <c r="S72" s="25">
        <f t="shared" si="32"/>
        <v>0</v>
      </c>
      <c r="T72" s="25">
        <f t="shared" si="32"/>
        <v>0</v>
      </c>
      <c r="U72" s="25">
        <f t="shared" si="32"/>
        <v>0</v>
      </c>
      <c r="V72" s="25">
        <f t="shared" ref="V72" si="33">+SUM(V73:V75)</f>
        <v>0</v>
      </c>
      <c r="W72" s="26"/>
      <c r="X72" s="27" t="e">
        <f t="shared" si="31"/>
        <v>#DIV/0!</v>
      </c>
    </row>
    <row r="73" spans="1:24">
      <c r="A73" s="23" t="s">
        <v>393</v>
      </c>
      <c r="B73" s="24" t="s">
        <v>394</v>
      </c>
      <c r="C73" s="29">
        <f>+'2000'!$L73</f>
        <v>0</v>
      </c>
      <c r="D73" s="29">
        <f>+'2001'!$L73</f>
        <v>0</v>
      </c>
      <c r="E73" s="29">
        <f>+'2002'!$L73</f>
        <v>0</v>
      </c>
      <c r="F73" s="29">
        <f>+'2003'!$L73</f>
        <v>0</v>
      </c>
      <c r="G73" s="29">
        <f>+'2004'!$L73</f>
        <v>0</v>
      </c>
      <c r="H73" s="29">
        <f>+'2005'!$L73</f>
        <v>0</v>
      </c>
      <c r="I73" s="29">
        <f>+'2006'!$L73</f>
        <v>0</v>
      </c>
      <c r="J73" s="29">
        <f>+'2007'!$L73</f>
        <v>0</v>
      </c>
      <c r="K73" s="29">
        <f>+'2008'!$L73</f>
        <v>0</v>
      </c>
      <c r="L73" s="29">
        <f>+'2009'!$L73</f>
        <v>0</v>
      </c>
      <c r="M73" s="29">
        <f>+'2010'!$L73</f>
        <v>0</v>
      </c>
      <c r="N73" s="29">
        <f>+'2011'!$L73</f>
        <v>0</v>
      </c>
      <c r="O73" s="29">
        <f>+'2012'!$L73</f>
        <v>0</v>
      </c>
      <c r="P73" s="29">
        <f>+'2013'!$L73</f>
        <v>0</v>
      </c>
      <c r="Q73" s="29">
        <f>+'2014'!$L73</f>
        <v>0</v>
      </c>
      <c r="R73" s="29">
        <f>+'2015'!$L73</f>
        <v>0</v>
      </c>
      <c r="S73" s="29">
        <f>+'2016'!$L73</f>
        <v>0</v>
      </c>
      <c r="T73" s="29">
        <f>+'2017'!$L73</f>
        <v>0</v>
      </c>
      <c r="U73" s="29">
        <f>+'2018'!$L73</f>
        <v>0</v>
      </c>
      <c r="V73" s="29">
        <f>+'2019'!$L73</f>
        <v>0</v>
      </c>
      <c r="W73" s="26"/>
      <c r="X73" s="30" t="e">
        <f t="shared" si="31"/>
        <v>#DIV/0!</v>
      </c>
    </row>
    <row r="74" spans="1:24">
      <c r="A74" s="23" t="s">
        <v>395</v>
      </c>
      <c r="B74" s="24" t="s">
        <v>396</v>
      </c>
      <c r="C74" s="29">
        <f>+'2000'!$L74</f>
        <v>0</v>
      </c>
      <c r="D74" s="29">
        <f>+'2001'!$L74</f>
        <v>0</v>
      </c>
      <c r="E74" s="29">
        <f>+'2002'!$L74</f>
        <v>0</v>
      </c>
      <c r="F74" s="29">
        <f>+'2003'!$L74</f>
        <v>0</v>
      </c>
      <c r="G74" s="29">
        <f>+'2004'!$L74</f>
        <v>0</v>
      </c>
      <c r="H74" s="29">
        <f>+'2005'!$L74</f>
        <v>0</v>
      </c>
      <c r="I74" s="29">
        <f>+'2006'!$L74</f>
        <v>0</v>
      </c>
      <c r="J74" s="29">
        <f>+'2007'!$L74</f>
        <v>0</v>
      </c>
      <c r="K74" s="29">
        <f>+'2008'!$L74</f>
        <v>0</v>
      </c>
      <c r="L74" s="29">
        <f>+'2009'!$L74</f>
        <v>0</v>
      </c>
      <c r="M74" s="29">
        <f>+'2010'!$L74</f>
        <v>0</v>
      </c>
      <c r="N74" s="29">
        <f>+'2011'!$L74</f>
        <v>0</v>
      </c>
      <c r="O74" s="29">
        <f>+'2012'!$L74</f>
        <v>0</v>
      </c>
      <c r="P74" s="29">
        <f>+'2013'!$L74</f>
        <v>0</v>
      </c>
      <c r="Q74" s="29">
        <f>+'2014'!$L74</f>
        <v>0</v>
      </c>
      <c r="R74" s="29">
        <f>+'2015'!$L74</f>
        <v>0</v>
      </c>
      <c r="S74" s="29">
        <f>+'2016'!$L74</f>
        <v>0</v>
      </c>
      <c r="T74" s="29">
        <f>+'2017'!$L74</f>
        <v>0</v>
      </c>
      <c r="U74" s="29">
        <f>+'2018'!$L74</f>
        <v>0</v>
      </c>
      <c r="V74" s="29">
        <f>+'2019'!$L74</f>
        <v>0</v>
      </c>
      <c r="W74" s="26"/>
      <c r="X74" s="30" t="e">
        <f t="shared" si="31"/>
        <v>#DIV/0!</v>
      </c>
    </row>
    <row r="75" spans="1:24">
      <c r="A75" s="23" t="s">
        <v>397</v>
      </c>
      <c r="B75" s="24" t="s">
        <v>290</v>
      </c>
      <c r="C75" s="29">
        <f>+'2000'!$L75</f>
        <v>0</v>
      </c>
      <c r="D75" s="29">
        <f>+'2001'!$L75</f>
        <v>0</v>
      </c>
      <c r="E75" s="29">
        <f>+'2002'!$L75</f>
        <v>0</v>
      </c>
      <c r="F75" s="29">
        <f>+'2003'!$L75</f>
        <v>0</v>
      </c>
      <c r="G75" s="29">
        <f>+'2004'!$L75</f>
        <v>0</v>
      </c>
      <c r="H75" s="29">
        <f>+'2005'!$L75</f>
        <v>0</v>
      </c>
      <c r="I75" s="29">
        <f>+'2006'!$L75</f>
        <v>0</v>
      </c>
      <c r="J75" s="29">
        <f>+'2007'!$L75</f>
        <v>0</v>
      </c>
      <c r="K75" s="29">
        <f>+'2008'!$L75</f>
        <v>0</v>
      </c>
      <c r="L75" s="29">
        <f>+'2009'!$L75</f>
        <v>0</v>
      </c>
      <c r="M75" s="29">
        <f>+'2010'!$L75</f>
        <v>0</v>
      </c>
      <c r="N75" s="29">
        <f>+'2011'!$L75</f>
        <v>0</v>
      </c>
      <c r="O75" s="29">
        <f>+'2012'!$L75</f>
        <v>0</v>
      </c>
      <c r="P75" s="29">
        <f>+'2013'!$L75</f>
        <v>0</v>
      </c>
      <c r="Q75" s="29">
        <f>+'2014'!$L75</f>
        <v>0</v>
      </c>
      <c r="R75" s="29">
        <f>+'2015'!$L75</f>
        <v>0</v>
      </c>
      <c r="S75" s="29">
        <f>+'2016'!$L75</f>
        <v>0</v>
      </c>
      <c r="T75" s="29">
        <f>+'2017'!$L75</f>
        <v>0</v>
      </c>
      <c r="U75" s="29">
        <f>+'2018'!$L75</f>
        <v>0</v>
      </c>
      <c r="V75" s="29">
        <f>+'2019'!$L75</f>
        <v>0</v>
      </c>
      <c r="W75" s="26"/>
      <c r="X75" s="30" t="e">
        <f t="shared" si="31"/>
        <v>#DIV/0!</v>
      </c>
    </row>
    <row r="76" spans="1:24">
      <c r="A76" s="23" t="s">
        <v>398</v>
      </c>
      <c r="B76" s="24" t="s">
        <v>399</v>
      </c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26"/>
      <c r="X76" s="32" t="e">
        <f t="shared" si="31"/>
        <v>#DIV/0!</v>
      </c>
    </row>
    <row r="77" spans="1:24">
      <c r="A77" s="23" t="s">
        <v>400</v>
      </c>
      <c r="B77" s="24" t="s">
        <v>401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26"/>
      <c r="X77" s="32" t="e">
        <f t="shared" si="31"/>
        <v>#DIV/0!</v>
      </c>
    </row>
    <row r="78" spans="1:24">
      <c r="A78" s="23" t="s">
        <v>402</v>
      </c>
      <c r="B78" s="24" t="s">
        <v>403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26"/>
      <c r="X78" s="32" t="e">
        <f t="shared" si="31"/>
        <v>#DIV/0!</v>
      </c>
    </row>
    <row r="79" spans="1:24">
      <c r="A79" s="23" t="s">
        <v>404</v>
      </c>
      <c r="B79" s="24" t="s">
        <v>405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26"/>
      <c r="X79" s="32" t="e">
        <f t="shared" si="31"/>
        <v>#DIV/0!</v>
      </c>
    </row>
    <row r="80" spans="1:24">
      <c r="A80" s="23" t="s">
        <v>406</v>
      </c>
      <c r="B80" s="24" t="s">
        <v>407</v>
      </c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26"/>
      <c r="X80" s="32" t="e">
        <f t="shared" si="31"/>
        <v>#DIV/0!</v>
      </c>
    </row>
    <row r="81" spans="1:24">
      <c r="A81" s="23" t="s">
        <v>408</v>
      </c>
      <c r="B81" s="24" t="s">
        <v>290</v>
      </c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26"/>
      <c r="X81" s="32" t="e">
        <f t="shared" si="31"/>
        <v>#DIV/0!</v>
      </c>
    </row>
    <row r="82" spans="1:24">
      <c r="A82" s="23" t="s">
        <v>409</v>
      </c>
      <c r="B82" s="24" t="s">
        <v>410</v>
      </c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26"/>
      <c r="X82" s="32" t="e">
        <f t="shared" si="31"/>
        <v>#DIV/0!</v>
      </c>
    </row>
    <row r="83" spans="1:24">
      <c r="A83" s="23" t="s">
        <v>411</v>
      </c>
      <c r="B83" s="24" t="s">
        <v>412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26"/>
      <c r="X83" s="32" t="e">
        <f t="shared" si="31"/>
        <v>#DIV/0!</v>
      </c>
    </row>
    <row r="84" spans="1:24">
      <c r="A84" s="23" t="s">
        <v>413</v>
      </c>
      <c r="B84" s="24" t="s">
        <v>414</v>
      </c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26"/>
      <c r="X84" s="32" t="e">
        <f t="shared" si="31"/>
        <v>#DIV/0!</v>
      </c>
    </row>
    <row r="85" spans="1:24">
      <c r="A85" s="23" t="s">
        <v>415</v>
      </c>
      <c r="B85" s="24" t="s">
        <v>416</v>
      </c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26"/>
      <c r="X85" s="32" t="e">
        <f t="shared" si="31"/>
        <v>#DIV/0!</v>
      </c>
    </row>
    <row r="86" spans="1:24">
      <c r="A86" s="23" t="s">
        <v>417</v>
      </c>
      <c r="B86" s="24" t="s">
        <v>418</v>
      </c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26"/>
      <c r="X86" s="32" t="e">
        <f t="shared" si="31"/>
        <v>#DIV/0!</v>
      </c>
    </row>
    <row r="87" spans="1:24">
      <c r="A87" s="23" t="s">
        <v>419</v>
      </c>
      <c r="B87" s="24" t="s">
        <v>420</v>
      </c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26"/>
      <c r="X87" s="32" t="e">
        <f t="shared" si="31"/>
        <v>#DIV/0!</v>
      </c>
    </row>
    <row r="88" spans="1:24">
      <c r="A88" s="23" t="s">
        <v>421</v>
      </c>
      <c r="B88" s="24" t="s">
        <v>422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26"/>
      <c r="X88" s="32" t="e">
        <f t="shared" si="31"/>
        <v>#DIV/0!</v>
      </c>
    </row>
    <row r="89" spans="1:24">
      <c r="A89" s="23" t="s">
        <v>423</v>
      </c>
      <c r="B89" s="24" t="s">
        <v>424</v>
      </c>
      <c r="C89" s="25">
        <f t="shared" ref="C89:U89" si="34">+SUM(C90:C93)</f>
        <v>0</v>
      </c>
      <c r="D89" s="25">
        <f t="shared" si="34"/>
        <v>0</v>
      </c>
      <c r="E89" s="25">
        <f t="shared" si="34"/>
        <v>0</v>
      </c>
      <c r="F89" s="25">
        <f t="shared" si="34"/>
        <v>0</v>
      </c>
      <c r="G89" s="25">
        <f t="shared" si="34"/>
        <v>0</v>
      </c>
      <c r="H89" s="25">
        <f t="shared" si="34"/>
        <v>0</v>
      </c>
      <c r="I89" s="25">
        <f t="shared" si="34"/>
        <v>0</v>
      </c>
      <c r="J89" s="25">
        <f t="shared" si="34"/>
        <v>0</v>
      </c>
      <c r="K89" s="25">
        <f t="shared" si="34"/>
        <v>0</v>
      </c>
      <c r="L89" s="25">
        <f t="shared" si="34"/>
        <v>0</v>
      </c>
      <c r="M89" s="25">
        <f t="shared" si="34"/>
        <v>0</v>
      </c>
      <c r="N89" s="25">
        <f t="shared" si="34"/>
        <v>0</v>
      </c>
      <c r="O89" s="25">
        <f t="shared" si="34"/>
        <v>0</v>
      </c>
      <c r="P89" s="25">
        <f t="shared" si="34"/>
        <v>0</v>
      </c>
      <c r="Q89" s="25">
        <f t="shared" si="34"/>
        <v>0</v>
      </c>
      <c r="R89" s="25">
        <f t="shared" si="34"/>
        <v>0</v>
      </c>
      <c r="S89" s="25">
        <f t="shared" si="34"/>
        <v>0</v>
      </c>
      <c r="T89" s="25">
        <f t="shared" si="34"/>
        <v>0</v>
      </c>
      <c r="U89" s="25">
        <f t="shared" si="34"/>
        <v>0</v>
      </c>
      <c r="V89" s="25">
        <f t="shared" ref="V89" si="35">+SUM(V90:V93)</f>
        <v>0</v>
      </c>
      <c r="W89" s="26"/>
      <c r="X89" s="27" t="e">
        <f t="shared" si="31"/>
        <v>#DIV/0!</v>
      </c>
    </row>
    <row r="90" spans="1:24">
      <c r="A90" s="23" t="s">
        <v>425</v>
      </c>
      <c r="B90" s="24" t="s">
        <v>426</v>
      </c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26"/>
      <c r="X90" s="32" t="e">
        <f t="shared" si="31"/>
        <v>#DIV/0!</v>
      </c>
    </row>
    <row r="91" spans="1:24" ht="12.95">
      <c r="A91" s="23" t="s">
        <v>427</v>
      </c>
      <c r="B91" s="24" t="s">
        <v>428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26"/>
      <c r="X91" s="32" t="e">
        <f t="shared" si="31"/>
        <v>#DIV/0!</v>
      </c>
    </row>
    <row r="92" spans="1:24" ht="12.95">
      <c r="A92" s="23" t="s">
        <v>429</v>
      </c>
      <c r="B92" s="24" t="s">
        <v>430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26"/>
      <c r="X92" s="32" t="e">
        <f t="shared" si="31"/>
        <v>#DIV/0!</v>
      </c>
    </row>
    <row r="93" spans="1:24">
      <c r="A93" s="23" t="s">
        <v>431</v>
      </c>
      <c r="B93" s="24" t="s">
        <v>341</v>
      </c>
      <c r="C93" s="29">
        <f>+'2000'!$L93</f>
        <v>0</v>
      </c>
      <c r="D93" s="29">
        <f>+'2001'!$L93</f>
        <v>0</v>
      </c>
      <c r="E93" s="29">
        <f>+'2002'!$L93</f>
        <v>0</v>
      </c>
      <c r="F93" s="29">
        <f>+'2003'!$L93</f>
        <v>0</v>
      </c>
      <c r="G93" s="29">
        <f>+'2004'!$L93</f>
        <v>0</v>
      </c>
      <c r="H93" s="29">
        <f>+'2005'!$L93</f>
        <v>0</v>
      </c>
      <c r="I93" s="29">
        <f>+'2006'!$L93</f>
        <v>0</v>
      </c>
      <c r="J93" s="29">
        <f>+'2007'!$L93</f>
        <v>0</v>
      </c>
      <c r="K93" s="29">
        <f>+'2008'!$L93</f>
        <v>0</v>
      </c>
      <c r="L93" s="29">
        <f>+'2009'!$L93</f>
        <v>0</v>
      </c>
      <c r="M93" s="29">
        <f>+'2010'!$L93</f>
        <v>0</v>
      </c>
      <c r="N93" s="29">
        <f>+'2011'!$L93</f>
        <v>0</v>
      </c>
      <c r="O93" s="29">
        <f>+'2012'!$L93</f>
        <v>0</v>
      </c>
      <c r="P93" s="29">
        <f>+'2013'!$L93</f>
        <v>0</v>
      </c>
      <c r="Q93" s="29">
        <f>+'2014'!$L93</f>
        <v>0</v>
      </c>
      <c r="R93" s="29">
        <f>+'2015'!$L93</f>
        <v>0</v>
      </c>
      <c r="S93" s="29">
        <f>+'2016'!$L93</f>
        <v>0</v>
      </c>
      <c r="T93" s="29">
        <f>+'2017'!$L93</f>
        <v>0</v>
      </c>
      <c r="U93" s="29">
        <f>+'2018'!$L93</f>
        <v>0</v>
      </c>
      <c r="V93" s="29">
        <f>+'2019'!$L93</f>
        <v>0</v>
      </c>
      <c r="W93" s="26"/>
      <c r="X93" s="30" t="e">
        <f t="shared" si="31"/>
        <v>#DIV/0!</v>
      </c>
    </row>
    <row r="94" spans="1:24">
      <c r="A94" s="23" t="s">
        <v>432</v>
      </c>
      <c r="B94" s="24" t="s">
        <v>290</v>
      </c>
      <c r="C94" s="29">
        <f>+'2000'!$L94</f>
        <v>0</v>
      </c>
      <c r="D94" s="29">
        <f>+'2001'!$L94</f>
        <v>0</v>
      </c>
      <c r="E94" s="29">
        <f>+'2002'!$L94</f>
        <v>0</v>
      </c>
      <c r="F94" s="29">
        <f>+'2003'!$L94</f>
        <v>0</v>
      </c>
      <c r="G94" s="29">
        <f>+'2004'!$L94</f>
        <v>0</v>
      </c>
      <c r="H94" s="29">
        <f>+'2005'!$L94</f>
        <v>0</v>
      </c>
      <c r="I94" s="29">
        <f>+'2006'!$L94</f>
        <v>0</v>
      </c>
      <c r="J94" s="29">
        <f>+'2007'!$L94</f>
        <v>0</v>
      </c>
      <c r="K94" s="29">
        <f>+'2008'!$L94</f>
        <v>0</v>
      </c>
      <c r="L94" s="29">
        <f>+'2009'!$L94</f>
        <v>0</v>
      </c>
      <c r="M94" s="29">
        <f>+'2010'!$L94</f>
        <v>0</v>
      </c>
      <c r="N94" s="29">
        <f>+'2011'!$L94</f>
        <v>0</v>
      </c>
      <c r="O94" s="29">
        <f>+'2012'!$L94</f>
        <v>0</v>
      </c>
      <c r="P94" s="29">
        <f>+'2013'!$L94</f>
        <v>0</v>
      </c>
      <c r="Q94" s="29">
        <f>+'2014'!$L94</f>
        <v>0</v>
      </c>
      <c r="R94" s="29">
        <f>+'2015'!$L94</f>
        <v>0</v>
      </c>
      <c r="S94" s="29">
        <f>+'2016'!$L94</f>
        <v>0</v>
      </c>
      <c r="T94" s="29">
        <f>+'2017'!$L94</f>
        <v>0</v>
      </c>
      <c r="U94" s="29">
        <f>+'2018'!$L94</f>
        <v>0</v>
      </c>
      <c r="V94" s="29">
        <f>+'2019'!$L94</f>
        <v>0</v>
      </c>
      <c r="W94" s="26"/>
      <c r="X94" s="30" t="e">
        <f t="shared" si="31"/>
        <v>#DIV/0!</v>
      </c>
    </row>
    <row r="95" spans="1:24" s="12" customFormat="1">
      <c r="A95" s="18" t="s">
        <v>433</v>
      </c>
      <c r="B95" s="19" t="s">
        <v>434</v>
      </c>
      <c r="C95" s="20">
        <f t="shared" ref="C95:U95" si="36">+C96+C111+C127+C132+C144+C145+C151+C154+C155+C156</f>
        <v>0</v>
      </c>
      <c r="D95" s="20">
        <f t="shared" si="36"/>
        <v>0</v>
      </c>
      <c r="E95" s="20">
        <f t="shared" si="36"/>
        <v>0</v>
      </c>
      <c r="F95" s="20">
        <f t="shared" si="36"/>
        <v>0</v>
      </c>
      <c r="G95" s="20">
        <f t="shared" si="36"/>
        <v>0</v>
      </c>
      <c r="H95" s="20">
        <f t="shared" si="36"/>
        <v>0</v>
      </c>
      <c r="I95" s="20">
        <f t="shared" si="36"/>
        <v>0</v>
      </c>
      <c r="J95" s="20">
        <f t="shared" si="36"/>
        <v>0</v>
      </c>
      <c r="K95" s="20">
        <f t="shared" si="36"/>
        <v>0</v>
      </c>
      <c r="L95" s="20">
        <f t="shared" si="36"/>
        <v>0</v>
      </c>
      <c r="M95" s="20">
        <f t="shared" si="36"/>
        <v>0</v>
      </c>
      <c r="N95" s="20">
        <f t="shared" si="36"/>
        <v>0</v>
      </c>
      <c r="O95" s="20">
        <f t="shared" si="36"/>
        <v>0</v>
      </c>
      <c r="P95" s="20">
        <f t="shared" si="36"/>
        <v>0</v>
      </c>
      <c r="Q95" s="20">
        <f t="shared" si="36"/>
        <v>0</v>
      </c>
      <c r="R95" s="20">
        <f t="shared" si="36"/>
        <v>0</v>
      </c>
      <c r="S95" s="20">
        <f t="shared" si="36"/>
        <v>0</v>
      </c>
      <c r="T95" s="20">
        <f t="shared" si="36"/>
        <v>0</v>
      </c>
      <c r="U95" s="20">
        <f t="shared" si="36"/>
        <v>0</v>
      </c>
      <c r="V95" s="20">
        <f t="shared" ref="V95" si="37">+V96+V111+V127+V132+V144+V145+V151+V154+V155+V156</f>
        <v>0</v>
      </c>
      <c r="W95" s="21"/>
      <c r="X95" s="22" t="e">
        <f t="shared" si="31"/>
        <v>#DIV/0!</v>
      </c>
    </row>
    <row r="96" spans="1:24">
      <c r="A96" s="23" t="s">
        <v>435</v>
      </c>
      <c r="B96" s="24" t="s">
        <v>436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26"/>
      <c r="X96" s="32" t="e">
        <f t="shared" si="31"/>
        <v>#DIV/0!</v>
      </c>
    </row>
    <row r="97" spans="1:24">
      <c r="A97" s="23" t="s">
        <v>437</v>
      </c>
      <c r="B97" s="24" t="s">
        <v>438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26"/>
      <c r="X97" s="32" t="e">
        <f t="shared" si="31"/>
        <v>#DIV/0!</v>
      </c>
    </row>
    <row r="98" spans="1:24">
      <c r="A98" s="23" t="s">
        <v>439</v>
      </c>
      <c r="B98" s="24" t="s">
        <v>440</v>
      </c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26"/>
      <c r="X98" s="32" t="e">
        <f t="shared" si="31"/>
        <v>#DIV/0!</v>
      </c>
    </row>
    <row r="99" spans="1:24">
      <c r="A99" s="23" t="s">
        <v>441</v>
      </c>
      <c r="B99" s="24" t="s">
        <v>442</v>
      </c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26"/>
      <c r="X99" s="32" t="e">
        <f t="shared" si="31"/>
        <v>#DIV/0!</v>
      </c>
    </row>
    <row r="100" spans="1:24">
      <c r="A100" s="23" t="s">
        <v>443</v>
      </c>
      <c r="B100" s="24" t="s">
        <v>444</v>
      </c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26"/>
      <c r="X100" s="32" t="e">
        <f t="shared" si="31"/>
        <v>#DIV/0!</v>
      </c>
    </row>
    <row r="101" spans="1:24">
      <c r="A101" s="23" t="s">
        <v>445</v>
      </c>
      <c r="B101" s="24" t="s">
        <v>446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6"/>
      <c r="X101" s="32" t="e">
        <f t="shared" si="31"/>
        <v>#DIV/0!</v>
      </c>
    </row>
    <row r="102" spans="1:24">
      <c r="A102" s="23" t="s">
        <v>447</v>
      </c>
      <c r="B102" s="24" t="s">
        <v>448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6"/>
      <c r="X102" s="32" t="e">
        <f t="shared" si="31"/>
        <v>#DIV/0!</v>
      </c>
    </row>
    <row r="103" spans="1:24">
      <c r="A103" s="23" t="s">
        <v>449</v>
      </c>
      <c r="B103" s="24" t="s">
        <v>450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26"/>
      <c r="X103" s="32" t="e">
        <f t="shared" si="31"/>
        <v>#DIV/0!</v>
      </c>
    </row>
    <row r="104" spans="1:24">
      <c r="A104" s="23" t="s">
        <v>451</v>
      </c>
      <c r="B104" s="24" t="s">
        <v>452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26"/>
      <c r="X104" s="32" t="e">
        <f t="shared" si="31"/>
        <v>#DIV/0!</v>
      </c>
    </row>
    <row r="105" spans="1:24">
      <c r="A105" s="23" t="s">
        <v>453</v>
      </c>
      <c r="B105" s="24" t="s">
        <v>454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26"/>
      <c r="X105" s="32" t="e">
        <f t="shared" si="31"/>
        <v>#DIV/0!</v>
      </c>
    </row>
    <row r="106" spans="1:24">
      <c r="A106" s="23" t="s">
        <v>455</v>
      </c>
      <c r="B106" s="24" t="s">
        <v>456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26"/>
      <c r="X106" s="32" t="e">
        <f t="shared" si="31"/>
        <v>#DIV/0!</v>
      </c>
    </row>
    <row r="107" spans="1:24">
      <c r="A107" s="23" t="s">
        <v>457</v>
      </c>
      <c r="B107" s="24" t="s">
        <v>458</v>
      </c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26"/>
      <c r="X107" s="32" t="e">
        <f t="shared" si="31"/>
        <v>#DIV/0!</v>
      </c>
    </row>
    <row r="108" spans="1:24">
      <c r="A108" s="23" t="s">
        <v>459</v>
      </c>
      <c r="B108" s="24" t="s">
        <v>460</v>
      </c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26"/>
      <c r="X108" s="32" t="e">
        <f t="shared" si="31"/>
        <v>#DIV/0!</v>
      </c>
    </row>
    <row r="109" spans="1:24">
      <c r="A109" s="23" t="s">
        <v>461</v>
      </c>
      <c r="B109" s="24" t="s">
        <v>462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26"/>
      <c r="X109" s="32" t="e">
        <f t="shared" si="31"/>
        <v>#DIV/0!</v>
      </c>
    </row>
    <row r="110" spans="1:24">
      <c r="A110" s="23" t="s">
        <v>463</v>
      </c>
      <c r="B110" s="24" t="s">
        <v>464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26"/>
      <c r="X110" s="32" t="e">
        <f t="shared" si="31"/>
        <v>#DIV/0!</v>
      </c>
    </row>
    <row r="111" spans="1:24">
      <c r="A111" s="23" t="s">
        <v>465</v>
      </c>
      <c r="B111" s="24" t="s">
        <v>466</v>
      </c>
      <c r="C111" s="25">
        <f t="shared" ref="C111:U111" si="38">+C112+C115+C116+C117+C126</f>
        <v>0</v>
      </c>
      <c r="D111" s="25">
        <f t="shared" si="38"/>
        <v>0</v>
      </c>
      <c r="E111" s="25">
        <f t="shared" si="38"/>
        <v>0</v>
      </c>
      <c r="F111" s="25">
        <f t="shared" si="38"/>
        <v>0</v>
      </c>
      <c r="G111" s="25">
        <f t="shared" si="38"/>
        <v>0</v>
      </c>
      <c r="H111" s="25">
        <f t="shared" si="38"/>
        <v>0</v>
      </c>
      <c r="I111" s="25">
        <f t="shared" si="38"/>
        <v>0</v>
      </c>
      <c r="J111" s="25">
        <f t="shared" si="38"/>
        <v>0</v>
      </c>
      <c r="K111" s="25">
        <f t="shared" si="38"/>
        <v>0</v>
      </c>
      <c r="L111" s="25">
        <f t="shared" si="38"/>
        <v>0</v>
      </c>
      <c r="M111" s="25">
        <f t="shared" si="38"/>
        <v>0</v>
      </c>
      <c r="N111" s="25">
        <f t="shared" si="38"/>
        <v>0</v>
      </c>
      <c r="O111" s="25">
        <f t="shared" si="38"/>
        <v>0</v>
      </c>
      <c r="P111" s="25">
        <f t="shared" si="38"/>
        <v>0</v>
      </c>
      <c r="Q111" s="25">
        <f t="shared" si="38"/>
        <v>0</v>
      </c>
      <c r="R111" s="25">
        <f t="shared" si="38"/>
        <v>0</v>
      </c>
      <c r="S111" s="25">
        <f t="shared" si="38"/>
        <v>0</v>
      </c>
      <c r="T111" s="25">
        <f t="shared" si="38"/>
        <v>0</v>
      </c>
      <c r="U111" s="25">
        <f t="shared" si="38"/>
        <v>0</v>
      </c>
      <c r="V111" s="25">
        <f t="shared" ref="V111" si="39">+V112+V115+V116+V117+V126</f>
        <v>0</v>
      </c>
      <c r="W111" s="26"/>
      <c r="X111" s="27" t="e">
        <f t="shared" si="31"/>
        <v>#DIV/0!</v>
      </c>
    </row>
    <row r="112" spans="1:24">
      <c r="A112" s="23" t="s">
        <v>467</v>
      </c>
      <c r="B112" s="24" t="s">
        <v>438</v>
      </c>
      <c r="C112" s="25">
        <f t="shared" ref="C112:U112" si="40">+SUM(C113:C114)</f>
        <v>0</v>
      </c>
      <c r="D112" s="25">
        <f t="shared" si="40"/>
        <v>0</v>
      </c>
      <c r="E112" s="25">
        <f t="shared" si="40"/>
        <v>0</v>
      </c>
      <c r="F112" s="25">
        <f t="shared" si="40"/>
        <v>0</v>
      </c>
      <c r="G112" s="25">
        <f t="shared" si="40"/>
        <v>0</v>
      </c>
      <c r="H112" s="25">
        <f t="shared" si="40"/>
        <v>0</v>
      </c>
      <c r="I112" s="25">
        <f t="shared" si="40"/>
        <v>0</v>
      </c>
      <c r="J112" s="25">
        <f t="shared" si="40"/>
        <v>0</v>
      </c>
      <c r="K112" s="25">
        <f t="shared" si="40"/>
        <v>0</v>
      </c>
      <c r="L112" s="25">
        <f t="shared" si="40"/>
        <v>0</v>
      </c>
      <c r="M112" s="25">
        <f t="shared" si="40"/>
        <v>0</v>
      </c>
      <c r="N112" s="25">
        <f t="shared" si="40"/>
        <v>0</v>
      </c>
      <c r="O112" s="25">
        <f t="shared" si="40"/>
        <v>0</v>
      </c>
      <c r="P112" s="25">
        <f t="shared" si="40"/>
        <v>0</v>
      </c>
      <c r="Q112" s="25">
        <f t="shared" si="40"/>
        <v>0</v>
      </c>
      <c r="R112" s="25">
        <f t="shared" si="40"/>
        <v>0</v>
      </c>
      <c r="S112" s="25">
        <f t="shared" si="40"/>
        <v>0</v>
      </c>
      <c r="T112" s="25">
        <f t="shared" si="40"/>
        <v>0</v>
      </c>
      <c r="U112" s="25">
        <f t="shared" si="40"/>
        <v>0</v>
      </c>
      <c r="V112" s="25">
        <f t="shared" ref="V112" si="41">+SUM(V113:V114)</f>
        <v>0</v>
      </c>
      <c r="W112" s="26"/>
      <c r="X112" s="27" t="e">
        <f t="shared" si="31"/>
        <v>#DIV/0!</v>
      </c>
    </row>
    <row r="113" spans="1:24">
      <c r="A113" s="23" t="s">
        <v>468</v>
      </c>
      <c r="B113" s="24" t="s">
        <v>440</v>
      </c>
      <c r="C113" s="29">
        <f>+'2000'!$L113</f>
        <v>0</v>
      </c>
      <c r="D113" s="29">
        <f>+'2001'!$L113</f>
        <v>0</v>
      </c>
      <c r="E113" s="29">
        <f>+'2002'!$L113</f>
        <v>0</v>
      </c>
      <c r="F113" s="29">
        <f>+'2003'!$L113</f>
        <v>0</v>
      </c>
      <c r="G113" s="29">
        <f>+'2004'!$L113</f>
        <v>0</v>
      </c>
      <c r="H113" s="29">
        <f>+'2005'!$L113</f>
        <v>0</v>
      </c>
      <c r="I113" s="29">
        <f>+'2006'!$L113</f>
        <v>0</v>
      </c>
      <c r="J113" s="29">
        <f>+'2007'!$L113</f>
        <v>0</v>
      </c>
      <c r="K113" s="29">
        <f>+'2008'!$L113</f>
        <v>0</v>
      </c>
      <c r="L113" s="29">
        <f>+'2009'!$L113</f>
        <v>0</v>
      </c>
      <c r="M113" s="29">
        <f>+'2010'!$L113</f>
        <v>0</v>
      </c>
      <c r="N113" s="29">
        <f>+'2011'!$L113</f>
        <v>0</v>
      </c>
      <c r="O113" s="29">
        <f>+'2012'!$L113</f>
        <v>0</v>
      </c>
      <c r="P113" s="29">
        <f>+'2013'!$L113</f>
        <v>0</v>
      </c>
      <c r="Q113" s="29">
        <f>+'2014'!$L113</f>
        <v>0</v>
      </c>
      <c r="R113" s="29">
        <f>+'2015'!$L113</f>
        <v>0</v>
      </c>
      <c r="S113" s="29">
        <f>+'2016'!$L113</f>
        <v>0</v>
      </c>
      <c r="T113" s="29">
        <f>+'2017'!$L113</f>
        <v>0</v>
      </c>
      <c r="U113" s="29">
        <f>+'2018'!$L113</f>
        <v>0</v>
      </c>
      <c r="V113" s="29">
        <f>+'2019'!$L113</f>
        <v>0</v>
      </c>
      <c r="W113" s="26"/>
      <c r="X113" s="30" t="e">
        <f t="shared" si="31"/>
        <v>#DIV/0!</v>
      </c>
    </row>
    <row r="114" spans="1:24">
      <c r="A114" s="23" t="s">
        <v>469</v>
      </c>
      <c r="B114" s="24" t="s">
        <v>442</v>
      </c>
      <c r="C114" s="29">
        <f>+'2000'!$L114</f>
        <v>0</v>
      </c>
      <c r="D114" s="29">
        <f>+'2001'!$L114</f>
        <v>0</v>
      </c>
      <c r="E114" s="29">
        <f>+'2002'!$L114</f>
        <v>0</v>
      </c>
      <c r="F114" s="29">
        <f>+'2003'!$L114</f>
        <v>0</v>
      </c>
      <c r="G114" s="29">
        <f>+'2004'!$L114</f>
        <v>0</v>
      </c>
      <c r="H114" s="29">
        <f>+'2005'!$L114</f>
        <v>0</v>
      </c>
      <c r="I114" s="29">
        <f>+'2006'!$L114</f>
        <v>0</v>
      </c>
      <c r="J114" s="29">
        <f>+'2007'!$L114</f>
        <v>0</v>
      </c>
      <c r="K114" s="29">
        <f>+'2008'!$L114</f>
        <v>0</v>
      </c>
      <c r="L114" s="29">
        <f>+'2009'!$L114</f>
        <v>0</v>
      </c>
      <c r="M114" s="29">
        <f>+'2010'!$L114</f>
        <v>0</v>
      </c>
      <c r="N114" s="29">
        <f>+'2011'!$L114</f>
        <v>0</v>
      </c>
      <c r="O114" s="29">
        <f>+'2012'!$L114</f>
        <v>0</v>
      </c>
      <c r="P114" s="29">
        <f>+'2013'!$L114</f>
        <v>0</v>
      </c>
      <c r="Q114" s="29">
        <f>+'2014'!$L114</f>
        <v>0</v>
      </c>
      <c r="R114" s="29">
        <f>+'2015'!$L114</f>
        <v>0</v>
      </c>
      <c r="S114" s="29">
        <f>+'2016'!$L114</f>
        <v>0</v>
      </c>
      <c r="T114" s="29">
        <f>+'2017'!$L114</f>
        <v>0</v>
      </c>
      <c r="U114" s="29">
        <f>+'2018'!$L114</f>
        <v>0</v>
      </c>
      <c r="V114" s="29">
        <f>+'2019'!$L114</f>
        <v>0</v>
      </c>
      <c r="W114" s="26"/>
      <c r="X114" s="30" t="e">
        <f t="shared" si="31"/>
        <v>#DIV/0!</v>
      </c>
    </row>
    <row r="115" spans="1:24">
      <c r="A115" s="23" t="s">
        <v>470</v>
      </c>
      <c r="B115" s="24" t="s">
        <v>444</v>
      </c>
      <c r="C115" s="29">
        <f>+'2000'!$L115</f>
        <v>0</v>
      </c>
      <c r="D115" s="29">
        <f>+'2001'!$L115</f>
        <v>0</v>
      </c>
      <c r="E115" s="29">
        <f>+'2002'!$L115</f>
        <v>0</v>
      </c>
      <c r="F115" s="29">
        <f>+'2003'!$L115</f>
        <v>0</v>
      </c>
      <c r="G115" s="29">
        <f>+'2004'!$L115</f>
        <v>0</v>
      </c>
      <c r="H115" s="29">
        <f>+'2005'!$L115</f>
        <v>0</v>
      </c>
      <c r="I115" s="29">
        <f>+'2006'!$L115</f>
        <v>0</v>
      </c>
      <c r="J115" s="29">
        <f>+'2007'!$L115</f>
        <v>0</v>
      </c>
      <c r="K115" s="29">
        <f>+'2008'!$L115</f>
        <v>0</v>
      </c>
      <c r="L115" s="29">
        <f>+'2009'!$L115</f>
        <v>0</v>
      </c>
      <c r="M115" s="29">
        <f>+'2010'!$L115</f>
        <v>0</v>
      </c>
      <c r="N115" s="29">
        <f>+'2011'!$L115</f>
        <v>0</v>
      </c>
      <c r="O115" s="29">
        <f>+'2012'!$L115</f>
        <v>0</v>
      </c>
      <c r="P115" s="29">
        <f>+'2013'!$L115</f>
        <v>0</v>
      </c>
      <c r="Q115" s="29">
        <f>+'2014'!$L115</f>
        <v>0</v>
      </c>
      <c r="R115" s="29">
        <f>+'2015'!$L115</f>
        <v>0</v>
      </c>
      <c r="S115" s="29">
        <f>+'2016'!$L115</f>
        <v>0</v>
      </c>
      <c r="T115" s="29">
        <f>+'2017'!$L115</f>
        <v>0</v>
      </c>
      <c r="U115" s="29">
        <f>+'2018'!$L115</f>
        <v>0</v>
      </c>
      <c r="V115" s="29">
        <f>+'2019'!$L115</f>
        <v>0</v>
      </c>
      <c r="W115" s="26"/>
      <c r="X115" s="30" t="e">
        <f t="shared" si="31"/>
        <v>#DIV/0!</v>
      </c>
    </row>
    <row r="116" spans="1:24">
      <c r="A116" s="23" t="s">
        <v>471</v>
      </c>
      <c r="B116" s="24" t="s">
        <v>446</v>
      </c>
      <c r="C116" s="29">
        <f>+'2000'!$L116</f>
        <v>0</v>
      </c>
      <c r="D116" s="29">
        <f>+'2001'!$L116</f>
        <v>0</v>
      </c>
      <c r="E116" s="29">
        <f>+'2002'!$L116</f>
        <v>0</v>
      </c>
      <c r="F116" s="29">
        <f>+'2003'!$L116</f>
        <v>0</v>
      </c>
      <c r="G116" s="29">
        <f>+'2004'!$L116</f>
        <v>0</v>
      </c>
      <c r="H116" s="29">
        <f>+'2005'!$L116</f>
        <v>0</v>
      </c>
      <c r="I116" s="29">
        <f>+'2006'!$L116</f>
        <v>0</v>
      </c>
      <c r="J116" s="29">
        <f>+'2007'!$L116</f>
        <v>0</v>
      </c>
      <c r="K116" s="29">
        <f>+'2008'!$L116</f>
        <v>0</v>
      </c>
      <c r="L116" s="29">
        <f>+'2009'!$L116</f>
        <v>0</v>
      </c>
      <c r="M116" s="29">
        <f>+'2010'!$L116</f>
        <v>0</v>
      </c>
      <c r="N116" s="29">
        <f>+'2011'!$L116</f>
        <v>0</v>
      </c>
      <c r="O116" s="29">
        <f>+'2012'!$L116</f>
        <v>0</v>
      </c>
      <c r="P116" s="29">
        <f>+'2013'!$L116</f>
        <v>0</v>
      </c>
      <c r="Q116" s="29">
        <f>+'2014'!$L116</f>
        <v>0</v>
      </c>
      <c r="R116" s="29">
        <f>+'2015'!$L116</f>
        <v>0</v>
      </c>
      <c r="S116" s="29">
        <f>+'2016'!$L116</f>
        <v>0</v>
      </c>
      <c r="T116" s="29">
        <f>+'2017'!$L116</f>
        <v>0</v>
      </c>
      <c r="U116" s="29">
        <f>+'2018'!$L116</f>
        <v>0</v>
      </c>
      <c r="V116" s="29">
        <f>+'2019'!$L116</f>
        <v>0</v>
      </c>
      <c r="W116" s="26"/>
      <c r="X116" s="30" t="e">
        <f t="shared" si="31"/>
        <v>#DIV/0!</v>
      </c>
    </row>
    <row r="117" spans="1:24">
      <c r="A117" s="23" t="s">
        <v>472</v>
      </c>
      <c r="B117" s="24" t="s">
        <v>448</v>
      </c>
      <c r="C117" s="25">
        <f t="shared" ref="C117:U117" si="42">+SUM(C118:C125)</f>
        <v>0</v>
      </c>
      <c r="D117" s="25">
        <f t="shared" si="42"/>
        <v>0</v>
      </c>
      <c r="E117" s="25">
        <f t="shared" si="42"/>
        <v>0</v>
      </c>
      <c r="F117" s="25">
        <f t="shared" si="42"/>
        <v>0</v>
      </c>
      <c r="G117" s="25">
        <f t="shared" si="42"/>
        <v>0</v>
      </c>
      <c r="H117" s="25">
        <f t="shared" si="42"/>
        <v>0</v>
      </c>
      <c r="I117" s="25">
        <f t="shared" si="42"/>
        <v>0</v>
      </c>
      <c r="J117" s="25">
        <f t="shared" si="42"/>
        <v>0</v>
      </c>
      <c r="K117" s="25">
        <f t="shared" si="42"/>
        <v>0</v>
      </c>
      <c r="L117" s="25">
        <f t="shared" si="42"/>
        <v>0</v>
      </c>
      <c r="M117" s="25">
        <f t="shared" si="42"/>
        <v>0</v>
      </c>
      <c r="N117" s="25">
        <f t="shared" si="42"/>
        <v>0</v>
      </c>
      <c r="O117" s="25">
        <f t="shared" si="42"/>
        <v>0</v>
      </c>
      <c r="P117" s="25">
        <f t="shared" si="42"/>
        <v>0</v>
      </c>
      <c r="Q117" s="25">
        <f t="shared" si="42"/>
        <v>0</v>
      </c>
      <c r="R117" s="25">
        <f t="shared" si="42"/>
        <v>0</v>
      </c>
      <c r="S117" s="25">
        <f t="shared" si="42"/>
        <v>0</v>
      </c>
      <c r="T117" s="25">
        <f t="shared" si="42"/>
        <v>0</v>
      </c>
      <c r="U117" s="25">
        <f t="shared" si="42"/>
        <v>0</v>
      </c>
      <c r="V117" s="25">
        <f t="shared" ref="V117" si="43">+SUM(V118:V125)</f>
        <v>0</v>
      </c>
      <c r="W117" s="26"/>
      <c r="X117" s="27" t="e">
        <f t="shared" si="31"/>
        <v>#DIV/0!</v>
      </c>
    </row>
    <row r="118" spans="1:24">
      <c r="A118" s="23" t="s">
        <v>473</v>
      </c>
      <c r="B118" s="24" t="s">
        <v>450</v>
      </c>
      <c r="C118" s="29">
        <f>+'2000'!$L118</f>
        <v>0</v>
      </c>
      <c r="D118" s="29">
        <f>+'2001'!$L118</f>
        <v>0</v>
      </c>
      <c r="E118" s="29">
        <f>+'2002'!$L118</f>
        <v>0</v>
      </c>
      <c r="F118" s="29">
        <f>+'2003'!$L118</f>
        <v>0</v>
      </c>
      <c r="G118" s="29">
        <f>+'2004'!$L118</f>
        <v>0</v>
      </c>
      <c r="H118" s="29">
        <f>+'2005'!$L118</f>
        <v>0</v>
      </c>
      <c r="I118" s="29">
        <f>+'2006'!$L118</f>
        <v>0</v>
      </c>
      <c r="J118" s="29">
        <f>+'2007'!$L118</f>
        <v>0</v>
      </c>
      <c r="K118" s="29">
        <f>+'2008'!$L118</f>
        <v>0</v>
      </c>
      <c r="L118" s="29">
        <f>+'2009'!$L118</f>
        <v>0</v>
      </c>
      <c r="M118" s="29">
        <f>+'2010'!$L118</f>
        <v>0</v>
      </c>
      <c r="N118" s="29">
        <f>+'2011'!$L118</f>
        <v>0</v>
      </c>
      <c r="O118" s="29">
        <f>+'2012'!$L118</f>
        <v>0</v>
      </c>
      <c r="P118" s="29">
        <f>+'2013'!$L118</f>
        <v>0</v>
      </c>
      <c r="Q118" s="29">
        <f>+'2014'!$L118</f>
        <v>0</v>
      </c>
      <c r="R118" s="29">
        <f>+'2015'!$L118</f>
        <v>0</v>
      </c>
      <c r="S118" s="29">
        <f>+'2016'!$L118</f>
        <v>0</v>
      </c>
      <c r="T118" s="29">
        <f>+'2017'!$L118</f>
        <v>0</v>
      </c>
      <c r="U118" s="29">
        <f>+'2018'!$L118</f>
        <v>0</v>
      </c>
      <c r="V118" s="29">
        <f>+'2019'!$L118</f>
        <v>0</v>
      </c>
      <c r="W118" s="26"/>
      <c r="X118" s="30" t="e">
        <f t="shared" si="31"/>
        <v>#DIV/0!</v>
      </c>
    </row>
    <row r="119" spans="1:24">
      <c r="A119" s="23" t="s">
        <v>474</v>
      </c>
      <c r="B119" s="24" t="s">
        <v>452</v>
      </c>
      <c r="C119" s="29">
        <f>+'2000'!$L119</f>
        <v>0</v>
      </c>
      <c r="D119" s="29">
        <f>+'2001'!$L119</f>
        <v>0</v>
      </c>
      <c r="E119" s="29">
        <f>+'2002'!$L119</f>
        <v>0</v>
      </c>
      <c r="F119" s="29">
        <f>+'2003'!$L119</f>
        <v>0</v>
      </c>
      <c r="G119" s="29">
        <f>+'2004'!$L119</f>
        <v>0</v>
      </c>
      <c r="H119" s="29">
        <f>+'2005'!$L119</f>
        <v>0</v>
      </c>
      <c r="I119" s="29">
        <f>+'2006'!$L119</f>
        <v>0</v>
      </c>
      <c r="J119" s="29">
        <f>+'2007'!$L119</f>
        <v>0</v>
      </c>
      <c r="K119" s="29">
        <f>+'2008'!$L119</f>
        <v>0</v>
      </c>
      <c r="L119" s="29">
        <f>+'2009'!$L119</f>
        <v>0</v>
      </c>
      <c r="M119" s="29">
        <f>+'2010'!$L119</f>
        <v>0</v>
      </c>
      <c r="N119" s="29">
        <f>+'2011'!$L119</f>
        <v>0</v>
      </c>
      <c r="O119" s="29">
        <f>+'2012'!$L119</f>
        <v>0</v>
      </c>
      <c r="P119" s="29">
        <f>+'2013'!$L119</f>
        <v>0</v>
      </c>
      <c r="Q119" s="29">
        <f>+'2014'!$L119</f>
        <v>0</v>
      </c>
      <c r="R119" s="29">
        <f>+'2015'!$L119</f>
        <v>0</v>
      </c>
      <c r="S119" s="29">
        <f>+'2016'!$L119</f>
        <v>0</v>
      </c>
      <c r="T119" s="29">
        <f>+'2017'!$L119</f>
        <v>0</v>
      </c>
      <c r="U119" s="29">
        <f>+'2018'!$L119</f>
        <v>0</v>
      </c>
      <c r="V119" s="29">
        <f>+'2019'!$L119</f>
        <v>0</v>
      </c>
      <c r="W119" s="26"/>
      <c r="X119" s="30" t="e">
        <f t="shared" si="31"/>
        <v>#DIV/0!</v>
      </c>
    </row>
    <row r="120" spans="1:24">
      <c r="A120" s="23" t="s">
        <v>475</v>
      </c>
      <c r="B120" s="24" t="s">
        <v>454</v>
      </c>
      <c r="C120" s="29">
        <f>+'2000'!$L120</f>
        <v>0</v>
      </c>
      <c r="D120" s="29">
        <f>+'2001'!$L120</f>
        <v>0</v>
      </c>
      <c r="E120" s="29">
        <f>+'2002'!$L120</f>
        <v>0</v>
      </c>
      <c r="F120" s="29">
        <f>+'2003'!$L120</f>
        <v>0</v>
      </c>
      <c r="G120" s="29">
        <f>+'2004'!$L120</f>
        <v>0</v>
      </c>
      <c r="H120" s="29">
        <f>+'2005'!$L120</f>
        <v>0</v>
      </c>
      <c r="I120" s="29">
        <f>+'2006'!$L120</f>
        <v>0</v>
      </c>
      <c r="J120" s="29">
        <f>+'2007'!$L120</f>
        <v>0</v>
      </c>
      <c r="K120" s="29">
        <f>+'2008'!$L120</f>
        <v>0</v>
      </c>
      <c r="L120" s="29">
        <f>+'2009'!$L120</f>
        <v>0</v>
      </c>
      <c r="M120" s="29">
        <f>+'2010'!$L120</f>
        <v>0</v>
      </c>
      <c r="N120" s="29">
        <f>+'2011'!$L120</f>
        <v>0</v>
      </c>
      <c r="O120" s="29">
        <f>+'2012'!$L120</f>
        <v>0</v>
      </c>
      <c r="P120" s="29">
        <f>+'2013'!$L120</f>
        <v>0</v>
      </c>
      <c r="Q120" s="29">
        <f>+'2014'!$L120</f>
        <v>0</v>
      </c>
      <c r="R120" s="29">
        <f>+'2015'!$L120</f>
        <v>0</v>
      </c>
      <c r="S120" s="29">
        <f>+'2016'!$L120</f>
        <v>0</v>
      </c>
      <c r="T120" s="29">
        <f>+'2017'!$L120</f>
        <v>0</v>
      </c>
      <c r="U120" s="29">
        <f>+'2018'!$L120</f>
        <v>0</v>
      </c>
      <c r="V120" s="29">
        <f>+'2019'!$L120</f>
        <v>0</v>
      </c>
      <c r="W120" s="26"/>
      <c r="X120" s="30" t="e">
        <f t="shared" si="31"/>
        <v>#DIV/0!</v>
      </c>
    </row>
    <row r="121" spans="1:24">
      <c r="A121" s="23" t="s">
        <v>476</v>
      </c>
      <c r="B121" s="24" t="s">
        <v>456</v>
      </c>
      <c r="C121" s="29">
        <f>+'2000'!$L121</f>
        <v>0</v>
      </c>
      <c r="D121" s="29">
        <f>+'2001'!$L121</f>
        <v>0</v>
      </c>
      <c r="E121" s="29">
        <f>+'2002'!$L121</f>
        <v>0</v>
      </c>
      <c r="F121" s="29">
        <f>+'2003'!$L121</f>
        <v>0</v>
      </c>
      <c r="G121" s="29">
        <f>+'2004'!$L121</f>
        <v>0</v>
      </c>
      <c r="H121" s="29">
        <f>+'2005'!$L121</f>
        <v>0</v>
      </c>
      <c r="I121" s="29">
        <f>+'2006'!$L121</f>
        <v>0</v>
      </c>
      <c r="J121" s="29">
        <f>+'2007'!$L121</f>
        <v>0</v>
      </c>
      <c r="K121" s="29">
        <f>+'2008'!$L121</f>
        <v>0</v>
      </c>
      <c r="L121" s="29">
        <f>+'2009'!$L121</f>
        <v>0</v>
      </c>
      <c r="M121" s="29">
        <f>+'2010'!$L121</f>
        <v>0</v>
      </c>
      <c r="N121" s="29">
        <f>+'2011'!$L121</f>
        <v>0</v>
      </c>
      <c r="O121" s="29">
        <f>+'2012'!$L121</f>
        <v>0</v>
      </c>
      <c r="P121" s="29">
        <f>+'2013'!$L121</f>
        <v>0</v>
      </c>
      <c r="Q121" s="29">
        <f>+'2014'!$L121</f>
        <v>0</v>
      </c>
      <c r="R121" s="29">
        <f>+'2015'!$L121</f>
        <v>0</v>
      </c>
      <c r="S121" s="29">
        <f>+'2016'!$L121</f>
        <v>0</v>
      </c>
      <c r="T121" s="29">
        <f>+'2017'!$L121</f>
        <v>0</v>
      </c>
      <c r="U121" s="29">
        <f>+'2018'!$L121</f>
        <v>0</v>
      </c>
      <c r="V121" s="29">
        <f>+'2019'!$L121</f>
        <v>0</v>
      </c>
      <c r="W121" s="26"/>
      <c r="X121" s="30" t="e">
        <f t="shared" si="31"/>
        <v>#DIV/0!</v>
      </c>
    </row>
    <row r="122" spans="1:24">
      <c r="A122" s="23" t="s">
        <v>477</v>
      </c>
      <c r="B122" s="24" t="s">
        <v>458</v>
      </c>
      <c r="C122" s="29">
        <f>+'2000'!$L122</f>
        <v>0</v>
      </c>
      <c r="D122" s="29">
        <f>+'2001'!$L122</f>
        <v>0</v>
      </c>
      <c r="E122" s="29">
        <f>+'2002'!$L122</f>
        <v>0</v>
      </c>
      <c r="F122" s="29">
        <f>+'2003'!$L122</f>
        <v>0</v>
      </c>
      <c r="G122" s="29">
        <f>+'2004'!$L122</f>
        <v>0</v>
      </c>
      <c r="H122" s="29">
        <f>+'2005'!$L122</f>
        <v>0</v>
      </c>
      <c r="I122" s="29">
        <f>+'2006'!$L122</f>
        <v>0</v>
      </c>
      <c r="J122" s="29">
        <f>+'2007'!$L122</f>
        <v>0</v>
      </c>
      <c r="K122" s="29">
        <f>+'2008'!$L122</f>
        <v>0</v>
      </c>
      <c r="L122" s="29">
        <f>+'2009'!$L122</f>
        <v>0</v>
      </c>
      <c r="M122" s="29">
        <f>+'2010'!$L122</f>
        <v>0</v>
      </c>
      <c r="N122" s="29">
        <f>+'2011'!$L122</f>
        <v>0</v>
      </c>
      <c r="O122" s="29">
        <f>+'2012'!$L122</f>
        <v>0</v>
      </c>
      <c r="P122" s="29">
        <f>+'2013'!$L122</f>
        <v>0</v>
      </c>
      <c r="Q122" s="29">
        <f>+'2014'!$L122</f>
        <v>0</v>
      </c>
      <c r="R122" s="29">
        <f>+'2015'!$L122</f>
        <v>0</v>
      </c>
      <c r="S122" s="29">
        <f>+'2016'!$L122</f>
        <v>0</v>
      </c>
      <c r="T122" s="29">
        <f>+'2017'!$L122</f>
        <v>0</v>
      </c>
      <c r="U122" s="29">
        <f>+'2018'!$L122</f>
        <v>0</v>
      </c>
      <c r="V122" s="29">
        <f>+'2019'!$L122</f>
        <v>0</v>
      </c>
      <c r="W122" s="26"/>
      <c r="X122" s="30" t="e">
        <f t="shared" si="31"/>
        <v>#DIV/0!</v>
      </c>
    </row>
    <row r="123" spans="1:24">
      <c r="A123" s="23" t="s">
        <v>478</v>
      </c>
      <c r="B123" s="24" t="s">
        <v>460</v>
      </c>
      <c r="C123" s="29">
        <f>+'2000'!$L123</f>
        <v>0</v>
      </c>
      <c r="D123" s="29">
        <f>+'2001'!$L123</f>
        <v>0</v>
      </c>
      <c r="E123" s="29">
        <f>+'2002'!$L123</f>
        <v>0</v>
      </c>
      <c r="F123" s="29">
        <f>+'2003'!$L123</f>
        <v>0</v>
      </c>
      <c r="G123" s="29">
        <f>+'2004'!$L123</f>
        <v>0</v>
      </c>
      <c r="H123" s="29">
        <f>+'2005'!$L123</f>
        <v>0</v>
      </c>
      <c r="I123" s="29">
        <f>+'2006'!$L123</f>
        <v>0</v>
      </c>
      <c r="J123" s="29">
        <f>+'2007'!$L123</f>
        <v>0</v>
      </c>
      <c r="K123" s="29">
        <f>+'2008'!$L123</f>
        <v>0</v>
      </c>
      <c r="L123" s="29">
        <f>+'2009'!$L123</f>
        <v>0</v>
      </c>
      <c r="M123" s="29">
        <f>+'2010'!$L123</f>
        <v>0</v>
      </c>
      <c r="N123" s="29">
        <f>+'2011'!$L123</f>
        <v>0</v>
      </c>
      <c r="O123" s="29">
        <f>+'2012'!$L123</f>
        <v>0</v>
      </c>
      <c r="P123" s="29">
        <f>+'2013'!$L123</f>
        <v>0</v>
      </c>
      <c r="Q123" s="29">
        <f>+'2014'!$L123</f>
        <v>0</v>
      </c>
      <c r="R123" s="29">
        <f>+'2015'!$L123</f>
        <v>0</v>
      </c>
      <c r="S123" s="29">
        <f>+'2016'!$L123</f>
        <v>0</v>
      </c>
      <c r="T123" s="29">
        <f>+'2017'!$L123</f>
        <v>0</v>
      </c>
      <c r="U123" s="29">
        <f>+'2018'!$L123</f>
        <v>0</v>
      </c>
      <c r="V123" s="29">
        <f>+'2019'!$L123</f>
        <v>0</v>
      </c>
      <c r="W123" s="26"/>
      <c r="X123" s="30" t="e">
        <f t="shared" si="31"/>
        <v>#DIV/0!</v>
      </c>
    </row>
    <row r="124" spans="1:24">
      <c r="A124" s="23" t="s">
        <v>479</v>
      </c>
      <c r="B124" s="24" t="s">
        <v>462</v>
      </c>
      <c r="C124" s="29">
        <f>+'2000'!$L124</f>
        <v>0</v>
      </c>
      <c r="D124" s="29">
        <f>+'2001'!$L124</f>
        <v>0</v>
      </c>
      <c r="E124" s="29">
        <f>+'2002'!$L124</f>
        <v>0</v>
      </c>
      <c r="F124" s="29">
        <f>+'2003'!$L124</f>
        <v>0</v>
      </c>
      <c r="G124" s="29">
        <f>+'2004'!$L124</f>
        <v>0</v>
      </c>
      <c r="H124" s="29">
        <f>+'2005'!$L124</f>
        <v>0</v>
      </c>
      <c r="I124" s="29">
        <f>+'2006'!$L124</f>
        <v>0</v>
      </c>
      <c r="J124" s="29">
        <f>+'2007'!$L124</f>
        <v>0</v>
      </c>
      <c r="K124" s="29">
        <f>+'2008'!$L124</f>
        <v>0</v>
      </c>
      <c r="L124" s="29">
        <f>+'2009'!$L124</f>
        <v>0</v>
      </c>
      <c r="M124" s="29">
        <f>+'2010'!$L124</f>
        <v>0</v>
      </c>
      <c r="N124" s="29">
        <f>+'2011'!$L124</f>
        <v>0</v>
      </c>
      <c r="O124" s="29">
        <f>+'2012'!$L124</f>
        <v>0</v>
      </c>
      <c r="P124" s="29">
        <f>+'2013'!$L124</f>
        <v>0</v>
      </c>
      <c r="Q124" s="29">
        <f>+'2014'!$L124</f>
        <v>0</v>
      </c>
      <c r="R124" s="29">
        <f>+'2015'!$L124</f>
        <v>0</v>
      </c>
      <c r="S124" s="29">
        <f>+'2016'!$L124</f>
        <v>0</v>
      </c>
      <c r="T124" s="29">
        <f>+'2017'!$L124</f>
        <v>0</v>
      </c>
      <c r="U124" s="29">
        <f>+'2018'!$L124</f>
        <v>0</v>
      </c>
      <c r="V124" s="29">
        <f>+'2019'!$L124</f>
        <v>0</v>
      </c>
      <c r="W124" s="26"/>
      <c r="X124" s="30" t="e">
        <f t="shared" si="31"/>
        <v>#DIV/0!</v>
      </c>
    </row>
    <row r="125" spans="1:24">
      <c r="A125" s="23" t="s">
        <v>480</v>
      </c>
      <c r="B125" s="24" t="s">
        <v>464</v>
      </c>
      <c r="C125" s="29">
        <f>+'2000'!$L125</f>
        <v>0</v>
      </c>
      <c r="D125" s="29">
        <f>+'2001'!$L125</f>
        <v>0</v>
      </c>
      <c r="E125" s="29">
        <f>+'2002'!$L125</f>
        <v>0</v>
      </c>
      <c r="F125" s="29">
        <f>+'2003'!$L125</f>
        <v>0</v>
      </c>
      <c r="G125" s="29">
        <f>+'2004'!$L125</f>
        <v>0</v>
      </c>
      <c r="H125" s="29">
        <f>+'2005'!$L125</f>
        <v>0</v>
      </c>
      <c r="I125" s="29">
        <f>+'2006'!$L125</f>
        <v>0</v>
      </c>
      <c r="J125" s="29">
        <f>+'2007'!$L125</f>
        <v>0</v>
      </c>
      <c r="K125" s="29">
        <f>+'2008'!$L125</f>
        <v>0</v>
      </c>
      <c r="L125" s="29">
        <f>+'2009'!$L125</f>
        <v>0</v>
      </c>
      <c r="M125" s="29">
        <f>+'2010'!$L125</f>
        <v>0</v>
      </c>
      <c r="N125" s="29">
        <f>+'2011'!$L125</f>
        <v>0</v>
      </c>
      <c r="O125" s="29">
        <f>+'2012'!$L125</f>
        <v>0</v>
      </c>
      <c r="P125" s="29">
        <f>+'2013'!$L125</f>
        <v>0</v>
      </c>
      <c r="Q125" s="29">
        <f>+'2014'!$L125</f>
        <v>0</v>
      </c>
      <c r="R125" s="29">
        <f>+'2015'!$L125</f>
        <v>0</v>
      </c>
      <c r="S125" s="29">
        <f>+'2016'!$L125</f>
        <v>0</v>
      </c>
      <c r="T125" s="29">
        <f>+'2017'!$L125</f>
        <v>0</v>
      </c>
      <c r="U125" s="29">
        <f>+'2018'!$L125</f>
        <v>0</v>
      </c>
      <c r="V125" s="29">
        <f>+'2019'!$L125</f>
        <v>0</v>
      </c>
      <c r="W125" s="26"/>
      <c r="X125" s="30" t="e">
        <f t="shared" si="31"/>
        <v>#DIV/0!</v>
      </c>
    </row>
    <row r="126" spans="1:24" ht="12.95">
      <c r="A126" s="23" t="s">
        <v>481</v>
      </c>
      <c r="B126" s="24" t="s">
        <v>482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26"/>
      <c r="X126" s="32" t="e">
        <f t="shared" si="31"/>
        <v>#DIV/0!</v>
      </c>
    </row>
    <row r="127" spans="1:24">
      <c r="A127" s="23" t="s">
        <v>483</v>
      </c>
      <c r="B127" s="24" t="s">
        <v>484</v>
      </c>
      <c r="C127" s="25">
        <f t="shared" ref="C127:U127" si="44">+SUM(C128:C131)</f>
        <v>0</v>
      </c>
      <c r="D127" s="25">
        <f t="shared" si="44"/>
        <v>0</v>
      </c>
      <c r="E127" s="25">
        <f t="shared" si="44"/>
        <v>0</v>
      </c>
      <c r="F127" s="25">
        <f t="shared" si="44"/>
        <v>0</v>
      </c>
      <c r="G127" s="25">
        <f t="shared" si="44"/>
        <v>0</v>
      </c>
      <c r="H127" s="25">
        <f t="shared" si="44"/>
        <v>0</v>
      </c>
      <c r="I127" s="25">
        <f t="shared" si="44"/>
        <v>0</v>
      </c>
      <c r="J127" s="25">
        <f t="shared" si="44"/>
        <v>0</v>
      </c>
      <c r="K127" s="25">
        <f t="shared" si="44"/>
        <v>0</v>
      </c>
      <c r="L127" s="25">
        <f t="shared" si="44"/>
        <v>0</v>
      </c>
      <c r="M127" s="25">
        <f t="shared" si="44"/>
        <v>0</v>
      </c>
      <c r="N127" s="25">
        <f t="shared" si="44"/>
        <v>0</v>
      </c>
      <c r="O127" s="25">
        <f t="shared" si="44"/>
        <v>0</v>
      </c>
      <c r="P127" s="25">
        <f t="shared" si="44"/>
        <v>0</v>
      </c>
      <c r="Q127" s="25">
        <f t="shared" si="44"/>
        <v>0</v>
      </c>
      <c r="R127" s="25">
        <f t="shared" si="44"/>
        <v>0</v>
      </c>
      <c r="S127" s="25">
        <f t="shared" si="44"/>
        <v>0</v>
      </c>
      <c r="T127" s="25">
        <f t="shared" si="44"/>
        <v>0</v>
      </c>
      <c r="U127" s="25">
        <f t="shared" si="44"/>
        <v>0</v>
      </c>
      <c r="V127" s="25">
        <f t="shared" ref="V127" si="45">+SUM(V128:V131)</f>
        <v>0</v>
      </c>
      <c r="W127" s="26"/>
      <c r="X127" s="27" t="e">
        <f t="shared" si="31"/>
        <v>#DIV/0!</v>
      </c>
    </row>
    <row r="128" spans="1:24">
      <c r="A128" s="23" t="s">
        <v>485</v>
      </c>
      <c r="B128" s="24" t="s">
        <v>486</v>
      </c>
      <c r="C128" s="29">
        <f>+'2000'!$L128</f>
        <v>0</v>
      </c>
      <c r="D128" s="29">
        <f>+'2001'!$L128</f>
        <v>0</v>
      </c>
      <c r="E128" s="29">
        <f>+'2002'!$L128</f>
        <v>0</v>
      </c>
      <c r="F128" s="29">
        <f>+'2003'!$L128</f>
        <v>0</v>
      </c>
      <c r="G128" s="29">
        <f>+'2004'!$L128</f>
        <v>0</v>
      </c>
      <c r="H128" s="29">
        <f>+'2005'!$L128</f>
        <v>0</v>
      </c>
      <c r="I128" s="29">
        <f>+'2006'!$L128</f>
        <v>0</v>
      </c>
      <c r="J128" s="29">
        <f>+'2007'!$L128</f>
        <v>0</v>
      </c>
      <c r="K128" s="29">
        <f>+'2008'!$L128</f>
        <v>0</v>
      </c>
      <c r="L128" s="29">
        <f>+'2009'!$L128</f>
        <v>0</v>
      </c>
      <c r="M128" s="29">
        <f>+'2010'!$L128</f>
        <v>0</v>
      </c>
      <c r="N128" s="29">
        <f>+'2011'!$L128</f>
        <v>0</v>
      </c>
      <c r="O128" s="29">
        <f>+'2012'!$L128</f>
        <v>0</v>
      </c>
      <c r="P128" s="29">
        <f>+'2013'!$L128</f>
        <v>0</v>
      </c>
      <c r="Q128" s="29">
        <f>+'2014'!$L128</f>
        <v>0</v>
      </c>
      <c r="R128" s="29">
        <f>+'2015'!$L128</f>
        <v>0</v>
      </c>
      <c r="S128" s="29">
        <f>+'2016'!$L128</f>
        <v>0</v>
      </c>
      <c r="T128" s="29">
        <f>+'2017'!$L128</f>
        <v>0</v>
      </c>
      <c r="U128" s="29">
        <f>+'2018'!$L128</f>
        <v>0</v>
      </c>
      <c r="V128" s="29">
        <f>+'2019'!$L128</f>
        <v>0</v>
      </c>
      <c r="W128" s="26"/>
      <c r="X128" s="30" t="e">
        <f t="shared" si="31"/>
        <v>#DIV/0!</v>
      </c>
    </row>
    <row r="129" spans="1:24">
      <c r="A129" s="23" t="s">
        <v>487</v>
      </c>
      <c r="B129" s="24" t="s">
        <v>488</v>
      </c>
      <c r="C129" s="29">
        <f>+'2000'!$L129</f>
        <v>0</v>
      </c>
      <c r="D129" s="29">
        <f>+'2001'!$L129</f>
        <v>0</v>
      </c>
      <c r="E129" s="29">
        <f>+'2002'!$L129</f>
        <v>0</v>
      </c>
      <c r="F129" s="29">
        <f>+'2003'!$L129</f>
        <v>0</v>
      </c>
      <c r="G129" s="29">
        <f>+'2004'!$L129</f>
        <v>0</v>
      </c>
      <c r="H129" s="29">
        <f>+'2005'!$L129</f>
        <v>0</v>
      </c>
      <c r="I129" s="29">
        <f>+'2006'!$L129</f>
        <v>0</v>
      </c>
      <c r="J129" s="29">
        <f>+'2007'!$L129</f>
        <v>0</v>
      </c>
      <c r="K129" s="29">
        <f>+'2008'!$L129</f>
        <v>0</v>
      </c>
      <c r="L129" s="29">
        <f>+'2009'!$L129</f>
        <v>0</v>
      </c>
      <c r="M129" s="29">
        <f>+'2010'!$L129</f>
        <v>0</v>
      </c>
      <c r="N129" s="29">
        <f>+'2011'!$L129</f>
        <v>0</v>
      </c>
      <c r="O129" s="29">
        <f>+'2012'!$L129</f>
        <v>0</v>
      </c>
      <c r="P129" s="29">
        <f>+'2013'!$L129</f>
        <v>0</v>
      </c>
      <c r="Q129" s="29">
        <f>+'2014'!$L129</f>
        <v>0</v>
      </c>
      <c r="R129" s="29">
        <f>+'2015'!$L129</f>
        <v>0</v>
      </c>
      <c r="S129" s="29">
        <f>+'2016'!$L129</f>
        <v>0</v>
      </c>
      <c r="T129" s="29">
        <f>+'2017'!$L129</f>
        <v>0</v>
      </c>
      <c r="U129" s="29">
        <f>+'2018'!$L129</f>
        <v>0</v>
      </c>
      <c r="V129" s="29">
        <f>+'2019'!$L129</f>
        <v>0</v>
      </c>
      <c r="W129" s="26"/>
      <c r="X129" s="30" t="e">
        <f t="shared" si="31"/>
        <v>#DIV/0!</v>
      </c>
    </row>
    <row r="130" spans="1:24">
      <c r="A130" s="23" t="s">
        <v>489</v>
      </c>
      <c r="B130" s="24" t="s">
        <v>490</v>
      </c>
      <c r="C130" s="29">
        <f>+'2000'!$L130</f>
        <v>0</v>
      </c>
      <c r="D130" s="29">
        <f>+'2001'!$L130</f>
        <v>0</v>
      </c>
      <c r="E130" s="29">
        <f>+'2002'!$L130</f>
        <v>0</v>
      </c>
      <c r="F130" s="29">
        <f>+'2003'!$L130</f>
        <v>0</v>
      </c>
      <c r="G130" s="29">
        <f>+'2004'!$L130</f>
        <v>0</v>
      </c>
      <c r="H130" s="29">
        <f>+'2005'!$L130</f>
        <v>0</v>
      </c>
      <c r="I130" s="29">
        <f>+'2006'!$L130</f>
        <v>0</v>
      </c>
      <c r="J130" s="29">
        <f>+'2007'!$L130</f>
        <v>0</v>
      </c>
      <c r="K130" s="29">
        <f>+'2008'!$L130</f>
        <v>0</v>
      </c>
      <c r="L130" s="29">
        <f>+'2009'!$L130</f>
        <v>0</v>
      </c>
      <c r="M130" s="29">
        <f>+'2010'!$L130</f>
        <v>0</v>
      </c>
      <c r="N130" s="29">
        <f>+'2011'!$L130</f>
        <v>0</v>
      </c>
      <c r="O130" s="29">
        <f>+'2012'!$L130</f>
        <v>0</v>
      </c>
      <c r="P130" s="29">
        <f>+'2013'!$L130</f>
        <v>0</v>
      </c>
      <c r="Q130" s="29">
        <f>+'2014'!$L130</f>
        <v>0</v>
      </c>
      <c r="R130" s="29">
        <f>+'2015'!$L130</f>
        <v>0</v>
      </c>
      <c r="S130" s="29">
        <f>+'2016'!$L130</f>
        <v>0</v>
      </c>
      <c r="T130" s="29">
        <f>+'2017'!$L130</f>
        <v>0</v>
      </c>
      <c r="U130" s="29">
        <f>+'2018'!$L130</f>
        <v>0</v>
      </c>
      <c r="V130" s="29">
        <f>+'2019'!$L130</f>
        <v>0</v>
      </c>
      <c r="W130" s="26"/>
      <c r="X130" s="30" t="e">
        <f t="shared" si="31"/>
        <v>#DIV/0!</v>
      </c>
    </row>
    <row r="131" spans="1:24">
      <c r="A131" s="23" t="s">
        <v>491</v>
      </c>
      <c r="B131" s="24" t="s">
        <v>290</v>
      </c>
      <c r="C131" s="29">
        <f>+'2000'!$L131</f>
        <v>0</v>
      </c>
      <c r="D131" s="29">
        <f>+'2001'!$L131</f>
        <v>0</v>
      </c>
      <c r="E131" s="29">
        <f>+'2002'!$L131</f>
        <v>0</v>
      </c>
      <c r="F131" s="29">
        <f>+'2003'!$L131</f>
        <v>0</v>
      </c>
      <c r="G131" s="29">
        <f>+'2004'!$L131</f>
        <v>0</v>
      </c>
      <c r="H131" s="29">
        <f>+'2005'!$L131</f>
        <v>0</v>
      </c>
      <c r="I131" s="29">
        <f>+'2006'!$L131</f>
        <v>0</v>
      </c>
      <c r="J131" s="29">
        <f>+'2007'!$L131</f>
        <v>0</v>
      </c>
      <c r="K131" s="29">
        <f>+'2008'!$L131</f>
        <v>0</v>
      </c>
      <c r="L131" s="29">
        <f>+'2009'!$L131</f>
        <v>0</v>
      </c>
      <c r="M131" s="29">
        <f>+'2010'!$L131</f>
        <v>0</v>
      </c>
      <c r="N131" s="29">
        <f>+'2011'!$L131</f>
        <v>0</v>
      </c>
      <c r="O131" s="29">
        <f>+'2012'!$L131</f>
        <v>0</v>
      </c>
      <c r="P131" s="29">
        <f>+'2013'!$L131</f>
        <v>0</v>
      </c>
      <c r="Q131" s="29">
        <f>+'2014'!$L131</f>
        <v>0</v>
      </c>
      <c r="R131" s="29">
        <f>+'2015'!$L131</f>
        <v>0</v>
      </c>
      <c r="S131" s="29">
        <f>+'2016'!$L131</f>
        <v>0</v>
      </c>
      <c r="T131" s="29">
        <f>+'2017'!$L131</f>
        <v>0</v>
      </c>
      <c r="U131" s="29">
        <f>+'2018'!$L131</f>
        <v>0</v>
      </c>
      <c r="V131" s="29">
        <f>+'2019'!$L131</f>
        <v>0</v>
      </c>
      <c r="W131" s="26"/>
      <c r="X131" s="30" t="e">
        <f t="shared" si="31"/>
        <v>#DIV/0!</v>
      </c>
    </row>
    <row r="132" spans="1:24">
      <c r="A132" s="23" t="s">
        <v>492</v>
      </c>
      <c r="B132" s="24" t="s">
        <v>493</v>
      </c>
      <c r="C132" s="25">
        <f t="shared" ref="C132:U132" si="46">+C133+C141</f>
        <v>0</v>
      </c>
      <c r="D132" s="25">
        <f t="shared" si="46"/>
        <v>0</v>
      </c>
      <c r="E132" s="25">
        <f t="shared" si="46"/>
        <v>0</v>
      </c>
      <c r="F132" s="25">
        <f t="shared" si="46"/>
        <v>0</v>
      </c>
      <c r="G132" s="25">
        <f t="shared" si="46"/>
        <v>0</v>
      </c>
      <c r="H132" s="25">
        <f t="shared" si="46"/>
        <v>0</v>
      </c>
      <c r="I132" s="25">
        <f t="shared" si="46"/>
        <v>0</v>
      </c>
      <c r="J132" s="25">
        <f t="shared" si="46"/>
        <v>0</v>
      </c>
      <c r="K132" s="25">
        <f t="shared" si="46"/>
        <v>0</v>
      </c>
      <c r="L132" s="25">
        <f t="shared" si="46"/>
        <v>0</v>
      </c>
      <c r="M132" s="25">
        <f t="shared" si="46"/>
        <v>0</v>
      </c>
      <c r="N132" s="25">
        <f t="shared" si="46"/>
        <v>0</v>
      </c>
      <c r="O132" s="25">
        <f t="shared" si="46"/>
        <v>0</v>
      </c>
      <c r="P132" s="25">
        <f t="shared" si="46"/>
        <v>0</v>
      </c>
      <c r="Q132" s="25">
        <f t="shared" si="46"/>
        <v>0</v>
      </c>
      <c r="R132" s="25">
        <f t="shared" si="46"/>
        <v>0</v>
      </c>
      <c r="S132" s="25">
        <f t="shared" si="46"/>
        <v>0</v>
      </c>
      <c r="T132" s="25">
        <f t="shared" si="46"/>
        <v>0</v>
      </c>
      <c r="U132" s="25">
        <f t="shared" si="46"/>
        <v>0</v>
      </c>
      <c r="V132" s="25">
        <f t="shared" ref="V132" si="47">+V133+V141</f>
        <v>0</v>
      </c>
      <c r="W132" s="26"/>
      <c r="X132" s="27" t="e">
        <f t="shared" ref="X132:X195" si="48">+(V132/C132)-1</f>
        <v>#DIV/0!</v>
      </c>
    </row>
    <row r="133" spans="1:24">
      <c r="A133" s="23" t="s">
        <v>494</v>
      </c>
      <c r="B133" s="24" t="s">
        <v>495</v>
      </c>
      <c r="C133" s="25">
        <f t="shared" ref="C133:T133" si="49">+SUM(C134:C140)</f>
        <v>0</v>
      </c>
      <c r="D133" s="25">
        <f t="shared" si="49"/>
        <v>0</v>
      </c>
      <c r="E133" s="25">
        <f t="shared" si="49"/>
        <v>0</v>
      </c>
      <c r="F133" s="25">
        <f t="shared" si="49"/>
        <v>0</v>
      </c>
      <c r="G133" s="25">
        <f t="shared" si="49"/>
        <v>0</v>
      </c>
      <c r="H133" s="25">
        <f t="shared" si="49"/>
        <v>0</v>
      </c>
      <c r="I133" s="25">
        <f t="shared" si="49"/>
        <v>0</v>
      </c>
      <c r="J133" s="25">
        <f t="shared" si="49"/>
        <v>0</v>
      </c>
      <c r="K133" s="25">
        <f t="shared" si="49"/>
        <v>0</v>
      </c>
      <c r="L133" s="25">
        <f t="shared" si="49"/>
        <v>0</v>
      </c>
      <c r="M133" s="25">
        <f t="shared" si="49"/>
        <v>0</v>
      </c>
      <c r="N133" s="25">
        <f t="shared" si="49"/>
        <v>0</v>
      </c>
      <c r="O133" s="25">
        <f t="shared" si="49"/>
        <v>0</v>
      </c>
      <c r="P133" s="25">
        <f t="shared" si="49"/>
        <v>0</v>
      </c>
      <c r="Q133" s="25">
        <f t="shared" si="49"/>
        <v>0</v>
      </c>
      <c r="R133" s="25">
        <f t="shared" si="49"/>
        <v>0</v>
      </c>
      <c r="S133" s="25">
        <f t="shared" si="49"/>
        <v>0</v>
      </c>
      <c r="T133" s="25">
        <f t="shared" si="49"/>
        <v>0</v>
      </c>
      <c r="U133" s="25">
        <f>+SUM(U134:U140)</f>
        <v>0</v>
      </c>
      <c r="V133" s="25">
        <f t="shared" ref="V133" si="50">+SUM(V134:V140)</f>
        <v>0</v>
      </c>
      <c r="W133" s="26"/>
      <c r="X133" s="27" t="e">
        <f t="shared" si="48"/>
        <v>#DIV/0!</v>
      </c>
    </row>
    <row r="134" spans="1:24">
      <c r="A134" s="23" t="s">
        <v>496</v>
      </c>
      <c r="B134" s="24" t="s">
        <v>497</v>
      </c>
      <c r="C134" s="29">
        <f>+'2000'!$L134</f>
        <v>0</v>
      </c>
      <c r="D134" s="29">
        <f>+'2001'!$L134</f>
        <v>0</v>
      </c>
      <c r="E134" s="29">
        <f>+'2002'!$L134</f>
        <v>0</v>
      </c>
      <c r="F134" s="29">
        <f>+'2003'!$L134</f>
        <v>0</v>
      </c>
      <c r="G134" s="29">
        <f>+'2004'!$L134</f>
        <v>0</v>
      </c>
      <c r="H134" s="29">
        <f>+'2005'!$L134</f>
        <v>0</v>
      </c>
      <c r="I134" s="29">
        <f>+'2006'!$L134</f>
        <v>0</v>
      </c>
      <c r="J134" s="29">
        <f>+'2007'!$L134</f>
        <v>0</v>
      </c>
      <c r="K134" s="29">
        <f>+'2008'!$L134</f>
        <v>0</v>
      </c>
      <c r="L134" s="29">
        <f>+'2009'!$L134</f>
        <v>0</v>
      </c>
      <c r="M134" s="29">
        <f>+'2010'!$L134</f>
        <v>0</v>
      </c>
      <c r="N134" s="29">
        <f>+'2011'!$L134</f>
        <v>0</v>
      </c>
      <c r="O134" s="29">
        <f>+'2012'!$L134</f>
        <v>0</v>
      </c>
      <c r="P134" s="29">
        <f>+'2013'!$L134</f>
        <v>0</v>
      </c>
      <c r="Q134" s="29">
        <f>+'2014'!$L134</f>
        <v>0</v>
      </c>
      <c r="R134" s="29">
        <f>+'2015'!$L134</f>
        <v>0</v>
      </c>
      <c r="S134" s="29">
        <f>+'2016'!$L134</f>
        <v>0</v>
      </c>
      <c r="T134" s="29">
        <f>+'2017'!$L134</f>
        <v>0</v>
      </c>
      <c r="U134" s="29">
        <f>+'2018'!$L134</f>
        <v>0</v>
      </c>
      <c r="V134" s="29">
        <f>+'2019'!$L134</f>
        <v>0</v>
      </c>
      <c r="W134" s="26"/>
      <c r="X134" s="30" t="e">
        <f t="shared" si="48"/>
        <v>#DIV/0!</v>
      </c>
    </row>
    <row r="135" spans="1:24">
      <c r="A135" s="23" t="s">
        <v>498</v>
      </c>
      <c r="B135" s="24" t="s">
        <v>499</v>
      </c>
      <c r="C135" s="29">
        <f>+'2000'!$L135</f>
        <v>0</v>
      </c>
      <c r="D135" s="29">
        <f>+'2001'!$L135</f>
        <v>0</v>
      </c>
      <c r="E135" s="29">
        <f>+'2002'!$L135</f>
        <v>0</v>
      </c>
      <c r="F135" s="29">
        <f>+'2003'!$L135</f>
        <v>0</v>
      </c>
      <c r="G135" s="29">
        <f>+'2004'!$L135</f>
        <v>0</v>
      </c>
      <c r="H135" s="29">
        <f>+'2005'!$L135</f>
        <v>0</v>
      </c>
      <c r="I135" s="29">
        <f>+'2006'!$L135</f>
        <v>0</v>
      </c>
      <c r="J135" s="29">
        <f>+'2007'!$L135</f>
        <v>0</v>
      </c>
      <c r="K135" s="29">
        <f>+'2008'!$L135</f>
        <v>0</v>
      </c>
      <c r="L135" s="29">
        <f>+'2009'!$L135</f>
        <v>0</v>
      </c>
      <c r="M135" s="29">
        <f>+'2010'!$L135</f>
        <v>0</v>
      </c>
      <c r="N135" s="29">
        <f>+'2011'!$L135</f>
        <v>0</v>
      </c>
      <c r="O135" s="29">
        <f>+'2012'!$L135</f>
        <v>0</v>
      </c>
      <c r="P135" s="29">
        <f>+'2013'!$L135</f>
        <v>0</v>
      </c>
      <c r="Q135" s="29">
        <f>+'2014'!$L135</f>
        <v>0</v>
      </c>
      <c r="R135" s="29">
        <f>+'2015'!$L135</f>
        <v>0</v>
      </c>
      <c r="S135" s="29">
        <f>+'2016'!$L135</f>
        <v>0</v>
      </c>
      <c r="T135" s="29">
        <f>+'2017'!$L135</f>
        <v>0</v>
      </c>
      <c r="U135" s="29">
        <f>+'2018'!$L135</f>
        <v>0</v>
      </c>
      <c r="V135" s="29">
        <f>+'2019'!$L135</f>
        <v>0</v>
      </c>
      <c r="W135" s="26"/>
      <c r="X135" s="30" t="e">
        <f t="shared" si="48"/>
        <v>#DIV/0!</v>
      </c>
    </row>
    <row r="136" spans="1:24">
      <c r="A136" s="23" t="s">
        <v>500</v>
      </c>
      <c r="B136" s="24" t="s">
        <v>501</v>
      </c>
      <c r="C136" s="29">
        <f>+'2000'!$L136</f>
        <v>0</v>
      </c>
      <c r="D136" s="29">
        <f>+'2001'!$L136</f>
        <v>0</v>
      </c>
      <c r="E136" s="29">
        <f>+'2002'!$L136</f>
        <v>0</v>
      </c>
      <c r="F136" s="29">
        <f>+'2003'!$L136</f>
        <v>0</v>
      </c>
      <c r="G136" s="29">
        <f>+'2004'!$L136</f>
        <v>0</v>
      </c>
      <c r="H136" s="29">
        <f>+'2005'!$L136</f>
        <v>0</v>
      </c>
      <c r="I136" s="29">
        <f>+'2006'!$L136</f>
        <v>0</v>
      </c>
      <c r="J136" s="29">
        <f>+'2007'!$L136</f>
        <v>0</v>
      </c>
      <c r="K136" s="29">
        <f>+'2008'!$L136</f>
        <v>0</v>
      </c>
      <c r="L136" s="29">
        <f>+'2009'!$L136</f>
        <v>0</v>
      </c>
      <c r="M136" s="29">
        <f>+'2010'!$L136</f>
        <v>0</v>
      </c>
      <c r="N136" s="29">
        <f>+'2011'!$L136</f>
        <v>0</v>
      </c>
      <c r="O136" s="29">
        <f>+'2012'!$L136</f>
        <v>0</v>
      </c>
      <c r="P136" s="29">
        <f>+'2013'!$L136</f>
        <v>0</v>
      </c>
      <c r="Q136" s="29">
        <f>+'2014'!$L136</f>
        <v>0</v>
      </c>
      <c r="R136" s="29">
        <f>+'2015'!$L136</f>
        <v>0</v>
      </c>
      <c r="S136" s="29">
        <f>+'2016'!$L136</f>
        <v>0</v>
      </c>
      <c r="T136" s="29">
        <f>+'2017'!$L136</f>
        <v>0</v>
      </c>
      <c r="U136" s="29">
        <f>+'2018'!$L136</f>
        <v>0</v>
      </c>
      <c r="V136" s="29">
        <f>+'2019'!$L136</f>
        <v>0</v>
      </c>
      <c r="W136" s="26"/>
      <c r="X136" s="30" t="e">
        <f t="shared" si="48"/>
        <v>#DIV/0!</v>
      </c>
    </row>
    <row r="137" spans="1:24">
      <c r="A137" s="23" t="s">
        <v>502</v>
      </c>
      <c r="B137" s="24" t="s">
        <v>503</v>
      </c>
      <c r="C137" s="29">
        <f>+'2000'!$L137</f>
        <v>0</v>
      </c>
      <c r="D137" s="29">
        <f>+'2001'!$L137</f>
        <v>0</v>
      </c>
      <c r="E137" s="29">
        <f>+'2002'!$L137</f>
        <v>0</v>
      </c>
      <c r="F137" s="29">
        <f>+'2003'!$L137</f>
        <v>0</v>
      </c>
      <c r="G137" s="29">
        <f>+'2004'!$L137</f>
        <v>0</v>
      </c>
      <c r="H137" s="29">
        <f>+'2005'!$L137</f>
        <v>0</v>
      </c>
      <c r="I137" s="29">
        <f>+'2006'!$L137</f>
        <v>0</v>
      </c>
      <c r="J137" s="29">
        <f>+'2007'!$L137</f>
        <v>0</v>
      </c>
      <c r="K137" s="29">
        <f>+'2008'!$L137</f>
        <v>0</v>
      </c>
      <c r="L137" s="29">
        <f>+'2009'!$L137</f>
        <v>0</v>
      </c>
      <c r="M137" s="29">
        <f>+'2010'!$L137</f>
        <v>0</v>
      </c>
      <c r="N137" s="29">
        <f>+'2011'!$L137</f>
        <v>0</v>
      </c>
      <c r="O137" s="29">
        <f>+'2012'!$L137</f>
        <v>0</v>
      </c>
      <c r="P137" s="29">
        <f>+'2013'!$L137</f>
        <v>0</v>
      </c>
      <c r="Q137" s="29">
        <f>+'2014'!$L137</f>
        <v>0</v>
      </c>
      <c r="R137" s="29">
        <f>+'2015'!$L137</f>
        <v>0</v>
      </c>
      <c r="S137" s="29">
        <f>+'2016'!$L137</f>
        <v>0</v>
      </c>
      <c r="T137" s="29">
        <f>+'2017'!$L137</f>
        <v>0</v>
      </c>
      <c r="U137" s="29">
        <f>+'2018'!$L137</f>
        <v>0</v>
      </c>
      <c r="V137" s="29">
        <f>+'2019'!$L137</f>
        <v>0</v>
      </c>
      <c r="W137" s="26"/>
      <c r="X137" s="30" t="e">
        <f t="shared" si="48"/>
        <v>#DIV/0!</v>
      </c>
    </row>
    <row r="138" spans="1:24">
      <c r="A138" s="23" t="s">
        <v>504</v>
      </c>
      <c r="B138" s="24" t="s">
        <v>505</v>
      </c>
      <c r="C138" s="29">
        <f>+'2000'!$L138</f>
        <v>0</v>
      </c>
      <c r="D138" s="29">
        <f>+'2001'!$L138</f>
        <v>0</v>
      </c>
      <c r="E138" s="29">
        <f>+'2002'!$L138</f>
        <v>0</v>
      </c>
      <c r="F138" s="29">
        <f>+'2003'!$L138</f>
        <v>0</v>
      </c>
      <c r="G138" s="29">
        <f>+'2004'!$L138</f>
        <v>0</v>
      </c>
      <c r="H138" s="29">
        <f>+'2005'!$L138</f>
        <v>0</v>
      </c>
      <c r="I138" s="29">
        <f>+'2006'!$L138</f>
        <v>0</v>
      </c>
      <c r="J138" s="29">
        <f>+'2007'!$L138</f>
        <v>0</v>
      </c>
      <c r="K138" s="29">
        <f>+'2008'!$L138</f>
        <v>0</v>
      </c>
      <c r="L138" s="29">
        <f>+'2009'!$L138</f>
        <v>0</v>
      </c>
      <c r="M138" s="29">
        <f>+'2010'!$L138</f>
        <v>0</v>
      </c>
      <c r="N138" s="29">
        <f>+'2011'!$L138</f>
        <v>0</v>
      </c>
      <c r="O138" s="29">
        <f>+'2012'!$L138</f>
        <v>0</v>
      </c>
      <c r="P138" s="29">
        <f>+'2013'!$L138</f>
        <v>0</v>
      </c>
      <c r="Q138" s="29">
        <f>+'2014'!$L138</f>
        <v>0</v>
      </c>
      <c r="R138" s="29">
        <f>+'2015'!$L138</f>
        <v>0</v>
      </c>
      <c r="S138" s="29">
        <f>+'2016'!$L138</f>
        <v>0</v>
      </c>
      <c r="T138" s="29">
        <f>+'2017'!$L138</f>
        <v>0</v>
      </c>
      <c r="U138" s="29">
        <f>+'2018'!$L138</f>
        <v>0</v>
      </c>
      <c r="V138" s="29">
        <f>+'2019'!$L138</f>
        <v>0</v>
      </c>
      <c r="W138" s="26"/>
      <c r="X138" s="30" t="e">
        <f t="shared" si="48"/>
        <v>#DIV/0!</v>
      </c>
    </row>
    <row r="139" spans="1:24">
      <c r="A139" s="23" t="s">
        <v>506</v>
      </c>
      <c r="B139" s="24" t="s">
        <v>507</v>
      </c>
      <c r="C139" s="29">
        <f>+'2000'!$L139</f>
        <v>0</v>
      </c>
      <c r="D139" s="29">
        <f>+'2001'!$L139</f>
        <v>0</v>
      </c>
      <c r="E139" s="29">
        <f>+'2002'!$L139</f>
        <v>0</v>
      </c>
      <c r="F139" s="29">
        <f>+'2003'!$L139</f>
        <v>0</v>
      </c>
      <c r="G139" s="29">
        <f>+'2004'!$L139</f>
        <v>0</v>
      </c>
      <c r="H139" s="29">
        <f>+'2005'!$L139</f>
        <v>0</v>
      </c>
      <c r="I139" s="29">
        <f>+'2006'!$L139</f>
        <v>0</v>
      </c>
      <c r="J139" s="29">
        <f>+'2007'!$L139</f>
        <v>0</v>
      </c>
      <c r="K139" s="29">
        <f>+'2008'!$L139</f>
        <v>0</v>
      </c>
      <c r="L139" s="29">
        <f>+'2009'!$L139</f>
        <v>0</v>
      </c>
      <c r="M139" s="29">
        <f>+'2010'!$L139</f>
        <v>0</v>
      </c>
      <c r="N139" s="29">
        <f>+'2011'!$L139</f>
        <v>0</v>
      </c>
      <c r="O139" s="29">
        <f>+'2012'!$L139</f>
        <v>0</v>
      </c>
      <c r="P139" s="29">
        <f>+'2013'!$L139</f>
        <v>0</v>
      </c>
      <c r="Q139" s="29">
        <f>+'2014'!$L139</f>
        <v>0</v>
      </c>
      <c r="R139" s="29">
        <f>+'2015'!$L139</f>
        <v>0</v>
      </c>
      <c r="S139" s="29">
        <f>+'2016'!$L139</f>
        <v>0</v>
      </c>
      <c r="T139" s="29">
        <f>+'2017'!$L139</f>
        <v>0</v>
      </c>
      <c r="U139" s="29">
        <f>+'2018'!$L139</f>
        <v>0</v>
      </c>
      <c r="V139" s="29">
        <f>+'2019'!$L139</f>
        <v>0</v>
      </c>
      <c r="W139" s="26"/>
      <c r="X139" s="30" t="e">
        <f t="shared" si="48"/>
        <v>#DIV/0!</v>
      </c>
    </row>
    <row r="140" spans="1:24">
      <c r="A140" s="23" t="s">
        <v>508</v>
      </c>
      <c r="B140" s="24" t="s">
        <v>290</v>
      </c>
      <c r="C140" s="29">
        <f>+'2000'!$L140</f>
        <v>0</v>
      </c>
      <c r="D140" s="29">
        <f>+'2001'!$L140</f>
        <v>0</v>
      </c>
      <c r="E140" s="29">
        <f>+'2002'!$L140</f>
        <v>0</v>
      </c>
      <c r="F140" s="29">
        <f>+'2003'!$L140</f>
        <v>0</v>
      </c>
      <c r="G140" s="29">
        <f>+'2004'!$L140</f>
        <v>0</v>
      </c>
      <c r="H140" s="29">
        <f>+'2005'!$L140</f>
        <v>0</v>
      </c>
      <c r="I140" s="29">
        <f>+'2006'!$L140</f>
        <v>0</v>
      </c>
      <c r="J140" s="29">
        <f>+'2007'!$L140</f>
        <v>0</v>
      </c>
      <c r="K140" s="29">
        <f>+'2008'!$L140</f>
        <v>0</v>
      </c>
      <c r="L140" s="29">
        <f>+'2009'!$L140</f>
        <v>0</v>
      </c>
      <c r="M140" s="29">
        <f>+'2010'!$L140</f>
        <v>0</v>
      </c>
      <c r="N140" s="29">
        <f>+'2011'!$L140</f>
        <v>0</v>
      </c>
      <c r="O140" s="29">
        <f>+'2012'!$L140</f>
        <v>0</v>
      </c>
      <c r="P140" s="29">
        <f>+'2013'!$L140</f>
        <v>0</v>
      </c>
      <c r="Q140" s="29">
        <f>+'2014'!$L140</f>
        <v>0</v>
      </c>
      <c r="R140" s="29">
        <f>+'2015'!$L140</f>
        <v>0</v>
      </c>
      <c r="S140" s="29">
        <f>+'2016'!$L140</f>
        <v>0</v>
      </c>
      <c r="T140" s="29">
        <f>+'2017'!$L140</f>
        <v>0</v>
      </c>
      <c r="U140" s="29">
        <f>+'2018'!$L140</f>
        <v>0</v>
      </c>
      <c r="V140" s="29">
        <f>+'2019'!$L140</f>
        <v>0</v>
      </c>
      <c r="W140" s="26"/>
      <c r="X140" s="30" t="e">
        <f t="shared" si="48"/>
        <v>#DIV/0!</v>
      </c>
    </row>
    <row r="141" spans="1:24">
      <c r="A141" s="23" t="s">
        <v>509</v>
      </c>
      <c r="B141" s="24" t="s">
        <v>510</v>
      </c>
      <c r="C141" s="25">
        <f t="shared" ref="C141:U141" si="51">+SUM(C142:C143)</f>
        <v>0</v>
      </c>
      <c r="D141" s="25">
        <f t="shared" si="51"/>
        <v>0</v>
      </c>
      <c r="E141" s="25">
        <f t="shared" si="51"/>
        <v>0</v>
      </c>
      <c r="F141" s="25">
        <f t="shared" si="51"/>
        <v>0</v>
      </c>
      <c r="G141" s="25">
        <f t="shared" si="51"/>
        <v>0</v>
      </c>
      <c r="H141" s="25">
        <f t="shared" si="51"/>
        <v>0</v>
      </c>
      <c r="I141" s="25">
        <f t="shared" si="51"/>
        <v>0</v>
      </c>
      <c r="J141" s="25">
        <f t="shared" si="51"/>
        <v>0</v>
      </c>
      <c r="K141" s="25">
        <f t="shared" si="51"/>
        <v>0</v>
      </c>
      <c r="L141" s="25">
        <f t="shared" si="51"/>
        <v>0</v>
      </c>
      <c r="M141" s="25">
        <f t="shared" si="51"/>
        <v>0</v>
      </c>
      <c r="N141" s="25">
        <f t="shared" si="51"/>
        <v>0</v>
      </c>
      <c r="O141" s="25">
        <f t="shared" si="51"/>
        <v>0</v>
      </c>
      <c r="P141" s="25">
        <f t="shared" si="51"/>
        <v>0</v>
      </c>
      <c r="Q141" s="25">
        <f t="shared" si="51"/>
        <v>0</v>
      </c>
      <c r="R141" s="25">
        <f t="shared" si="51"/>
        <v>0</v>
      </c>
      <c r="S141" s="25">
        <f t="shared" si="51"/>
        <v>0</v>
      </c>
      <c r="T141" s="25">
        <f t="shared" si="51"/>
        <v>0</v>
      </c>
      <c r="U141" s="25">
        <f t="shared" si="51"/>
        <v>0</v>
      </c>
      <c r="V141" s="25">
        <f t="shared" ref="V141" si="52">+SUM(V142:V143)</f>
        <v>0</v>
      </c>
      <c r="W141" s="26"/>
      <c r="X141" s="27" t="e">
        <f t="shared" si="48"/>
        <v>#DIV/0!</v>
      </c>
    </row>
    <row r="142" spans="1:24">
      <c r="A142" s="23" t="s">
        <v>511</v>
      </c>
      <c r="B142" s="24" t="s">
        <v>512</v>
      </c>
      <c r="C142" s="29">
        <f>+'2000'!$L142</f>
        <v>0</v>
      </c>
      <c r="D142" s="29">
        <f>+'2001'!$L142</f>
        <v>0</v>
      </c>
      <c r="E142" s="29">
        <f>+'2002'!$L142</f>
        <v>0</v>
      </c>
      <c r="F142" s="29">
        <f>+'2003'!$L142</f>
        <v>0</v>
      </c>
      <c r="G142" s="29">
        <f>+'2004'!$L142</f>
        <v>0</v>
      </c>
      <c r="H142" s="29">
        <f>+'2005'!$L142</f>
        <v>0</v>
      </c>
      <c r="I142" s="29">
        <f>+'2006'!$L142</f>
        <v>0</v>
      </c>
      <c r="J142" s="29">
        <f>+'2007'!$L142</f>
        <v>0</v>
      </c>
      <c r="K142" s="29">
        <f>+'2008'!$L142</f>
        <v>0</v>
      </c>
      <c r="L142" s="29">
        <f>+'2009'!$L142</f>
        <v>0</v>
      </c>
      <c r="M142" s="29">
        <f>+'2010'!$L142</f>
        <v>0</v>
      </c>
      <c r="N142" s="29">
        <f>+'2011'!$L142</f>
        <v>0</v>
      </c>
      <c r="O142" s="29">
        <f>+'2012'!$L142</f>
        <v>0</v>
      </c>
      <c r="P142" s="29">
        <f>+'2013'!$L142</f>
        <v>0</v>
      </c>
      <c r="Q142" s="29">
        <f>+'2014'!$L142</f>
        <v>0</v>
      </c>
      <c r="R142" s="29">
        <f>+'2015'!$L142</f>
        <v>0</v>
      </c>
      <c r="S142" s="29">
        <f>+'2016'!$L142</f>
        <v>0</v>
      </c>
      <c r="T142" s="29">
        <f>+'2017'!$L142</f>
        <v>0</v>
      </c>
      <c r="U142" s="29">
        <f>+'2018'!$L142</f>
        <v>0</v>
      </c>
      <c r="V142" s="29">
        <f>+'2019'!$L142</f>
        <v>0</v>
      </c>
      <c r="W142" s="26"/>
      <c r="X142" s="30" t="e">
        <f t="shared" si="48"/>
        <v>#DIV/0!</v>
      </c>
    </row>
    <row r="143" spans="1:24">
      <c r="A143" s="23" t="s">
        <v>513</v>
      </c>
      <c r="B143" s="24" t="s">
        <v>514</v>
      </c>
      <c r="C143" s="29">
        <f>+'2000'!$L143</f>
        <v>0</v>
      </c>
      <c r="D143" s="29">
        <f>+'2001'!$L143</f>
        <v>0</v>
      </c>
      <c r="E143" s="29">
        <f>+'2002'!$L143</f>
        <v>0</v>
      </c>
      <c r="F143" s="29">
        <f>+'2003'!$L143</f>
        <v>0</v>
      </c>
      <c r="G143" s="29">
        <f>+'2004'!$L143</f>
        <v>0</v>
      </c>
      <c r="H143" s="29">
        <f>+'2005'!$L143</f>
        <v>0</v>
      </c>
      <c r="I143" s="29">
        <f>+'2006'!$L143</f>
        <v>0</v>
      </c>
      <c r="J143" s="29">
        <f>+'2007'!$L143</f>
        <v>0</v>
      </c>
      <c r="K143" s="29">
        <f>+'2008'!$L143</f>
        <v>0</v>
      </c>
      <c r="L143" s="29">
        <f>+'2009'!$L143</f>
        <v>0</v>
      </c>
      <c r="M143" s="29">
        <f>+'2010'!$L143</f>
        <v>0</v>
      </c>
      <c r="N143" s="29">
        <f>+'2011'!$L143</f>
        <v>0</v>
      </c>
      <c r="O143" s="29">
        <f>+'2012'!$L143</f>
        <v>0</v>
      </c>
      <c r="P143" s="29">
        <f>+'2013'!$L143</f>
        <v>0</v>
      </c>
      <c r="Q143" s="29">
        <f>+'2014'!$L143</f>
        <v>0</v>
      </c>
      <c r="R143" s="29">
        <f>+'2015'!$L143</f>
        <v>0</v>
      </c>
      <c r="S143" s="29">
        <f>+'2016'!$L143</f>
        <v>0</v>
      </c>
      <c r="T143" s="29">
        <f>+'2017'!$L143</f>
        <v>0</v>
      </c>
      <c r="U143" s="29">
        <f>+'2018'!$L143</f>
        <v>0</v>
      </c>
      <c r="V143" s="29">
        <f>+'2019'!$L143</f>
        <v>0</v>
      </c>
      <c r="W143" s="26"/>
      <c r="X143" s="30" t="e">
        <f t="shared" si="48"/>
        <v>#DIV/0!</v>
      </c>
    </row>
    <row r="144" spans="1:24">
      <c r="A144" s="23" t="s">
        <v>515</v>
      </c>
      <c r="B144" s="24" t="s">
        <v>516</v>
      </c>
      <c r="C144" s="29">
        <f>+'2000'!$L144</f>
        <v>0</v>
      </c>
      <c r="D144" s="29">
        <f>+'2001'!$L144</f>
        <v>0</v>
      </c>
      <c r="E144" s="29">
        <f>+'2002'!$L144</f>
        <v>0</v>
      </c>
      <c r="F144" s="29">
        <f>+'2003'!$L144</f>
        <v>0</v>
      </c>
      <c r="G144" s="29">
        <f>+'2004'!$L144</f>
        <v>0</v>
      </c>
      <c r="H144" s="29">
        <f>+'2005'!$L144</f>
        <v>0</v>
      </c>
      <c r="I144" s="29">
        <f>+'2006'!$L144</f>
        <v>0</v>
      </c>
      <c r="J144" s="29">
        <f>+'2007'!$L144</f>
        <v>0</v>
      </c>
      <c r="K144" s="29">
        <f>+'2008'!$L144</f>
        <v>0</v>
      </c>
      <c r="L144" s="29">
        <f>+'2009'!$L144</f>
        <v>0</v>
      </c>
      <c r="M144" s="29">
        <f>+'2010'!$L144</f>
        <v>0</v>
      </c>
      <c r="N144" s="29">
        <f>+'2011'!$L144</f>
        <v>0</v>
      </c>
      <c r="O144" s="29">
        <f>+'2012'!$L144</f>
        <v>0</v>
      </c>
      <c r="P144" s="29">
        <f>+'2013'!$L144</f>
        <v>0</v>
      </c>
      <c r="Q144" s="29">
        <f>+'2014'!$L144</f>
        <v>0</v>
      </c>
      <c r="R144" s="29">
        <f>+'2015'!$L144</f>
        <v>0</v>
      </c>
      <c r="S144" s="29">
        <f>+'2016'!$L144</f>
        <v>0</v>
      </c>
      <c r="T144" s="29">
        <f>+'2017'!$L144</f>
        <v>0</v>
      </c>
      <c r="U144" s="29">
        <f>+'2018'!$L144</f>
        <v>0</v>
      </c>
      <c r="V144" s="29">
        <f>+'2019'!$L144</f>
        <v>0</v>
      </c>
      <c r="W144" s="26"/>
      <c r="X144" s="30" t="e">
        <f t="shared" si="48"/>
        <v>#DIV/0!</v>
      </c>
    </row>
    <row r="145" spans="1:24">
      <c r="A145" s="23" t="s">
        <v>517</v>
      </c>
      <c r="B145" s="24" t="s">
        <v>518</v>
      </c>
      <c r="C145" s="25">
        <f t="shared" ref="C145:U145" si="53">+SUM(C146:C150)</f>
        <v>0</v>
      </c>
      <c r="D145" s="25">
        <f t="shared" si="53"/>
        <v>0</v>
      </c>
      <c r="E145" s="25">
        <f t="shared" si="53"/>
        <v>0</v>
      </c>
      <c r="F145" s="25">
        <f t="shared" si="53"/>
        <v>0</v>
      </c>
      <c r="G145" s="25">
        <f t="shared" si="53"/>
        <v>0</v>
      </c>
      <c r="H145" s="25">
        <f t="shared" si="53"/>
        <v>0</v>
      </c>
      <c r="I145" s="25">
        <f t="shared" si="53"/>
        <v>0</v>
      </c>
      <c r="J145" s="25">
        <f t="shared" si="53"/>
        <v>0</v>
      </c>
      <c r="K145" s="25">
        <f t="shared" si="53"/>
        <v>0</v>
      </c>
      <c r="L145" s="25">
        <f t="shared" si="53"/>
        <v>0</v>
      </c>
      <c r="M145" s="25">
        <f t="shared" si="53"/>
        <v>0</v>
      </c>
      <c r="N145" s="25">
        <f t="shared" si="53"/>
        <v>0</v>
      </c>
      <c r="O145" s="25">
        <f t="shared" si="53"/>
        <v>0</v>
      </c>
      <c r="P145" s="25">
        <f t="shared" si="53"/>
        <v>0</v>
      </c>
      <c r="Q145" s="25">
        <f t="shared" si="53"/>
        <v>0</v>
      </c>
      <c r="R145" s="25">
        <f t="shared" si="53"/>
        <v>0</v>
      </c>
      <c r="S145" s="25">
        <f t="shared" si="53"/>
        <v>0</v>
      </c>
      <c r="T145" s="25">
        <f t="shared" si="53"/>
        <v>0</v>
      </c>
      <c r="U145" s="25">
        <f t="shared" si="53"/>
        <v>0</v>
      </c>
      <c r="V145" s="25">
        <f t="shared" ref="V145" si="54">+SUM(V146:V150)</f>
        <v>0</v>
      </c>
      <c r="W145" s="26"/>
      <c r="X145" s="27" t="e">
        <f t="shared" si="48"/>
        <v>#DIV/0!</v>
      </c>
    </row>
    <row r="146" spans="1:24">
      <c r="A146" s="23" t="s">
        <v>519</v>
      </c>
      <c r="B146" s="24" t="s">
        <v>520</v>
      </c>
      <c r="C146" s="29">
        <f>+'2000'!$L146</f>
        <v>0</v>
      </c>
      <c r="D146" s="29">
        <f>+'2001'!$L146</f>
        <v>0</v>
      </c>
      <c r="E146" s="29">
        <f>+'2002'!$L146</f>
        <v>0</v>
      </c>
      <c r="F146" s="29">
        <f>+'2003'!$L146</f>
        <v>0</v>
      </c>
      <c r="G146" s="29">
        <f>+'2004'!$L146</f>
        <v>0</v>
      </c>
      <c r="H146" s="29">
        <f>+'2005'!$L146</f>
        <v>0</v>
      </c>
      <c r="I146" s="29">
        <f>+'2006'!$L146</f>
        <v>0</v>
      </c>
      <c r="J146" s="29">
        <f>+'2007'!$L146</f>
        <v>0</v>
      </c>
      <c r="K146" s="29">
        <f>+'2008'!$L146</f>
        <v>0</v>
      </c>
      <c r="L146" s="29">
        <f>+'2009'!$L146</f>
        <v>0</v>
      </c>
      <c r="M146" s="29">
        <f>+'2010'!$L146</f>
        <v>0</v>
      </c>
      <c r="N146" s="29">
        <f>+'2011'!$L146</f>
        <v>0</v>
      </c>
      <c r="O146" s="29">
        <f>+'2012'!$L146</f>
        <v>0</v>
      </c>
      <c r="P146" s="29">
        <f>+'2013'!$L146</f>
        <v>0</v>
      </c>
      <c r="Q146" s="29">
        <f>+'2014'!$L146</f>
        <v>0</v>
      </c>
      <c r="R146" s="29">
        <f>+'2015'!$L146</f>
        <v>0</v>
      </c>
      <c r="S146" s="29">
        <f>+'2016'!$L146</f>
        <v>0</v>
      </c>
      <c r="T146" s="29">
        <f>+'2017'!$L146</f>
        <v>0</v>
      </c>
      <c r="U146" s="29">
        <f>+'2018'!$L146</f>
        <v>0</v>
      </c>
      <c r="V146" s="29">
        <f>+'2019'!$L146</f>
        <v>0</v>
      </c>
      <c r="W146" s="26"/>
      <c r="X146" s="30" t="e">
        <f t="shared" si="48"/>
        <v>#DIV/0!</v>
      </c>
    </row>
    <row r="147" spans="1:24">
      <c r="A147" s="23" t="s">
        <v>521</v>
      </c>
      <c r="B147" s="24" t="s">
        <v>522</v>
      </c>
      <c r="C147" s="29">
        <f>+'2000'!$L147</f>
        <v>0</v>
      </c>
      <c r="D147" s="29">
        <f>+'2001'!$L147</f>
        <v>0</v>
      </c>
      <c r="E147" s="29">
        <f>+'2002'!$L147</f>
        <v>0</v>
      </c>
      <c r="F147" s="29">
        <f>+'2003'!$L147</f>
        <v>0</v>
      </c>
      <c r="G147" s="29">
        <f>+'2004'!$L147</f>
        <v>0</v>
      </c>
      <c r="H147" s="29">
        <f>+'2005'!$L147</f>
        <v>0</v>
      </c>
      <c r="I147" s="29">
        <f>+'2006'!$L147</f>
        <v>0</v>
      </c>
      <c r="J147" s="29">
        <f>+'2007'!$L147</f>
        <v>0</v>
      </c>
      <c r="K147" s="29">
        <f>+'2008'!$L147</f>
        <v>0</v>
      </c>
      <c r="L147" s="29">
        <f>+'2009'!$L147</f>
        <v>0</v>
      </c>
      <c r="M147" s="29">
        <f>+'2010'!$L147</f>
        <v>0</v>
      </c>
      <c r="N147" s="29">
        <f>+'2011'!$L147</f>
        <v>0</v>
      </c>
      <c r="O147" s="29">
        <f>+'2012'!$L147</f>
        <v>0</v>
      </c>
      <c r="P147" s="29">
        <f>+'2013'!$L147</f>
        <v>0</v>
      </c>
      <c r="Q147" s="29">
        <f>+'2014'!$L147</f>
        <v>0</v>
      </c>
      <c r="R147" s="29">
        <f>+'2015'!$L147</f>
        <v>0</v>
      </c>
      <c r="S147" s="29">
        <f>+'2016'!$L147</f>
        <v>0</v>
      </c>
      <c r="T147" s="29">
        <f>+'2017'!$L147</f>
        <v>0</v>
      </c>
      <c r="U147" s="29">
        <f>+'2018'!$L147</f>
        <v>0</v>
      </c>
      <c r="V147" s="29">
        <f>+'2019'!$L147</f>
        <v>0</v>
      </c>
      <c r="W147" s="26"/>
      <c r="X147" s="30" t="e">
        <f t="shared" si="48"/>
        <v>#DIV/0!</v>
      </c>
    </row>
    <row r="148" spans="1:24">
      <c r="A148" s="23" t="s">
        <v>523</v>
      </c>
      <c r="B148" s="24" t="s">
        <v>524</v>
      </c>
      <c r="C148" s="29">
        <f>+'2000'!$L148</f>
        <v>0</v>
      </c>
      <c r="D148" s="29">
        <f>+'2001'!$L148</f>
        <v>0</v>
      </c>
      <c r="E148" s="29">
        <f>+'2002'!$L148</f>
        <v>0</v>
      </c>
      <c r="F148" s="29">
        <f>+'2003'!$L148</f>
        <v>0</v>
      </c>
      <c r="G148" s="29">
        <f>+'2004'!$L148</f>
        <v>0</v>
      </c>
      <c r="H148" s="29">
        <f>+'2005'!$L148</f>
        <v>0</v>
      </c>
      <c r="I148" s="29">
        <f>+'2006'!$L148</f>
        <v>0</v>
      </c>
      <c r="J148" s="29">
        <f>+'2007'!$L148</f>
        <v>0</v>
      </c>
      <c r="K148" s="29">
        <f>+'2008'!$L148</f>
        <v>0</v>
      </c>
      <c r="L148" s="29">
        <f>+'2009'!$L148</f>
        <v>0</v>
      </c>
      <c r="M148" s="29">
        <f>+'2010'!$L148</f>
        <v>0</v>
      </c>
      <c r="N148" s="29">
        <f>+'2011'!$L148</f>
        <v>0</v>
      </c>
      <c r="O148" s="29">
        <f>+'2012'!$L148</f>
        <v>0</v>
      </c>
      <c r="P148" s="29">
        <f>+'2013'!$L148</f>
        <v>0</v>
      </c>
      <c r="Q148" s="29">
        <f>+'2014'!$L148</f>
        <v>0</v>
      </c>
      <c r="R148" s="29">
        <f>+'2015'!$L148</f>
        <v>0</v>
      </c>
      <c r="S148" s="29">
        <f>+'2016'!$L148</f>
        <v>0</v>
      </c>
      <c r="T148" s="29">
        <f>+'2017'!$L148</f>
        <v>0</v>
      </c>
      <c r="U148" s="29">
        <f>+'2018'!$L148</f>
        <v>0</v>
      </c>
      <c r="V148" s="29">
        <f>+'2019'!$L148</f>
        <v>0</v>
      </c>
      <c r="W148" s="26"/>
      <c r="X148" s="30" t="e">
        <f t="shared" si="48"/>
        <v>#DIV/0!</v>
      </c>
    </row>
    <row r="149" spans="1:24">
      <c r="A149" s="23" t="s">
        <v>525</v>
      </c>
      <c r="B149" s="24" t="s">
        <v>526</v>
      </c>
      <c r="C149" s="29">
        <f>+'2000'!$L149</f>
        <v>0</v>
      </c>
      <c r="D149" s="29">
        <f>+'2001'!$L149</f>
        <v>0</v>
      </c>
      <c r="E149" s="29">
        <f>+'2002'!$L149</f>
        <v>0</v>
      </c>
      <c r="F149" s="29">
        <f>+'2003'!$L149</f>
        <v>0</v>
      </c>
      <c r="G149" s="29">
        <f>+'2004'!$L149</f>
        <v>0</v>
      </c>
      <c r="H149" s="29">
        <f>+'2005'!$L149</f>
        <v>0</v>
      </c>
      <c r="I149" s="29">
        <f>+'2006'!$L149</f>
        <v>0</v>
      </c>
      <c r="J149" s="29">
        <f>+'2007'!$L149</f>
        <v>0</v>
      </c>
      <c r="K149" s="29">
        <f>+'2008'!$L149</f>
        <v>0</v>
      </c>
      <c r="L149" s="29">
        <f>+'2009'!$L149</f>
        <v>0</v>
      </c>
      <c r="M149" s="29">
        <f>+'2010'!$L149</f>
        <v>0</v>
      </c>
      <c r="N149" s="29">
        <f>+'2011'!$L149</f>
        <v>0</v>
      </c>
      <c r="O149" s="29">
        <f>+'2012'!$L149</f>
        <v>0</v>
      </c>
      <c r="P149" s="29">
        <f>+'2013'!$L149</f>
        <v>0</v>
      </c>
      <c r="Q149" s="29">
        <f>+'2014'!$L149</f>
        <v>0</v>
      </c>
      <c r="R149" s="29">
        <f>+'2015'!$L149</f>
        <v>0</v>
      </c>
      <c r="S149" s="29">
        <f>+'2016'!$L149</f>
        <v>0</v>
      </c>
      <c r="T149" s="29">
        <f>+'2017'!$L149</f>
        <v>0</v>
      </c>
      <c r="U149" s="29">
        <f>+'2018'!$L149</f>
        <v>0</v>
      </c>
      <c r="V149" s="29">
        <f>+'2019'!$L149</f>
        <v>0</v>
      </c>
      <c r="W149" s="26"/>
      <c r="X149" s="30" t="e">
        <f t="shared" si="48"/>
        <v>#DIV/0!</v>
      </c>
    </row>
    <row r="150" spans="1:24">
      <c r="A150" s="23" t="s">
        <v>527</v>
      </c>
      <c r="B150" s="24" t="s">
        <v>290</v>
      </c>
      <c r="C150" s="29">
        <f>+'2000'!$L150</f>
        <v>0</v>
      </c>
      <c r="D150" s="29">
        <f>+'2001'!$L150</f>
        <v>0</v>
      </c>
      <c r="E150" s="29">
        <f>+'2002'!$L150</f>
        <v>0</v>
      </c>
      <c r="F150" s="29">
        <f>+'2003'!$L150</f>
        <v>0</v>
      </c>
      <c r="G150" s="29">
        <f>+'2004'!$L150</f>
        <v>0</v>
      </c>
      <c r="H150" s="29">
        <f>+'2005'!$L150</f>
        <v>0</v>
      </c>
      <c r="I150" s="29">
        <f>+'2006'!$L150</f>
        <v>0</v>
      </c>
      <c r="J150" s="29">
        <f>+'2007'!$L150</f>
        <v>0</v>
      </c>
      <c r="K150" s="29">
        <f>+'2008'!$L150</f>
        <v>0</v>
      </c>
      <c r="L150" s="29">
        <f>+'2009'!$L150</f>
        <v>0</v>
      </c>
      <c r="M150" s="29">
        <f>+'2010'!$L150</f>
        <v>0</v>
      </c>
      <c r="N150" s="29">
        <f>+'2011'!$L150</f>
        <v>0</v>
      </c>
      <c r="O150" s="29">
        <f>+'2012'!$L150</f>
        <v>0</v>
      </c>
      <c r="P150" s="29">
        <f>+'2013'!$L150</f>
        <v>0</v>
      </c>
      <c r="Q150" s="29">
        <f>+'2014'!$L150</f>
        <v>0</v>
      </c>
      <c r="R150" s="29">
        <f>+'2015'!$L150</f>
        <v>0</v>
      </c>
      <c r="S150" s="29">
        <f>+'2016'!$L150</f>
        <v>0</v>
      </c>
      <c r="T150" s="29">
        <f>+'2017'!$L150</f>
        <v>0</v>
      </c>
      <c r="U150" s="29">
        <f>+'2018'!$L150</f>
        <v>0</v>
      </c>
      <c r="V150" s="29">
        <f>+'2019'!$L150</f>
        <v>0</v>
      </c>
      <c r="W150" s="26"/>
      <c r="X150" s="30" t="e">
        <f t="shared" si="48"/>
        <v>#DIV/0!</v>
      </c>
    </row>
    <row r="151" spans="1:24">
      <c r="A151" s="23" t="s">
        <v>528</v>
      </c>
      <c r="B151" s="24" t="s">
        <v>529</v>
      </c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26"/>
      <c r="X151" s="32" t="e">
        <f t="shared" si="48"/>
        <v>#DIV/0!</v>
      </c>
    </row>
    <row r="152" spans="1:24">
      <c r="A152" s="23" t="s">
        <v>530</v>
      </c>
      <c r="B152" s="24" t="s">
        <v>531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26"/>
      <c r="X152" s="32" t="e">
        <f t="shared" si="48"/>
        <v>#DIV/0!</v>
      </c>
    </row>
    <row r="153" spans="1:24">
      <c r="A153" s="23" t="s">
        <v>532</v>
      </c>
      <c r="B153" s="24" t="s">
        <v>533</v>
      </c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26"/>
      <c r="X153" s="32" t="e">
        <f t="shared" si="48"/>
        <v>#DIV/0!</v>
      </c>
    </row>
    <row r="154" spans="1:24">
      <c r="A154" s="23" t="s">
        <v>534</v>
      </c>
      <c r="B154" s="24" t="s">
        <v>535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26"/>
      <c r="X154" s="32" t="e">
        <f t="shared" si="48"/>
        <v>#DIV/0!</v>
      </c>
    </row>
    <row r="155" spans="1:24">
      <c r="A155" s="23" t="s">
        <v>536</v>
      </c>
      <c r="B155" s="24" t="s">
        <v>537</v>
      </c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26"/>
      <c r="X155" s="32" t="e">
        <f t="shared" si="48"/>
        <v>#DIV/0!</v>
      </c>
    </row>
    <row r="156" spans="1:24">
      <c r="A156" s="23" t="s">
        <v>538</v>
      </c>
      <c r="B156" s="24" t="s">
        <v>290</v>
      </c>
      <c r="C156" s="29">
        <f>+'2000'!$L156</f>
        <v>0</v>
      </c>
      <c r="D156" s="29">
        <f>+'2001'!$L156</f>
        <v>0</v>
      </c>
      <c r="E156" s="29">
        <f>+'2002'!$L156</f>
        <v>0</v>
      </c>
      <c r="F156" s="29">
        <f>+'2003'!$L156</f>
        <v>0</v>
      </c>
      <c r="G156" s="29">
        <f>+'2004'!$L156</f>
        <v>0</v>
      </c>
      <c r="H156" s="29">
        <f>+'2005'!$L156</f>
        <v>0</v>
      </c>
      <c r="I156" s="29">
        <f>+'2006'!$L156</f>
        <v>0</v>
      </c>
      <c r="J156" s="29">
        <f>+'2007'!$L156</f>
        <v>0</v>
      </c>
      <c r="K156" s="29">
        <f>+'2008'!$L156</f>
        <v>0</v>
      </c>
      <c r="L156" s="29">
        <f>+'2009'!$L156</f>
        <v>0</v>
      </c>
      <c r="M156" s="29">
        <f>+'2010'!$L156</f>
        <v>0</v>
      </c>
      <c r="N156" s="29">
        <f>+'2011'!$L156</f>
        <v>0</v>
      </c>
      <c r="O156" s="29">
        <f>+'2012'!$L156</f>
        <v>0</v>
      </c>
      <c r="P156" s="29">
        <f>+'2013'!$L156</f>
        <v>0</v>
      </c>
      <c r="Q156" s="29">
        <f>+'2014'!$L156</f>
        <v>0</v>
      </c>
      <c r="R156" s="29">
        <f>+'2015'!$L156</f>
        <v>0</v>
      </c>
      <c r="S156" s="29">
        <f>+'2016'!$L156</f>
        <v>0</v>
      </c>
      <c r="T156" s="29">
        <f>+'2017'!$L156</f>
        <v>0</v>
      </c>
      <c r="U156" s="29">
        <f>+'2018'!$L156</f>
        <v>0</v>
      </c>
      <c r="V156" s="29">
        <f>+'2019'!$L156</f>
        <v>0</v>
      </c>
      <c r="W156" s="26"/>
      <c r="X156" s="30" t="e">
        <f t="shared" si="48"/>
        <v>#DIV/0!</v>
      </c>
    </row>
    <row r="157" spans="1:24" s="12" customFormat="1">
      <c r="A157" s="18" t="s">
        <v>539</v>
      </c>
      <c r="B157" s="19" t="s">
        <v>540</v>
      </c>
      <c r="C157" s="20">
        <f t="shared" ref="C157:U157" si="55">+C158+C166+C174+C182+C190+C198+C206+C207</f>
        <v>0</v>
      </c>
      <c r="D157" s="20">
        <f t="shared" si="55"/>
        <v>0</v>
      </c>
      <c r="E157" s="20">
        <f t="shared" si="55"/>
        <v>0</v>
      </c>
      <c r="F157" s="20">
        <f t="shared" si="55"/>
        <v>0</v>
      </c>
      <c r="G157" s="20">
        <f t="shared" si="55"/>
        <v>0</v>
      </c>
      <c r="H157" s="20">
        <f t="shared" si="55"/>
        <v>0</v>
      </c>
      <c r="I157" s="20">
        <f t="shared" si="55"/>
        <v>0</v>
      </c>
      <c r="J157" s="20">
        <f t="shared" si="55"/>
        <v>0</v>
      </c>
      <c r="K157" s="20">
        <f t="shared" si="55"/>
        <v>0</v>
      </c>
      <c r="L157" s="20">
        <f t="shared" si="55"/>
        <v>0</v>
      </c>
      <c r="M157" s="20">
        <f t="shared" si="55"/>
        <v>0</v>
      </c>
      <c r="N157" s="20">
        <f t="shared" si="55"/>
        <v>0</v>
      </c>
      <c r="O157" s="20">
        <f t="shared" si="55"/>
        <v>0</v>
      </c>
      <c r="P157" s="20">
        <f t="shared" si="55"/>
        <v>0</v>
      </c>
      <c r="Q157" s="20">
        <f t="shared" si="55"/>
        <v>0</v>
      </c>
      <c r="R157" s="20">
        <f t="shared" si="55"/>
        <v>0</v>
      </c>
      <c r="S157" s="20">
        <f t="shared" si="55"/>
        <v>0</v>
      </c>
      <c r="T157" s="20">
        <f t="shared" si="55"/>
        <v>0</v>
      </c>
      <c r="U157" s="20">
        <f t="shared" si="55"/>
        <v>0</v>
      </c>
      <c r="V157" s="20">
        <f t="shared" ref="V157" si="56">+V158+V166+V174+V182+V190+V198+V206+V207</f>
        <v>0</v>
      </c>
      <c r="W157" s="21"/>
      <c r="X157" s="22" t="e">
        <f t="shared" si="48"/>
        <v>#DIV/0!</v>
      </c>
    </row>
    <row r="158" spans="1:24">
      <c r="A158" s="23" t="s">
        <v>541</v>
      </c>
      <c r="B158" s="24" t="s">
        <v>542</v>
      </c>
      <c r="C158" s="25">
        <f t="shared" ref="C158:U158" si="57">+SUM(C159:C160)</f>
        <v>0</v>
      </c>
      <c r="D158" s="25">
        <f t="shared" si="57"/>
        <v>0</v>
      </c>
      <c r="E158" s="25">
        <f t="shared" si="57"/>
        <v>0</v>
      </c>
      <c r="F158" s="25">
        <f t="shared" si="57"/>
        <v>0</v>
      </c>
      <c r="G158" s="25">
        <f t="shared" si="57"/>
        <v>0</v>
      </c>
      <c r="H158" s="25">
        <f t="shared" si="57"/>
        <v>0</v>
      </c>
      <c r="I158" s="25">
        <f t="shared" si="57"/>
        <v>0</v>
      </c>
      <c r="J158" s="25">
        <f t="shared" si="57"/>
        <v>0</v>
      </c>
      <c r="K158" s="25">
        <f t="shared" si="57"/>
        <v>0</v>
      </c>
      <c r="L158" s="25">
        <f t="shared" si="57"/>
        <v>0</v>
      </c>
      <c r="M158" s="25">
        <f t="shared" si="57"/>
        <v>0</v>
      </c>
      <c r="N158" s="25">
        <f t="shared" si="57"/>
        <v>0</v>
      </c>
      <c r="O158" s="25">
        <f t="shared" si="57"/>
        <v>0</v>
      </c>
      <c r="P158" s="25">
        <f t="shared" si="57"/>
        <v>0</v>
      </c>
      <c r="Q158" s="25">
        <f t="shared" si="57"/>
        <v>0</v>
      </c>
      <c r="R158" s="25">
        <f t="shared" si="57"/>
        <v>0</v>
      </c>
      <c r="S158" s="25">
        <f t="shared" si="57"/>
        <v>0</v>
      </c>
      <c r="T158" s="25">
        <f t="shared" si="57"/>
        <v>0</v>
      </c>
      <c r="U158" s="25">
        <f t="shared" si="57"/>
        <v>0</v>
      </c>
      <c r="V158" s="25">
        <f t="shared" ref="V158" si="58">+SUM(V159:V160)</f>
        <v>0</v>
      </c>
      <c r="W158" s="26"/>
      <c r="X158" s="27" t="e">
        <f t="shared" si="48"/>
        <v>#DIV/0!</v>
      </c>
    </row>
    <row r="159" spans="1:24">
      <c r="A159" s="23" t="s">
        <v>543</v>
      </c>
      <c r="B159" s="24" t="s">
        <v>544</v>
      </c>
      <c r="C159" s="29">
        <f>+'2000'!$L159</f>
        <v>0</v>
      </c>
      <c r="D159" s="29">
        <f>+'2001'!$L159</f>
        <v>0</v>
      </c>
      <c r="E159" s="29">
        <f>+'2002'!$L159</f>
        <v>0</v>
      </c>
      <c r="F159" s="29">
        <f>+'2003'!$L159</f>
        <v>0</v>
      </c>
      <c r="G159" s="29">
        <f>+'2004'!$L159</f>
        <v>0</v>
      </c>
      <c r="H159" s="29">
        <f>+'2005'!$L159</f>
        <v>0</v>
      </c>
      <c r="I159" s="29">
        <f>+'2006'!$L159</f>
        <v>0</v>
      </c>
      <c r="J159" s="29">
        <f>+'2007'!$L159</f>
        <v>0</v>
      </c>
      <c r="K159" s="29">
        <f>+'2008'!$L159</f>
        <v>0</v>
      </c>
      <c r="L159" s="29">
        <f>+'2009'!$L159</f>
        <v>0</v>
      </c>
      <c r="M159" s="29">
        <f>+'2010'!$L159</f>
        <v>0</v>
      </c>
      <c r="N159" s="29">
        <f>+'2011'!$L159</f>
        <v>0</v>
      </c>
      <c r="O159" s="29">
        <f>+'2012'!$L159</f>
        <v>0</v>
      </c>
      <c r="P159" s="29">
        <f>+'2013'!$L159</f>
        <v>0</v>
      </c>
      <c r="Q159" s="29">
        <f>+'2014'!$L159</f>
        <v>0</v>
      </c>
      <c r="R159" s="29">
        <f>+'2015'!$L159</f>
        <v>0</v>
      </c>
      <c r="S159" s="29">
        <f>+'2016'!$L159</f>
        <v>0</v>
      </c>
      <c r="T159" s="29">
        <f>+'2017'!$L159</f>
        <v>0</v>
      </c>
      <c r="U159" s="29">
        <f>+'2018'!$L159</f>
        <v>0</v>
      </c>
      <c r="V159" s="29">
        <f>+'2019'!$L159</f>
        <v>0</v>
      </c>
      <c r="W159" s="26"/>
      <c r="X159" s="30" t="e">
        <f t="shared" si="48"/>
        <v>#DIV/0!</v>
      </c>
    </row>
    <row r="160" spans="1:24">
      <c r="A160" s="23" t="s">
        <v>545</v>
      </c>
      <c r="B160" s="24" t="s">
        <v>546</v>
      </c>
      <c r="C160" s="25">
        <f t="shared" ref="C160:U160" si="59">+SUM(C161:C165)</f>
        <v>0</v>
      </c>
      <c r="D160" s="25">
        <f t="shared" si="59"/>
        <v>0</v>
      </c>
      <c r="E160" s="25">
        <f t="shared" si="59"/>
        <v>0</v>
      </c>
      <c r="F160" s="25">
        <f t="shared" si="59"/>
        <v>0</v>
      </c>
      <c r="G160" s="25">
        <f t="shared" si="59"/>
        <v>0</v>
      </c>
      <c r="H160" s="25">
        <f t="shared" si="59"/>
        <v>0</v>
      </c>
      <c r="I160" s="25">
        <f t="shared" si="59"/>
        <v>0</v>
      </c>
      <c r="J160" s="25">
        <f t="shared" si="59"/>
        <v>0</v>
      </c>
      <c r="K160" s="25">
        <f t="shared" si="59"/>
        <v>0</v>
      </c>
      <c r="L160" s="25">
        <f t="shared" si="59"/>
        <v>0</v>
      </c>
      <c r="M160" s="25">
        <f t="shared" si="59"/>
        <v>0</v>
      </c>
      <c r="N160" s="25">
        <f t="shared" si="59"/>
        <v>0</v>
      </c>
      <c r="O160" s="25">
        <f t="shared" si="59"/>
        <v>0</v>
      </c>
      <c r="P160" s="25">
        <f t="shared" si="59"/>
        <v>0</v>
      </c>
      <c r="Q160" s="25">
        <f t="shared" si="59"/>
        <v>0</v>
      </c>
      <c r="R160" s="25">
        <f t="shared" si="59"/>
        <v>0</v>
      </c>
      <c r="S160" s="25">
        <f t="shared" si="59"/>
        <v>0</v>
      </c>
      <c r="T160" s="25">
        <f t="shared" si="59"/>
        <v>0</v>
      </c>
      <c r="U160" s="25">
        <f t="shared" si="59"/>
        <v>0</v>
      </c>
      <c r="V160" s="25">
        <f t="shared" ref="V160" si="60">+SUM(V161:V165)</f>
        <v>0</v>
      </c>
      <c r="W160" s="26"/>
      <c r="X160" s="27" t="e">
        <f t="shared" si="48"/>
        <v>#DIV/0!</v>
      </c>
    </row>
    <row r="161" spans="1:24">
      <c r="A161" s="23" t="s">
        <v>547</v>
      </c>
      <c r="B161" s="24" t="s">
        <v>548</v>
      </c>
      <c r="C161" s="29">
        <f>+'2000'!$L161</f>
        <v>0</v>
      </c>
      <c r="D161" s="29">
        <f>+'2001'!$L161</f>
        <v>0</v>
      </c>
      <c r="E161" s="29">
        <f>+'2002'!$L161</f>
        <v>0</v>
      </c>
      <c r="F161" s="29">
        <f>+'2003'!$L161</f>
        <v>0</v>
      </c>
      <c r="G161" s="29">
        <f>+'2004'!$L161</f>
        <v>0</v>
      </c>
      <c r="H161" s="29">
        <f>+'2005'!$L161</f>
        <v>0</v>
      </c>
      <c r="I161" s="29">
        <f>+'2006'!$L161</f>
        <v>0</v>
      </c>
      <c r="J161" s="29">
        <f>+'2007'!$L161</f>
        <v>0</v>
      </c>
      <c r="K161" s="29">
        <f>+'2008'!$L161</f>
        <v>0</v>
      </c>
      <c r="L161" s="29">
        <f>+'2009'!$L161</f>
        <v>0</v>
      </c>
      <c r="M161" s="29">
        <f>+'2010'!$L161</f>
        <v>0</v>
      </c>
      <c r="N161" s="29">
        <f>+'2011'!$L161</f>
        <v>0</v>
      </c>
      <c r="O161" s="29">
        <f>+'2012'!$L161</f>
        <v>0</v>
      </c>
      <c r="P161" s="29">
        <f>+'2013'!$L161</f>
        <v>0</v>
      </c>
      <c r="Q161" s="29">
        <f>+'2014'!$L161</f>
        <v>0</v>
      </c>
      <c r="R161" s="29">
        <f>+'2015'!$L161</f>
        <v>0</v>
      </c>
      <c r="S161" s="29">
        <f>+'2016'!$L161</f>
        <v>0</v>
      </c>
      <c r="T161" s="29">
        <f>+'2017'!$L161</f>
        <v>0</v>
      </c>
      <c r="U161" s="29">
        <f>+'2018'!$L161</f>
        <v>0</v>
      </c>
      <c r="V161" s="29">
        <f>+'2019'!$L161</f>
        <v>0</v>
      </c>
      <c r="W161" s="26"/>
      <c r="X161" s="30" t="e">
        <f t="shared" si="48"/>
        <v>#DIV/0!</v>
      </c>
    </row>
    <row r="162" spans="1:24">
      <c r="A162" s="23" t="s">
        <v>549</v>
      </c>
      <c r="B162" s="24" t="s">
        <v>550</v>
      </c>
      <c r="C162" s="29">
        <f>+'2000'!$L162</f>
        <v>0</v>
      </c>
      <c r="D162" s="29">
        <f>+'2001'!$L162</f>
        <v>0</v>
      </c>
      <c r="E162" s="29">
        <f>+'2002'!$L162</f>
        <v>0</v>
      </c>
      <c r="F162" s="29">
        <f>+'2003'!$L162</f>
        <v>0</v>
      </c>
      <c r="G162" s="29">
        <f>+'2004'!$L162</f>
        <v>0</v>
      </c>
      <c r="H162" s="29">
        <f>+'2005'!$L162</f>
        <v>0</v>
      </c>
      <c r="I162" s="29">
        <f>+'2006'!$L162</f>
        <v>0</v>
      </c>
      <c r="J162" s="29">
        <f>+'2007'!$L162</f>
        <v>0</v>
      </c>
      <c r="K162" s="29">
        <f>+'2008'!$L162</f>
        <v>0</v>
      </c>
      <c r="L162" s="29">
        <f>+'2009'!$L162</f>
        <v>0</v>
      </c>
      <c r="M162" s="29">
        <f>+'2010'!$L162</f>
        <v>0</v>
      </c>
      <c r="N162" s="29">
        <f>+'2011'!$L162</f>
        <v>0</v>
      </c>
      <c r="O162" s="29">
        <f>+'2012'!$L162</f>
        <v>0</v>
      </c>
      <c r="P162" s="29">
        <f>+'2013'!$L162</f>
        <v>0</v>
      </c>
      <c r="Q162" s="29">
        <f>+'2014'!$L162</f>
        <v>0</v>
      </c>
      <c r="R162" s="29">
        <f>+'2015'!$L162</f>
        <v>0</v>
      </c>
      <c r="S162" s="29">
        <f>+'2016'!$L162</f>
        <v>0</v>
      </c>
      <c r="T162" s="29">
        <f>+'2017'!$L162</f>
        <v>0</v>
      </c>
      <c r="U162" s="29">
        <f>+'2018'!$L162</f>
        <v>0</v>
      </c>
      <c r="V162" s="29">
        <f>+'2019'!$L162</f>
        <v>0</v>
      </c>
      <c r="W162" s="26"/>
      <c r="X162" s="30" t="e">
        <f t="shared" si="48"/>
        <v>#DIV/0!</v>
      </c>
    </row>
    <row r="163" spans="1:24">
      <c r="A163" s="23" t="s">
        <v>551</v>
      </c>
      <c r="B163" s="24" t="s">
        <v>552</v>
      </c>
      <c r="C163" s="29">
        <f>+'2000'!$L163</f>
        <v>0</v>
      </c>
      <c r="D163" s="29">
        <f>+'2001'!$L163</f>
        <v>0</v>
      </c>
      <c r="E163" s="29">
        <f>+'2002'!$L163</f>
        <v>0</v>
      </c>
      <c r="F163" s="29">
        <f>+'2003'!$L163</f>
        <v>0</v>
      </c>
      <c r="G163" s="29">
        <f>+'2004'!$L163</f>
        <v>0</v>
      </c>
      <c r="H163" s="29">
        <f>+'2005'!$L163</f>
        <v>0</v>
      </c>
      <c r="I163" s="29">
        <f>+'2006'!$L163</f>
        <v>0</v>
      </c>
      <c r="J163" s="29">
        <f>+'2007'!$L163</f>
        <v>0</v>
      </c>
      <c r="K163" s="29">
        <f>+'2008'!$L163</f>
        <v>0</v>
      </c>
      <c r="L163" s="29">
        <f>+'2009'!$L163</f>
        <v>0</v>
      </c>
      <c r="M163" s="29">
        <f>+'2010'!$L163</f>
        <v>0</v>
      </c>
      <c r="N163" s="29">
        <f>+'2011'!$L163</f>
        <v>0</v>
      </c>
      <c r="O163" s="29">
        <f>+'2012'!$L163</f>
        <v>0</v>
      </c>
      <c r="P163" s="29">
        <f>+'2013'!$L163</f>
        <v>0</v>
      </c>
      <c r="Q163" s="29">
        <f>+'2014'!$L163</f>
        <v>0</v>
      </c>
      <c r="R163" s="29">
        <f>+'2015'!$L163</f>
        <v>0</v>
      </c>
      <c r="S163" s="29">
        <f>+'2016'!$L163</f>
        <v>0</v>
      </c>
      <c r="T163" s="29">
        <f>+'2017'!$L163</f>
        <v>0</v>
      </c>
      <c r="U163" s="29">
        <f>+'2018'!$L163</f>
        <v>0</v>
      </c>
      <c r="V163" s="29">
        <f>+'2019'!$L163</f>
        <v>0</v>
      </c>
      <c r="W163" s="26"/>
      <c r="X163" s="30" t="e">
        <f t="shared" si="48"/>
        <v>#DIV/0!</v>
      </c>
    </row>
    <row r="164" spans="1:24">
      <c r="A164" s="23" t="s">
        <v>553</v>
      </c>
      <c r="B164" s="24" t="s">
        <v>554</v>
      </c>
      <c r="C164" s="29">
        <f>+'2000'!$L164</f>
        <v>0</v>
      </c>
      <c r="D164" s="29">
        <f>+'2001'!$L164</f>
        <v>0</v>
      </c>
      <c r="E164" s="29">
        <f>+'2002'!$L164</f>
        <v>0</v>
      </c>
      <c r="F164" s="29">
        <f>+'2003'!$L164</f>
        <v>0</v>
      </c>
      <c r="G164" s="29">
        <f>+'2004'!$L164</f>
        <v>0</v>
      </c>
      <c r="H164" s="29">
        <f>+'2005'!$L164</f>
        <v>0</v>
      </c>
      <c r="I164" s="29">
        <f>+'2006'!$L164</f>
        <v>0</v>
      </c>
      <c r="J164" s="29">
        <f>+'2007'!$L164</f>
        <v>0</v>
      </c>
      <c r="K164" s="29">
        <f>+'2008'!$L164</f>
        <v>0</v>
      </c>
      <c r="L164" s="29">
        <f>+'2009'!$L164</f>
        <v>0</v>
      </c>
      <c r="M164" s="29">
        <f>+'2010'!$L164</f>
        <v>0</v>
      </c>
      <c r="N164" s="29">
        <f>+'2011'!$L164</f>
        <v>0</v>
      </c>
      <c r="O164" s="29">
        <f>+'2012'!$L164</f>
        <v>0</v>
      </c>
      <c r="P164" s="29">
        <f>+'2013'!$L164</f>
        <v>0</v>
      </c>
      <c r="Q164" s="29">
        <f>+'2014'!$L164</f>
        <v>0</v>
      </c>
      <c r="R164" s="29">
        <f>+'2015'!$L164</f>
        <v>0</v>
      </c>
      <c r="S164" s="29">
        <f>+'2016'!$L164</f>
        <v>0</v>
      </c>
      <c r="T164" s="29">
        <f>+'2017'!$L164</f>
        <v>0</v>
      </c>
      <c r="U164" s="29">
        <f>+'2018'!$L164</f>
        <v>0</v>
      </c>
      <c r="V164" s="29">
        <f>+'2019'!$L164</f>
        <v>0</v>
      </c>
      <c r="W164" s="26"/>
      <c r="X164" s="30" t="e">
        <f t="shared" si="48"/>
        <v>#DIV/0!</v>
      </c>
    </row>
    <row r="165" spans="1:24">
      <c r="A165" s="23" t="s">
        <v>555</v>
      </c>
      <c r="B165" s="24" t="s">
        <v>556</v>
      </c>
      <c r="C165" s="29">
        <f>+'2000'!$L165</f>
        <v>0</v>
      </c>
      <c r="D165" s="29">
        <f>+'2001'!$L165</f>
        <v>0</v>
      </c>
      <c r="E165" s="29">
        <f>+'2002'!$L165</f>
        <v>0</v>
      </c>
      <c r="F165" s="29">
        <f>+'2003'!$L165</f>
        <v>0</v>
      </c>
      <c r="G165" s="29">
        <f>+'2004'!$L165</f>
        <v>0</v>
      </c>
      <c r="H165" s="29">
        <f>+'2005'!$L165</f>
        <v>0</v>
      </c>
      <c r="I165" s="29">
        <f>+'2006'!$L165</f>
        <v>0</v>
      </c>
      <c r="J165" s="29">
        <f>+'2007'!$L165</f>
        <v>0</v>
      </c>
      <c r="K165" s="29">
        <f>+'2008'!$L165</f>
        <v>0</v>
      </c>
      <c r="L165" s="29">
        <f>+'2009'!$L165</f>
        <v>0</v>
      </c>
      <c r="M165" s="29">
        <f>+'2010'!$L165</f>
        <v>0</v>
      </c>
      <c r="N165" s="29">
        <f>+'2011'!$L165</f>
        <v>0</v>
      </c>
      <c r="O165" s="29">
        <f>+'2012'!$L165</f>
        <v>0</v>
      </c>
      <c r="P165" s="29">
        <f>+'2013'!$L165</f>
        <v>0</v>
      </c>
      <c r="Q165" s="29">
        <f>+'2014'!$L165</f>
        <v>0</v>
      </c>
      <c r="R165" s="29">
        <f>+'2015'!$L165</f>
        <v>0</v>
      </c>
      <c r="S165" s="29">
        <f>+'2016'!$L165</f>
        <v>0</v>
      </c>
      <c r="T165" s="29">
        <f>+'2017'!$L165</f>
        <v>0</v>
      </c>
      <c r="U165" s="29">
        <f>+'2018'!$L165</f>
        <v>0</v>
      </c>
      <c r="V165" s="29">
        <f>+'2019'!$L165</f>
        <v>0</v>
      </c>
      <c r="W165" s="26"/>
      <c r="X165" s="30" t="e">
        <f t="shared" si="48"/>
        <v>#DIV/0!</v>
      </c>
    </row>
    <row r="166" spans="1:24">
      <c r="A166" s="23" t="s">
        <v>557</v>
      </c>
      <c r="B166" s="24" t="s">
        <v>558</v>
      </c>
      <c r="C166" s="25">
        <f t="shared" ref="C166:U166" si="61">+SUM(C167:C168)</f>
        <v>0</v>
      </c>
      <c r="D166" s="25">
        <f t="shared" si="61"/>
        <v>0</v>
      </c>
      <c r="E166" s="25">
        <f t="shared" si="61"/>
        <v>0</v>
      </c>
      <c r="F166" s="25">
        <f t="shared" si="61"/>
        <v>0</v>
      </c>
      <c r="G166" s="25">
        <f t="shared" si="61"/>
        <v>0</v>
      </c>
      <c r="H166" s="25">
        <f t="shared" si="61"/>
        <v>0</v>
      </c>
      <c r="I166" s="25">
        <f t="shared" si="61"/>
        <v>0</v>
      </c>
      <c r="J166" s="25">
        <f t="shared" si="61"/>
        <v>0</v>
      </c>
      <c r="K166" s="25">
        <f t="shared" si="61"/>
        <v>0</v>
      </c>
      <c r="L166" s="25">
        <f t="shared" si="61"/>
        <v>0</v>
      </c>
      <c r="M166" s="25">
        <f t="shared" si="61"/>
        <v>0</v>
      </c>
      <c r="N166" s="25">
        <f t="shared" si="61"/>
        <v>0</v>
      </c>
      <c r="O166" s="25">
        <f t="shared" si="61"/>
        <v>0</v>
      </c>
      <c r="P166" s="25">
        <f t="shared" si="61"/>
        <v>0</v>
      </c>
      <c r="Q166" s="25">
        <f t="shared" si="61"/>
        <v>0</v>
      </c>
      <c r="R166" s="25">
        <f t="shared" si="61"/>
        <v>0</v>
      </c>
      <c r="S166" s="25">
        <f t="shared" si="61"/>
        <v>0</v>
      </c>
      <c r="T166" s="25">
        <f t="shared" si="61"/>
        <v>0</v>
      </c>
      <c r="U166" s="25">
        <f t="shared" si="61"/>
        <v>0</v>
      </c>
      <c r="V166" s="25">
        <f t="shared" ref="V166" si="62">+SUM(V167:V168)</f>
        <v>0</v>
      </c>
      <c r="W166" s="26"/>
      <c r="X166" s="27" t="e">
        <f t="shared" si="48"/>
        <v>#DIV/0!</v>
      </c>
    </row>
    <row r="167" spans="1:24">
      <c r="A167" s="23" t="s">
        <v>559</v>
      </c>
      <c r="B167" s="24" t="s">
        <v>560</v>
      </c>
      <c r="C167" s="29">
        <f>+'2000'!$L167</f>
        <v>0</v>
      </c>
      <c r="D167" s="29">
        <f>+'2001'!$L167</f>
        <v>0</v>
      </c>
      <c r="E167" s="29">
        <f>+'2002'!$L167</f>
        <v>0</v>
      </c>
      <c r="F167" s="29">
        <f>+'2003'!$L167</f>
        <v>0</v>
      </c>
      <c r="G167" s="29">
        <f>+'2004'!$L167</f>
        <v>0</v>
      </c>
      <c r="H167" s="29">
        <f>+'2005'!$L167</f>
        <v>0</v>
      </c>
      <c r="I167" s="29">
        <f>+'2006'!$L167</f>
        <v>0</v>
      </c>
      <c r="J167" s="29">
        <f>+'2007'!$L167</f>
        <v>0</v>
      </c>
      <c r="K167" s="29">
        <f>+'2008'!$L167</f>
        <v>0</v>
      </c>
      <c r="L167" s="29">
        <f>+'2009'!$L167</f>
        <v>0</v>
      </c>
      <c r="M167" s="29">
        <f>+'2010'!$L167</f>
        <v>0</v>
      </c>
      <c r="N167" s="29">
        <f>+'2011'!$L167</f>
        <v>0</v>
      </c>
      <c r="O167" s="29">
        <f>+'2012'!$L167</f>
        <v>0</v>
      </c>
      <c r="P167" s="29">
        <f>+'2013'!$L167</f>
        <v>0</v>
      </c>
      <c r="Q167" s="29">
        <f>+'2014'!$L167</f>
        <v>0</v>
      </c>
      <c r="R167" s="29">
        <f>+'2015'!$L167</f>
        <v>0</v>
      </c>
      <c r="S167" s="29">
        <f>+'2016'!$L167</f>
        <v>0</v>
      </c>
      <c r="T167" s="29">
        <f>+'2017'!$L167</f>
        <v>0</v>
      </c>
      <c r="U167" s="29">
        <f>+'2018'!$L167</f>
        <v>0</v>
      </c>
      <c r="V167" s="29">
        <f>+'2019'!$L167</f>
        <v>0</v>
      </c>
      <c r="W167" s="26"/>
      <c r="X167" s="30" t="e">
        <f t="shared" si="48"/>
        <v>#DIV/0!</v>
      </c>
    </row>
    <row r="168" spans="1:24">
      <c r="A168" s="23" t="s">
        <v>561</v>
      </c>
      <c r="B168" s="24" t="s">
        <v>562</v>
      </c>
      <c r="C168" s="25">
        <f t="shared" ref="C168" si="63">+SUM(C169:C173)</f>
        <v>0</v>
      </c>
      <c r="D168" s="25">
        <f t="shared" ref="D168" si="64">+SUM(D169:D173)</f>
        <v>0</v>
      </c>
      <c r="E168" s="25">
        <f t="shared" ref="E168" si="65">+SUM(E169:E173)</f>
        <v>0</v>
      </c>
      <c r="F168" s="25">
        <f t="shared" ref="F168" si="66">+SUM(F169:F173)</f>
        <v>0</v>
      </c>
      <c r="G168" s="25">
        <f t="shared" ref="G168" si="67">+SUM(G169:G173)</f>
        <v>0</v>
      </c>
      <c r="H168" s="25">
        <f t="shared" ref="H168" si="68">+SUM(H169:H173)</f>
        <v>0</v>
      </c>
      <c r="I168" s="25">
        <f t="shared" ref="I168" si="69">+SUM(I169:I173)</f>
        <v>0</v>
      </c>
      <c r="J168" s="25">
        <f t="shared" ref="J168" si="70">+SUM(J169:J173)</f>
        <v>0</v>
      </c>
      <c r="K168" s="25">
        <f t="shared" ref="K168" si="71">+SUM(K169:K173)</f>
        <v>0</v>
      </c>
      <c r="L168" s="25">
        <f t="shared" ref="L168" si="72">+SUM(L169:L173)</f>
        <v>0</v>
      </c>
      <c r="M168" s="25">
        <f t="shared" ref="M168" si="73">+SUM(M169:M173)</f>
        <v>0</v>
      </c>
      <c r="N168" s="25">
        <f t="shared" ref="N168" si="74">+SUM(N169:N173)</f>
        <v>0</v>
      </c>
      <c r="O168" s="25">
        <f t="shared" ref="O168" si="75">+SUM(O169:O173)</f>
        <v>0</v>
      </c>
      <c r="P168" s="25">
        <f t="shared" ref="P168" si="76">+SUM(P169:P173)</f>
        <v>0</v>
      </c>
      <c r="Q168" s="25">
        <f t="shared" ref="Q168" si="77">+SUM(Q169:Q173)</f>
        <v>0</v>
      </c>
      <c r="R168" s="25">
        <f t="shared" ref="R168" si="78">+SUM(R169:R173)</f>
        <v>0</v>
      </c>
      <c r="S168" s="25">
        <f t="shared" ref="S168" si="79">+SUM(S169:S173)</f>
        <v>0</v>
      </c>
      <c r="T168" s="25">
        <f t="shared" ref="T168" si="80">+SUM(T169:T173)</f>
        <v>0</v>
      </c>
      <c r="U168" s="25">
        <f t="shared" ref="U168:V168" si="81">+SUM(U169:U173)</f>
        <v>0</v>
      </c>
      <c r="V168" s="25">
        <f t="shared" si="81"/>
        <v>0</v>
      </c>
      <c r="W168" s="26"/>
      <c r="X168" s="27" t="e">
        <f t="shared" si="48"/>
        <v>#DIV/0!</v>
      </c>
    </row>
    <row r="169" spans="1:24">
      <c r="A169" s="23" t="s">
        <v>563</v>
      </c>
      <c r="B169" s="24" t="s">
        <v>564</v>
      </c>
      <c r="C169" s="29">
        <f>+'2000'!$L169</f>
        <v>0</v>
      </c>
      <c r="D169" s="29">
        <f>+'2001'!$L169</f>
        <v>0</v>
      </c>
      <c r="E169" s="29">
        <f>+'2002'!$L169</f>
        <v>0</v>
      </c>
      <c r="F169" s="29">
        <f>+'2003'!$L169</f>
        <v>0</v>
      </c>
      <c r="G169" s="29">
        <f>+'2004'!$L169</f>
        <v>0</v>
      </c>
      <c r="H169" s="29">
        <f>+'2005'!$L169</f>
        <v>0</v>
      </c>
      <c r="I169" s="29">
        <f>+'2006'!$L169</f>
        <v>0</v>
      </c>
      <c r="J169" s="29">
        <f>+'2007'!$L169</f>
        <v>0</v>
      </c>
      <c r="K169" s="29">
        <f>+'2008'!$L169</f>
        <v>0</v>
      </c>
      <c r="L169" s="29">
        <f>+'2009'!$L169</f>
        <v>0</v>
      </c>
      <c r="M169" s="29">
        <f>+'2010'!$L169</f>
        <v>0</v>
      </c>
      <c r="N169" s="29">
        <f>+'2011'!$L169</f>
        <v>0</v>
      </c>
      <c r="O169" s="29">
        <f>+'2012'!$L169</f>
        <v>0</v>
      </c>
      <c r="P169" s="29">
        <f>+'2013'!$L169</f>
        <v>0</v>
      </c>
      <c r="Q169" s="29">
        <f>+'2014'!$L169</f>
        <v>0</v>
      </c>
      <c r="R169" s="29">
        <f>+'2015'!$L169</f>
        <v>0</v>
      </c>
      <c r="S169" s="29">
        <f>+'2016'!$L169</f>
        <v>0</v>
      </c>
      <c r="T169" s="29">
        <f>+'2017'!$L169</f>
        <v>0</v>
      </c>
      <c r="U169" s="29">
        <f>+'2018'!$L169</f>
        <v>0</v>
      </c>
      <c r="V169" s="29">
        <f>+'2019'!$L169</f>
        <v>0</v>
      </c>
      <c r="W169" s="26"/>
      <c r="X169" s="30" t="e">
        <f t="shared" si="48"/>
        <v>#DIV/0!</v>
      </c>
    </row>
    <row r="170" spans="1:24">
      <c r="A170" s="23" t="s">
        <v>565</v>
      </c>
      <c r="B170" s="24" t="s">
        <v>566</v>
      </c>
      <c r="C170" s="29">
        <f>+'2000'!$L170</f>
        <v>0</v>
      </c>
      <c r="D170" s="29">
        <f>+'2001'!$L170</f>
        <v>0</v>
      </c>
      <c r="E170" s="29">
        <f>+'2002'!$L170</f>
        <v>0</v>
      </c>
      <c r="F170" s="29">
        <f>+'2003'!$L170</f>
        <v>0</v>
      </c>
      <c r="G170" s="29">
        <f>+'2004'!$L170</f>
        <v>0</v>
      </c>
      <c r="H170" s="29">
        <f>+'2005'!$L170</f>
        <v>0</v>
      </c>
      <c r="I170" s="29">
        <f>+'2006'!$L170</f>
        <v>0</v>
      </c>
      <c r="J170" s="29">
        <f>+'2007'!$L170</f>
        <v>0</v>
      </c>
      <c r="K170" s="29">
        <f>+'2008'!$L170</f>
        <v>0</v>
      </c>
      <c r="L170" s="29">
        <f>+'2009'!$L170</f>
        <v>0</v>
      </c>
      <c r="M170" s="29">
        <f>+'2010'!$L170</f>
        <v>0</v>
      </c>
      <c r="N170" s="29">
        <f>+'2011'!$L170</f>
        <v>0</v>
      </c>
      <c r="O170" s="29">
        <f>+'2012'!$L170</f>
        <v>0</v>
      </c>
      <c r="P170" s="29">
        <f>+'2013'!$L170</f>
        <v>0</v>
      </c>
      <c r="Q170" s="29">
        <f>+'2014'!$L170</f>
        <v>0</v>
      </c>
      <c r="R170" s="29">
        <f>+'2015'!$L170</f>
        <v>0</v>
      </c>
      <c r="S170" s="29">
        <f>+'2016'!$L170</f>
        <v>0</v>
      </c>
      <c r="T170" s="29">
        <f>+'2017'!$L170</f>
        <v>0</v>
      </c>
      <c r="U170" s="29">
        <f>+'2018'!$L170</f>
        <v>0</v>
      </c>
      <c r="V170" s="29">
        <f>+'2019'!$L170</f>
        <v>0</v>
      </c>
      <c r="W170" s="26"/>
      <c r="X170" s="30" t="e">
        <f t="shared" si="48"/>
        <v>#DIV/0!</v>
      </c>
    </row>
    <row r="171" spans="1:24">
      <c r="A171" s="23" t="s">
        <v>567</v>
      </c>
      <c r="B171" s="24" t="s">
        <v>568</v>
      </c>
      <c r="C171" s="29">
        <f>+'2000'!$L171</f>
        <v>0</v>
      </c>
      <c r="D171" s="29">
        <f>+'2001'!$L171</f>
        <v>0</v>
      </c>
      <c r="E171" s="29">
        <f>+'2002'!$L171</f>
        <v>0</v>
      </c>
      <c r="F171" s="29">
        <f>+'2003'!$L171</f>
        <v>0</v>
      </c>
      <c r="G171" s="29">
        <f>+'2004'!$L171</f>
        <v>0</v>
      </c>
      <c r="H171" s="29">
        <f>+'2005'!$L171</f>
        <v>0</v>
      </c>
      <c r="I171" s="29">
        <f>+'2006'!$L171</f>
        <v>0</v>
      </c>
      <c r="J171" s="29">
        <f>+'2007'!$L171</f>
        <v>0</v>
      </c>
      <c r="K171" s="29">
        <f>+'2008'!$L171</f>
        <v>0</v>
      </c>
      <c r="L171" s="29">
        <f>+'2009'!$L171</f>
        <v>0</v>
      </c>
      <c r="M171" s="29">
        <f>+'2010'!$L171</f>
        <v>0</v>
      </c>
      <c r="N171" s="29">
        <f>+'2011'!$L171</f>
        <v>0</v>
      </c>
      <c r="O171" s="29">
        <f>+'2012'!$L171</f>
        <v>0</v>
      </c>
      <c r="P171" s="29">
        <f>+'2013'!$L171</f>
        <v>0</v>
      </c>
      <c r="Q171" s="29">
        <f>+'2014'!$L171</f>
        <v>0</v>
      </c>
      <c r="R171" s="29">
        <f>+'2015'!$L171</f>
        <v>0</v>
      </c>
      <c r="S171" s="29">
        <f>+'2016'!$L171</f>
        <v>0</v>
      </c>
      <c r="T171" s="29">
        <f>+'2017'!$L171</f>
        <v>0</v>
      </c>
      <c r="U171" s="29">
        <f>+'2018'!$L171</f>
        <v>0</v>
      </c>
      <c r="V171" s="29">
        <f>+'2019'!$L171</f>
        <v>0</v>
      </c>
      <c r="W171" s="26"/>
      <c r="X171" s="30" t="e">
        <f t="shared" si="48"/>
        <v>#DIV/0!</v>
      </c>
    </row>
    <row r="172" spans="1:24">
      <c r="A172" s="23" t="s">
        <v>569</v>
      </c>
      <c r="B172" s="24" t="s">
        <v>570</v>
      </c>
      <c r="C172" s="29">
        <f>+'2000'!$L172</f>
        <v>0</v>
      </c>
      <c r="D172" s="29">
        <f>+'2001'!$L172</f>
        <v>0</v>
      </c>
      <c r="E172" s="29">
        <f>+'2002'!$L172</f>
        <v>0</v>
      </c>
      <c r="F172" s="29">
        <f>+'2003'!$L172</f>
        <v>0</v>
      </c>
      <c r="G172" s="29">
        <f>+'2004'!$L172</f>
        <v>0</v>
      </c>
      <c r="H172" s="29">
        <f>+'2005'!$L172</f>
        <v>0</v>
      </c>
      <c r="I172" s="29">
        <f>+'2006'!$L172</f>
        <v>0</v>
      </c>
      <c r="J172" s="29">
        <f>+'2007'!$L172</f>
        <v>0</v>
      </c>
      <c r="K172" s="29">
        <f>+'2008'!$L172</f>
        <v>0</v>
      </c>
      <c r="L172" s="29">
        <f>+'2009'!$L172</f>
        <v>0</v>
      </c>
      <c r="M172" s="29">
        <f>+'2010'!$L172</f>
        <v>0</v>
      </c>
      <c r="N172" s="29">
        <f>+'2011'!$L172</f>
        <v>0</v>
      </c>
      <c r="O172" s="29">
        <f>+'2012'!$L172</f>
        <v>0</v>
      </c>
      <c r="P172" s="29">
        <f>+'2013'!$L172</f>
        <v>0</v>
      </c>
      <c r="Q172" s="29">
        <f>+'2014'!$L172</f>
        <v>0</v>
      </c>
      <c r="R172" s="29">
        <f>+'2015'!$L172</f>
        <v>0</v>
      </c>
      <c r="S172" s="29">
        <f>+'2016'!$L172</f>
        <v>0</v>
      </c>
      <c r="T172" s="29">
        <f>+'2017'!$L172</f>
        <v>0</v>
      </c>
      <c r="U172" s="29">
        <f>+'2018'!$L172</f>
        <v>0</v>
      </c>
      <c r="V172" s="29">
        <f>+'2019'!$L172</f>
        <v>0</v>
      </c>
      <c r="W172" s="26"/>
      <c r="X172" s="30" t="e">
        <f t="shared" si="48"/>
        <v>#DIV/0!</v>
      </c>
    </row>
    <row r="173" spans="1:24">
      <c r="A173" s="23" t="s">
        <v>571</v>
      </c>
      <c r="B173" s="24" t="s">
        <v>572</v>
      </c>
      <c r="C173" s="29">
        <f>+'2000'!$L173</f>
        <v>0</v>
      </c>
      <c r="D173" s="29">
        <f>+'2001'!$L173</f>
        <v>0</v>
      </c>
      <c r="E173" s="29">
        <f>+'2002'!$L173</f>
        <v>0</v>
      </c>
      <c r="F173" s="29">
        <f>+'2003'!$L173</f>
        <v>0</v>
      </c>
      <c r="G173" s="29">
        <f>+'2004'!$L173</f>
        <v>0</v>
      </c>
      <c r="H173" s="29">
        <f>+'2005'!$L173</f>
        <v>0</v>
      </c>
      <c r="I173" s="29">
        <f>+'2006'!$L173</f>
        <v>0</v>
      </c>
      <c r="J173" s="29">
        <f>+'2007'!$L173</f>
        <v>0</v>
      </c>
      <c r="K173" s="29">
        <f>+'2008'!$L173</f>
        <v>0</v>
      </c>
      <c r="L173" s="29">
        <f>+'2009'!$L173</f>
        <v>0</v>
      </c>
      <c r="M173" s="29">
        <f>+'2010'!$L173</f>
        <v>0</v>
      </c>
      <c r="N173" s="29">
        <f>+'2011'!$L173</f>
        <v>0</v>
      </c>
      <c r="O173" s="29">
        <f>+'2012'!$L173</f>
        <v>0</v>
      </c>
      <c r="P173" s="29">
        <f>+'2013'!$L173</f>
        <v>0</v>
      </c>
      <c r="Q173" s="29">
        <f>+'2014'!$L173</f>
        <v>0</v>
      </c>
      <c r="R173" s="29">
        <f>+'2015'!$L173</f>
        <v>0</v>
      </c>
      <c r="S173" s="29">
        <f>+'2016'!$L173</f>
        <v>0</v>
      </c>
      <c r="T173" s="29">
        <f>+'2017'!$L173</f>
        <v>0</v>
      </c>
      <c r="U173" s="29">
        <f>+'2018'!$L173</f>
        <v>0</v>
      </c>
      <c r="V173" s="29">
        <f>+'2019'!$L173</f>
        <v>0</v>
      </c>
      <c r="W173" s="26"/>
      <c r="X173" s="30" t="e">
        <f t="shared" si="48"/>
        <v>#DIV/0!</v>
      </c>
    </row>
    <row r="174" spans="1:24">
      <c r="A174" s="23" t="s">
        <v>573</v>
      </c>
      <c r="B174" s="24" t="s">
        <v>574</v>
      </c>
      <c r="C174" s="25">
        <f t="shared" ref="C174:U174" si="82">+SUM(C175:C176)</f>
        <v>0</v>
      </c>
      <c r="D174" s="25">
        <f t="shared" si="82"/>
        <v>0</v>
      </c>
      <c r="E174" s="25">
        <f t="shared" si="82"/>
        <v>0</v>
      </c>
      <c r="F174" s="25">
        <f t="shared" si="82"/>
        <v>0</v>
      </c>
      <c r="G174" s="25">
        <f t="shared" si="82"/>
        <v>0</v>
      </c>
      <c r="H174" s="25">
        <f t="shared" si="82"/>
        <v>0</v>
      </c>
      <c r="I174" s="25">
        <f t="shared" si="82"/>
        <v>0</v>
      </c>
      <c r="J174" s="25">
        <f t="shared" si="82"/>
        <v>0</v>
      </c>
      <c r="K174" s="25">
        <f t="shared" si="82"/>
        <v>0</v>
      </c>
      <c r="L174" s="25">
        <f t="shared" si="82"/>
        <v>0</v>
      </c>
      <c r="M174" s="25">
        <f t="shared" si="82"/>
        <v>0</v>
      </c>
      <c r="N174" s="25">
        <f t="shared" si="82"/>
        <v>0</v>
      </c>
      <c r="O174" s="25">
        <f t="shared" si="82"/>
        <v>0</v>
      </c>
      <c r="P174" s="25">
        <f t="shared" si="82"/>
        <v>0</v>
      </c>
      <c r="Q174" s="25">
        <f t="shared" si="82"/>
        <v>0</v>
      </c>
      <c r="R174" s="25">
        <f t="shared" si="82"/>
        <v>0</v>
      </c>
      <c r="S174" s="25">
        <f t="shared" si="82"/>
        <v>0</v>
      </c>
      <c r="T174" s="25">
        <f t="shared" si="82"/>
        <v>0</v>
      </c>
      <c r="U174" s="25">
        <f t="shared" si="82"/>
        <v>0</v>
      </c>
      <c r="V174" s="25">
        <f t="shared" ref="V174" si="83">+SUM(V175:V176)</f>
        <v>0</v>
      </c>
      <c r="W174" s="26"/>
      <c r="X174" s="27" t="e">
        <f t="shared" si="48"/>
        <v>#DIV/0!</v>
      </c>
    </row>
    <row r="175" spans="1:24">
      <c r="A175" s="23" t="s">
        <v>575</v>
      </c>
      <c r="B175" s="24" t="s">
        <v>576</v>
      </c>
      <c r="C175" s="29">
        <f>+'2000'!$L175</f>
        <v>0</v>
      </c>
      <c r="D175" s="29">
        <f>+'2001'!$L175</f>
        <v>0</v>
      </c>
      <c r="E175" s="29">
        <f>+'2002'!$L175</f>
        <v>0</v>
      </c>
      <c r="F175" s="29">
        <f>+'2003'!$L175</f>
        <v>0</v>
      </c>
      <c r="G175" s="29">
        <f>+'2004'!$L175</f>
        <v>0</v>
      </c>
      <c r="H175" s="29">
        <f>+'2005'!$L175</f>
        <v>0</v>
      </c>
      <c r="I175" s="29">
        <f>+'2006'!$L175</f>
        <v>0</v>
      </c>
      <c r="J175" s="29">
        <f>+'2007'!$L175</f>
        <v>0</v>
      </c>
      <c r="K175" s="29">
        <f>+'2008'!$L175</f>
        <v>0</v>
      </c>
      <c r="L175" s="29">
        <f>+'2009'!$L175</f>
        <v>0</v>
      </c>
      <c r="M175" s="29">
        <f>+'2010'!$L175</f>
        <v>0</v>
      </c>
      <c r="N175" s="29">
        <f>+'2011'!$L175</f>
        <v>0</v>
      </c>
      <c r="O175" s="29">
        <f>+'2012'!$L175</f>
        <v>0</v>
      </c>
      <c r="P175" s="29">
        <f>+'2013'!$L175</f>
        <v>0</v>
      </c>
      <c r="Q175" s="29">
        <f>+'2014'!$L175</f>
        <v>0</v>
      </c>
      <c r="R175" s="29">
        <f>+'2015'!$L175</f>
        <v>0</v>
      </c>
      <c r="S175" s="29">
        <f>+'2016'!$L175</f>
        <v>0</v>
      </c>
      <c r="T175" s="29">
        <f>+'2017'!$L175</f>
        <v>0</v>
      </c>
      <c r="U175" s="29">
        <f>+'2018'!$L175</f>
        <v>0</v>
      </c>
      <c r="V175" s="29">
        <f>+'2019'!$L175</f>
        <v>0</v>
      </c>
      <c r="W175" s="26"/>
      <c r="X175" s="30" t="e">
        <f t="shared" si="48"/>
        <v>#DIV/0!</v>
      </c>
    </row>
    <row r="176" spans="1:24">
      <c r="A176" s="23" t="s">
        <v>577</v>
      </c>
      <c r="B176" s="24" t="s">
        <v>578</v>
      </c>
      <c r="C176" s="25">
        <f t="shared" ref="C176" si="84">+SUM(C177:C181)</f>
        <v>0</v>
      </c>
      <c r="D176" s="25">
        <f t="shared" ref="D176" si="85">+SUM(D177:D181)</f>
        <v>0</v>
      </c>
      <c r="E176" s="25">
        <f t="shared" ref="E176" si="86">+SUM(E177:E181)</f>
        <v>0</v>
      </c>
      <c r="F176" s="25">
        <f t="shared" ref="F176" si="87">+SUM(F177:F181)</f>
        <v>0</v>
      </c>
      <c r="G176" s="25">
        <f t="shared" ref="G176" si="88">+SUM(G177:G181)</f>
        <v>0</v>
      </c>
      <c r="H176" s="25">
        <f t="shared" ref="H176" si="89">+SUM(H177:H181)</f>
        <v>0</v>
      </c>
      <c r="I176" s="25">
        <f t="shared" ref="I176" si="90">+SUM(I177:I181)</f>
        <v>0</v>
      </c>
      <c r="J176" s="25">
        <f t="shared" ref="J176" si="91">+SUM(J177:J181)</f>
        <v>0</v>
      </c>
      <c r="K176" s="25">
        <f t="shared" ref="K176" si="92">+SUM(K177:K181)</f>
        <v>0</v>
      </c>
      <c r="L176" s="25">
        <f t="shared" ref="L176" si="93">+SUM(L177:L181)</f>
        <v>0</v>
      </c>
      <c r="M176" s="25">
        <f t="shared" ref="M176" si="94">+SUM(M177:M181)</f>
        <v>0</v>
      </c>
      <c r="N176" s="25">
        <f t="shared" ref="N176" si="95">+SUM(N177:N181)</f>
        <v>0</v>
      </c>
      <c r="O176" s="25">
        <f t="shared" ref="O176" si="96">+SUM(O177:O181)</f>
        <v>0</v>
      </c>
      <c r="P176" s="25">
        <f t="shared" ref="P176" si="97">+SUM(P177:P181)</f>
        <v>0</v>
      </c>
      <c r="Q176" s="25">
        <f t="shared" ref="Q176" si="98">+SUM(Q177:Q181)</f>
        <v>0</v>
      </c>
      <c r="R176" s="25">
        <f t="shared" ref="R176" si="99">+SUM(R177:R181)</f>
        <v>0</v>
      </c>
      <c r="S176" s="25">
        <f t="shared" ref="S176" si="100">+SUM(S177:S181)</f>
        <v>0</v>
      </c>
      <c r="T176" s="25">
        <f t="shared" ref="T176" si="101">+SUM(T177:T181)</f>
        <v>0</v>
      </c>
      <c r="U176" s="25">
        <f t="shared" ref="U176:V176" si="102">+SUM(U177:U181)</f>
        <v>0</v>
      </c>
      <c r="V176" s="25">
        <f t="shared" si="102"/>
        <v>0</v>
      </c>
      <c r="W176" s="26"/>
      <c r="X176" s="27" t="e">
        <f t="shared" si="48"/>
        <v>#DIV/0!</v>
      </c>
    </row>
    <row r="177" spans="1:24">
      <c r="A177" s="23" t="s">
        <v>579</v>
      </c>
      <c r="B177" s="24" t="s">
        <v>580</v>
      </c>
      <c r="C177" s="29">
        <f>+'2000'!$L177</f>
        <v>0</v>
      </c>
      <c r="D177" s="29">
        <f>+'2001'!$L177</f>
        <v>0</v>
      </c>
      <c r="E177" s="29">
        <f>+'2002'!$L177</f>
        <v>0</v>
      </c>
      <c r="F177" s="29">
        <f>+'2003'!$L177</f>
        <v>0</v>
      </c>
      <c r="G177" s="29">
        <f>+'2004'!$L177</f>
        <v>0</v>
      </c>
      <c r="H177" s="29">
        <f>+'2005'!$L177</f>
        <v>0</v>
      </c>
      <c r="I177" s="29">
        <f>+'2006'!$L177</f>
        <v>0</v>
      </c>
      <c r="J177" s="29">
        <f>+'2007'!$L177</f>
        <v>0</v>
      </c>
      <c r="K177" s="29">
        <f>+'2008'!$L177</f>
        <v>0</v>
      </c>
      <c r="L177" s="29">
        <f>+'2009'!$L177</f>
        <v>0</v>
      </c>
      <c r="M177" s="29">
        <f>+'2010'!$L177</f>
        <v>0</v>
      </c>
      <c r="N177" s="29">
        <f>+'2011'!$L177</f>
        <v>0</v>
      </c>
      <c r="O177" s="29">
        <f>+'2012'!$L177</f>
        <v>0</v>
      </c>
      <c r="P177" s="29">
        <f>+'2013'!$L177</f>
        <v>0</v>
      </c>
      <c r="Q177" s="29">
        <f>+'2014'!$L177</f>
        <v>0</v>
      </c>
      <c r="R177" s="29">
        <f>+'2015'!$L177</f>
        <v>0</v>
      </c>
      <c r="S177" s="29">
        <f>+'2016'!$L177</f>
        <v>0</v>
      </c>
      <c r="T177" s="29">
        <f>+'2017'!$L177</f>
        <v>0</v>
      </c>
      <c r="U177" s="29">
        <f>+'2018'!$L177</f>
        <v>0</v>
      </c>
      <c r="V177" s="29">
        <f>+'2019'!$L177</f>
        <v>0</v>
      </c>
      <c r="W177" s="26"/>
      <c r="X177" s="30" t="e">
        <f t="shared" si="48"/>
        <v>#DIV/0!</v>
      </c>
    </row>
    <row r="178" spans="1:24">
      <c r="A178" s="23" t="s">
        <v>581</v>
      </c>
      <c r="B178" s="24" t="s">
        <v>582</v>
      </c>
      <c r="C178" s="29">
        <f>+'2000'!$L178</f>
        <v>0</v>
      </c>
      <c r="D178" s="29">
        <f>+'2001'!$L178</f>
        <v>0</v>
      </c>
      <c r="E178" s="29">
        <f>+'2002'!$L178</f>
        <v>0</v>
      </c>
      <c r="F178" s="29">
        <f>+'2003'!$L178</f>
        <v>0</v>
      </c>
      <c r="G178" s="29">
        <f>+'2004'!$L178</f>
        <v>0</v>
      </c>
      <c r="H178" s="29">
        <f>+'2005'!$L178</f>
        <v>0</v>
      </c>
      <c r="I178" s="29">
        <f>+'2006'!$L178</f>
        <v>0</v>
      </c>
      <c r="J178" s="29">
        <f>+'2007'!$L178</f>
        <v>0</v>
      </c>
      <c r="K178" s="29">
        <f>+'2008'!$L178</f>
        <v>0</v>
      </c>
      <c r="L178" s="29">
        <f>+'2009'!$L178</f>
        <v>0</v>
      </c>
      <c r="M178" s="29">
        <f>+'2010'!$L178</f>
        <v>0</v>
      </c>
      <c r="N178" s="29">
        <f>+'2011'!$L178</f>
        <v>0</v>
      </c>
      <c r="O178" s="29">
        <f>+'2012'!$L178</f>
        <v>0</v>
      </c>
      <c r="P178" s="29">
        <f>+'2013'!$L178</f>
        <v>0</v>
      </c>
      <c r="Q178" s="29">
        <f>+'2014'!$L178</f>
        <v>0</v>
      </c>
      <c r="R178" s="29">
        <f>+'2015'!$L178</f>
        <v>0</v>
      </c>
      <c r="S178" s="29">
        <f>+'2016'!$L178</f>
        <v>0</v>
      </c>
      <c r="T178" s="29">
        <f>+'2017'!$L178</f>
        <v>0</v>
      </c>
      <c r="U178" s="29">
        <f>+'2018'!$L178</f>
        <v>0</v>
      </c>
      <c r="V178" s="29">
        <f>+'2019'!$L178</f>
        <v>0</v>
      </c>
      <c r="W178" s="26"/>
      <c r="X178" s="30" t="e">
        <f t="shared" si="48"/>
        <v>#DIV/0!</v>
      </c>
    </row>
    <row r="179" spans="1:24">
      <c r="A179" s="23" t="s">
        <v>583</v>
      </c>
      <c r="B179" s="24" t="s">
        <v>584</v>
      </c>
      <c r="C179" s="29">
        <f>+'2000'!$L179</f>
        <v>0</v>
      </c>
      <c r="D179" s="29">
        <f>+'2001'!$L179</f>
        <v>0</v>
      </c>
      <c r="E179" s="29">
        <f>+'2002'!$L179</f>
        <v>0</v>
      </c>
      <c r="F179" s="29">
        <f>+'2003'!$L179</f>
        <v>0</v>
      </c>
      <c r="G179" s="29">
        <f>+'2004'!$L179</f>
        <v>0</v>
      </c>
      <c r="H179" s="29">
        <f>+'2005'!$L179</f>
        <v>0</v>
      </c>
      <c r="I179" s="29">
        <f>+'2006'!$L179</f>
        <v>0</v>
      </c>
      <c r="J179" s="29">
        <f>+'2007'!$L179</f>
        <v>0</v>
      </c>
      <c r="K179" s="29">
        <f>+'2008'!$L179</f>
        <v>0</v>
      </c>
      <c r="L179" s="29">
        <f>+'2009'!$L179</f>
        <v>0</v>
      </c>
      <c r="M179" s="29">
        <f>+'2010'!$L179</f>
        <v>0</v>
      </c>
      <c r="N179" s="29">
        <f>+'2011'!$L179</f>
        <v>0</v>
      </c>
      <c r="O179" s="29">
        <f>+'2012'!$L179</f>
        <v>0</v>
      </c>
      <c r="P179" s="29">
        <f>+'2013'!$L179</f>
        <v>0</v>
      </c>
      <c r="Q179" s="29">
        <f>+'2014'!$L179</f>
        <v>0</v>
      </c>
      <c r="R179" s="29">
        <f>+'2015'!$L179</f>
        <v>0</v>
      </c>
      <c r="S179" s="29">
        <f>+'2016'!$L179</f>
        <v>0</v>
      </c>
      <c r="T179" s="29">
        <f>+'2017'!$L179</f>
        <v>0</v>
      </c>
      <c r="U179" s="29">
        <f>+'2018'!$L179</f>
        <v>0</v>
      </c>
      <c r="V179" s="29">
        <f>+'2019'!$L179</f>
        <v>0</v>
      </c>
      <c r="W179" s="26"/>
      <c r="X179" s="30" t="e">
        <f t="shared" si="48"/>
        <v>#DIV/0!</v>
      </c>
    </row>
    <row r="180" spans="1:24">
      <c r="A180" s="23" t="s">
        <v>585</v>
      </c>
      <c r="B180" s="24" t="s">
        <v>586</v>
      </c>
      <c r="C180" s="29">
        <f>+'2000'!$L180</f>
        <v>0</v>
      </c>
      <c r="D180" s="29">
        <f>+'2001'!$L180</f>
        <v>0</v>
      </c>
      <c r="E180" s="29">
        <f>+'2002'!$L180</f>
        <v>0</v>
      </c>
      <c r="F180" s="29">
        <f>+'2003'!$L180</f>
        <v>0</v>
      </c>
      <c r="G180" s="29">
        <f>+'2004'!$L180</f>
        <v>0</v>
      </c>
      <c r="H180" s="29">
        <f>+'2005'!$L180</f>
        <v>0</v>
      </c>
      <c r="I180" s="29">
        <f>+'2006'!$L180</f>
        <v>0</v>
      </c>
      <c r="J180" s="29">
        <f>+'2007'!$L180</f>
        <v>0</v>
      </c>
      <c r="K180" s="29">
        <f>+'2008'!$L180</f>
        <v>0</v>
      </c>
      <c r="L180" s="29">
        <f>+'2009'!$L180</f>
        <v>0</v>
      </c>
      <c r="M180" s="29">
        <f>+'2010'!$L180</f>
        <v>0</v>
      </c>
      <c r="N180" s="29">
        <f>+'2011'!$L180</f>
        <v>0</v>
      </c>
      <c r="O180" s="29">
        <f>+'2012'!$L180</f>
        <v>0</v>
      </c>
      <c r="P180" s="29">
        <f>+'2013'!$L180</f>
        <v>0</v>
      </c>
      <c r="Q180" s="29">
        <f>+'2014'!$L180</f>
        <v>0</v>
      </c>
      <c r="R180" s="29">
        <f>+'2015'!$L180</f>
        <v>0</v>
      </c>
      <c r="S180" s="29">
        <f>+'2016'!$L180</f>
        <v>0</v>
      </c>
      <c r="T180" s="29">
        <f>+'2017'!$L180</f>
        <v>0</v>
      </c>
      <c r="U180" s="29">
        <f>+'2018'!$L180</f>
        <v>0</v>
      </c>
      <c r="V180" s="29">
        <f>+'2019'!$L180</f>
        <v>0</v>
      </c>
      <c r="W180" s="26"/>
      <c r="X180" s="30" t="e">
        <f t="shared" si="48"/>
        <v>#DIV/0!</v>
      </c>
    </row>
    <row r="181" spans="1:24">
      <c r="A181" s="23" t="s">
        <v>587</v>
      </c>
      <c r="B181" s="24" t="s">
        <v>588</v>
      </c>
      <c r="C181" s="29">
        <f>+'2000'!$L181</f>
        <v>0</v>
      </c>
      <c r="D181" s="29">
        <f>+'2001'!$L181</f>
        <v>0</v>
      </c>
      <c r="E181" s="29">
        <f>+'2002'!$L181</f>
        <v>0</v>
      </c>
      <c r="F181" s="29">
        <f>+'2003'!$L181</f>
        <v>0</v>
      </c>
      <c r="G181" s="29">
        <f>+'2004'!$L181</f>
        <v>0</v>
      </c>
      <c r="H181" s="29">
        <f>+'2005'!$L181</f>
        <v>0</v>
      </c>
      <c r="I181" s="29">
        <f>+'2006'!$L181</f>
        <v>0</v>
      </c>
      <c r="J181" s="29">
        <f>+'2007'!$L181</f>
        <v>0</v>
      </c>
      <c r="K181" s="29">
        <f>+'2008'!$L181</f>
        <v>0</v>
      </c>
      <c r="L181" s="29">
        <f>+'2009'!$L181</f>
        <v>0</v>
      </c>
      <c r="M181" s="29">
        <f>+'2010'!$L181</f>
        <v>0</v>
      </c>
      <c r="N181" s="29">
        <f>+'2011'!$L181</f>
        <v>0</v>
      </c>
      <c r="O181" s="29">
        <f>+'2012'!$L181</f>
        <v>0</v>
      </c>
      <c r="P181" s="29">
        <f>+'2013'!$L181</f>
        <v>0</v>
      </c>
      <c r="Q181" s="29">
        <f>+'2014'!$L181</f>
        <v>0</v>
      </c>
      <c r="R181" s="29">
        <f>+'2015'!$L181</f>
        <v>0</v>
      </c>
      <c r="S181" s="29">
        <f>+'2016'!$L181</f>
        <v>0</v>
      </c>
      <c r="T181" s="29">
        <f>+'2017'!$L181</f>
        <v>0</v>
      </c>
      <c r="U181" s="29">
        <f>+'2018'!$L181</f>
        <v>0</v>
      </c>
      <c r="V181" s="29">
        <f>+'2019'!$L181</f>
        <v>0</v>
      </c>
      <c r="W181" s="26"/>
      <c r="X181" s="30" t="e">
        <f t="shared" si="48"/>
        <v>#DIV/0!</v>
      </c>
    </row>
    <row r="182" spans="1:24">
      <c r="A182" s="23" t="s">
        <v>589</v>
      </c>
      <c r="B182" s="24" t="s">
        <v>590</v>
      </c>
      <c r="C182" s="25">
        <f t="shared" ref="C182:U182" si="103">+SUM(C183:C184)</f>
        <v>0</v>
      </c>
      <c r="D182" s="25">
        <f t="shared" si="103"/>
        <v>0</v>
      </c>
      <c r="E182" s="25">
        <f t="shared" si="103"/>
        <v>0</v>
      </c>
      <c r="F182" s="25">
        <f t="shared" si="103"/>
        <v>0</v>
      </c>
      <c r="G182" s="25">
        <f t="shared" si="103"/>
        <v>0</v>
      </c>
      <c r="H182" s="25">
        <f t="shared" si="103"/>
        <v>0</v>
      </c>
      <c r="I182" s="25">
        <f t="shared" si="103"/>
        <v>0</v>
      </c>
      <c r="J182" s="25">
        <f t="shared" si="103"/>
        <v>0</v>
      </c>
      <c r="K182" s="25">
        <f t="shared" si="103"/>
        <v>0</v>
      </c>
      <c r="L182" s="25">
        <f t="shared" si="103"/>
        <v>0</v>
      </c>
      <c r="M182" s="25">
        <f t="shared" si="103"/>
        <v>0</v>
      </c>
      <c r="N182" s="25">
        <f t="shared" si="103"/>
        <v>0</v>
      </c>
      <c r="O182" s="25">
        <f t="shared" si="103"/>
        <v>0</v>
      </c>
      <c r="P182" s="25">
        <f t="shared" si="103"/>
        <v>0</v>
      </c>
      <c r="Q182" s="25">
        <f t="shared" si="103"/>
        <v>0</v>
      </c>
      <c r="R182" s="25">
        <f t="shared" si="103"/>
        <v>0</v>
      </c>
      <c r="S182" s="25">
        <f t="shared" si="103"/>
        <v>0</v>
      </c>
      <c r="T182" s="25">
        <f t="shared" si="103"/>
        <v>0</v>
      </c>
      <c r="U182" s="25">
        <f t="shared" si="103"/>
        <v>0</v>
      </c>
      <c r="V182" s="25">
        <f t="shared" ref="V182" si="104">+SUM(V183:V184)</f>
        <v>0</v>
      </c>
      <c r="W182" s="26"/>
      <c r="X182" s="27" t="e">
        <f t="shared" si="48"/>
        <v>#DIV/0!</v>
      </c>
    </row>
    <row r="183" spans="1:24">
      <c r="A183" s="23" t="s">
        <v>591</v>
      </c>
      <c r="B183" s="24" t="s">
        <v>592</v>
      </c>
      <c r="C183" s="29">
        <f>+'2000'!$L183</f>
        <v>0</v>
      </c>
      <c r="D183" s="29">
        <f>+'2001'!$L183</f>
        <v>0</v>
      </c>
      <c r="E183" s="29">
        <f>+'2002'!$L183</f>
        <v>0</v>
      </c>
      <c r="F183" s="29">
        <f>+'2003'!$L183</f>
        <v>0</v>
      </c>
      <c r="G183" s="29">
        <f>+'2004'!$L183</f>
        <v>0</v>
      </c>
      <c r="H183" s="29">
        <f>+'2005'!$L183</f>
        <v>0</v>
      </c>
      <c r="I183" s="29">
        <f>+'2006'!$L183</f>
        <v>0</v>
      </c>
      <c r="J183" s="29">
        <f>+'2007'!$L183</f>
        <v>0</v>
      </c>
      <c r="K183" s="29">
        <f>+'2008'!$L183</f>
        <v>0</v>
      </c>
      <c r="L183" s="29">
        <f>+'2009'!$L183</f>
        <v>0</v>
      </c>
      <c r="M183" s="29">
        <f>+'2010'!$L183</f>
        <v>0</v>
      </c>
      <c r="N183" s="29">
        <f>+'2011'!$L183</f>
        <v>0</v>
      </c>
      <c r="O183" s="29">
        <f>+'2012'!$L183</f>
        <v>0</v>
      </c>
      <c r="P183" s="29">
        <f>+'2013'!$L183</f>
        <v>0</v>
      </c>
      <c r="Q183" s="29">
        <f>+'2014'!$L183</f>
        <v>0</v>
      </c>
      <c r="R183" s="29">
        <f>+'2015'!$L183</f>
        <v>0</v>
      </c>
      <c r="S183" s="29">
        <f>+'2016'!$L183</f>
        <v>0</v>
      </c>
      <c r="T183" s="29">
        <f>+'2017'!$L183</f>
        <v>0</v>
      </c>
      <c r="U183" s="29">
        <f>+'2018'!$L183</f>
        <v>0</v>
      </c>
      <c r="V183" s="29">
        <f>+'2019'!$L183</f>
        <v>0</v>
      </c>
      <c r="W183" s="26"/>
      <c r="X183" s="30" t="e">
        <f t="shared" si="48"/>
        <v>#DIV/0!</v>
      </c>
    </row>
    <row r="184" spans="1:24">
      <c r="A184" s="23" t="s">
        <v>593</v>
      </c>
      <c r="B184" s="24" t="s">
        <v>594</v>
      </c>
      <c r="C184" s="25">
        <f t="shared" ref="C184" si="105">+SUM(C185:C189)</f>
        <v>0</v>
      </c>
      <c r="D184" s="25">
        <f t="shared" ref="D184" si="106">+SUM(D185:D189)</f>
        <v>0</v>
      </c>
      <c r="E184" s="25">
        <f t="shared" ref="E184" si="107">+SUM(E185:E189)</f>
        <v>0</v>
      </c>
      <c r="F184" s="25">
        <f t="shared" ref="F184" si="108">+SUM(F185:F189)</f>
        <v>0</v>
      </c>
      <c r="G184" s="25">
        <f t="shared" ref="G184" si="109">+SUM(G185:G189)</f>
        <v>0</v>
      </c>
      <c r="H184" s="25">
        <f t="shared" ref="H184" si="110">+SUM(H185:H189)</f>
        <v>0</v>
      </c>
      <c r="I184" s="25">
        <f t="shared" ref="I184" si="111">+SUM(I185:I189)</f>
        <v>0</v>
      </c>
      <c r="J184" s="25">
        <f t="shared" ref="J184" si="112">+SUM(J185:J189)</f>
        <v>0</v>
      </c>
      <c r="K184" s="25">
        <f t="shared" ref="K184" si="113">+SUM(K185:K189)</f>
        <v>0</v>
      </c>
      <c r="L184" s="25">
        <f t="shared" ref="L184" si="114">+SUM(L185:L189)</f>
        <v>0</v>
      </c>
      <c r="M184" s="25">
        <f t="shared" ref="M184" si="115">+SUM(M185:M189)</f>
        <v>0</v>
      </c>
      <c r="N184" s="25">
        <f t="shared" ref="N184" si="116">+SUM(N185:N189)</f>
        <v>0</v>
      </c>
      <c r="O184" s="25">
        <f t="shared" ref="O184" si="117">+SUM(O185:O189)</f>
        <v>0</v>
      </c>
      <c r="P184" s="25">
        <f t="shared" ref="P184" si="118">+SUM(P185:P189)</f>
        <v>0</v>
      </c>
      <c r="Q184" s="25">
        <f t="shared" ref="Q184" si="119">+SUM(Q185:Q189)</f>
        <v>0</v>
      </c>
      <c r="R184" s="25">
        <f t="shared" ref="R184" si="120">+SUM(R185:R189)</f>
        <v>0</v>
      </c>
      <c r="S184" s="25">
        <f t="shared" ref="S184" si="121">+SUM(S185:S189)</f>
        <v>0</v>
      </c>
      <c r="T184" s="25">
        <f t="shared" ref="T184" si="122">+SUM(T185:T189)</f>
        <v>0</v>
      </c>
      <c r="U184" s="25">
        <f t="shared" ref="U184:V184" si="123">+SUM(U185:U189)</f>
        <v>0</v>
      </c>
      <c r="V184" s="25">
        <f t="shared" si="123"/>
        <v>0</v>
      </c>
      <c r="W184" s="26"/>
      <c r="X184" s="27" t="e">
        <f t="shared" si="48"/>
        <v>#DIV/0!</v>
      </c>
    </row>
    <row r="185" spans="1:24">
      <c r="A185" s="23" t="s">
        <v>595</v>
      </c>
      <c r="B185" s="24" t="s">
        <v>596</v>
      </c>
      <c r="C185" s="29">
        <f>+'2000'!$L185</f>
        <v>0</v>
      </c>
      <c r="D185" s="29">
        <f>+'2001'!$L185</f>
        <v>0</v>
      </c>
      <c r="E185" s="29">
        <f>+'2002'!$L185</f>
        <v>0</v>
      </c>
      <c r="F185" s="29">
        <f>+'2003'!$L185</f>
        <v>0</v>
      </c>
      <c r="G185" s="29">
        <f>+'2004'!$L185</f>
        <v>0</v>
      </c>
      <c r="H185" s="29">
        <f>+'2005'!$L185</f>
        <v>0</v>
      </c>
      <c r="I185" s="29">
        <f>+'2006'!$L185</f>
        <v>0</v>
      </c>
      <c r="J185" s="29">
        <f>+'2007'!$L185</f>
        <v>0</v>
      </c>
      <c r="K185" s="29">
        <f>+'2008'!$L185</f>
        <v>0</v>
      </c>
      <c r="L185" s="29">
        <f>+'2009'!$L185</f>
        <v>0</v>
      </c>
      <c r="M185" s="29">
        <f>+'2010'!$L185</f>
        <v>0</v>
      </c>
      <c r="N185" s="29">
        <f>+'2011'!$L185</f>
        <v>0</v>
      </c>
      <c r="O185" s="29">
        <f>+'2012'!$L185</f>
        <v>0</v>
      </c>
      <c r="P185" s="29">
        <f>+'2013'!$L185</f>
        <v>0</v>
      </c>
      <c r="Q185" s="29">
        <f>+'2014'!$L185</f>
        <v>0</v>
      </c>
      <c r="R185" s="29">
        <f>+'2015'!$L185</f>
        <v>0</v>
      </c>
      <c r="S185" s="29">
        <f>+'2016'!$L185</f>
        <v>0</v>
      </c>
      <c r="T185" s="29">
        <f>+'2017'!$L185</f>
        <v>0</v>
      </c>
      <c r="U185" s="29">
        <f>+'2018'!$L185</f>
        <v>0</v>
      </c>
      <c r="V185" s="29">
        <f>+'2019'!$L185</f>
        <v>0</v>
      </c>
      <c r="W185" s="26"/>
      <c r="X185" s="30" t="e">
        <f t="shared" si="48"/>
        <v>#DIV/0!</v>
      </c>
    </row>
    <row r="186" spans="1:24">
      <c r="A186" s="23" t="s">
        <v>597</v>
      </c>
      <c r="B186" s="24" t="s">
        <v>598</v>
      </c>
      <c r="C186" s="29">
        <f>+'2000'!$L186</f>
        <v>0</v>
      </c>
      <c r="D186" s="29">
        <f>+'2001'!$L186</f>
        <v>0</v>
      </c>
      <c r="E186" s="29">
        <f>+'2002'!$L186</f>
        <v>0</v>
      </c>
      <c r="F186" s="29">
        <f>+'2003'!$L186</f>
        <v>0</v>
      </c>
      <c r="G186" s="29">
        <f>+'2004'!$L186</f>
        <v>0</v>
      </c>
      <c r="H186" s="29">
        <f>+'2005'!$L186</f>
        <v>0</v>
      </c>
      <c r="I186" s="29">
        <f>+'2006'!$L186</f>
        <v>0</v>
      </c>
      <c r="J186" s="29">
        <f>+'2007'!$L186</f>
        <v>0</v>
      </c>
      <c r="K186" s="29">
        <f>+'2008'!$L186</f>
        <v>0</v>
      </c>
      <c r="L186" s="29">
        <f>+'2009'!$L186</f>
        <v>0</v>
      </c>
      <c r="M186" s="29">
        <f>+'2010'!$L186</f>
        <v>0</v>
      </c>
      <c r="N186" s="29">
        <f>+'2011'!$L186</f>
        <v>0</v>
      </c>
      <c r="O186" s="29">
        <f>+'2012'!$L186</f>
        <v>0</v>
      </c>
      <c r="P186" s="29">
        <f>+'2013'!$L186</f>
        <v>0</v>
      </c>
      <c r="Q186" s="29">
        <f>+'2014'!$L186</f>
        <v>0</v>
      </c>
      <c r="R186" s="29">
        <f>+'2015'!$L186</f>
        <v>0</v>
      </c>
      <c r="S186" s="29">
        <f>+'2016'!$L186</f>
        <v>0</v>
      </c>
      <c r="T186" s="29">
        <f>+'2017'!$L186</f>
        <v>0</v>
      </c>
      <c r="U186" s="29">
        <f>+'2018'!$L186</f>
        <v>0</v>
      </c>
      <c r="V186" s="29">
        <f>+'2019'!$L186</f>
        <v>0</v>
      </c>
      <c r="W186" s="26"/>
      <c r="X186" s="30" t="e">
        <f t="shared" si="48"/>
        <v>#DIV/0!</v>
      </c>
    </row>
    <row r="187" spans="1:24">
      <c r="A187" s="23" t="s">
        <v>599</v>
      </c>
      <c r="B187" s="24" t="s">
        <v>600</v>
      </c>
      <c r="C187" s="29">
        <f>+'2000'!$L187</f>
        <v>0</v>
      </c>
      <c r="D187" s="29">
        <f>+'2001'!$L187</f>
        <v>0</v>
      </c>
      <c r="E187" s="29">
        <f>+'2002'!$L187</f>
        <v>0</v>
      </c>
      <c r="F187" s="29">
        <f>+'2003'!$L187</f>
        <v>0</v>
      </c>
      <c r="G187" s="29">
        <f>+'2004'!$L187</f>
        <v>0</v>
      </c>
      <c r="H187" s="29">
        <f>+'2005'!$L187</f>
        <v>0</v>
      </c>
      <c r="I187" s="29">
        <f>+'2006'!$L187</f>
        <v>0</v>
      </c>
      <c r="J187" s="29">
        <f>+'2007'!$L187</f>
        <v>0</v>
      </c>
      <c r="K187" s="29">
        <f>+'2008'!$L187</f>
        <v>0</v>
      </c>
      <c r="L187" s="29">
        <f>+'2009'!$L187</f>
        <v>0</v>
      </c>
      <c r="M187" s="29">
        <f>+'2010'!$L187</f>
        <v>0</v>
      </c>
      <c r="N187" s="29">
        <f>+'2011'!$L187</f>
        <v>0</v>
      </c>
      <c r="O187" s="29">
        <f>+'2012'!$L187</f>
        <v>0</v>
      </c>
      <c r="P187" s="29">
        <f>+'2013'!$L187</f>
        <v>0</v>
      </c>
      <c r="Q187" s="29">
        <f>+'2014'!$L187</f>
        <v>0</v>
      </c>
      <c r="R187" s="29">
        <f>+'2015'!$L187</f>
        <v>0</v>
      </c>
      <c r="S187" s="29">
        <f>+'2016'!$L187</f>
        <v>0</v>
      </c>
      <c r="T187" s="29">
        <f>+'2017'!$L187</f>
        <v>0</v>
      </c>
      <c r="U187" s="29">
        <f>+'2018'!$L187</f>
        <v>0</v>
      </c>
      <c r="V187" s="29">
        <f>+'2019'!$L187</f>
        <v>0</v>
      </c>
      <c r="W187" s="26"/>
      <c r="X187" s="30" t="e">
        <f t="shared" si="48"/>
        <v>#DIV/0!</v>
      </c>
    </row>
    <row r="188" spans="1:24">
      <c r="A188" s="23" t="s">
        <v>601</v>
      </c>
      <c r="B188" s="24" t="s">
        <v>602</v>
      </c>
      <c r="C188" s="29">
        <f>+'2000'!$L188</f>
        <v>0</v>
      </c>
      <c r="D188" s="29">
        <f>+'2001'!$L188</f>
        <v>0</v>
      </c>
      <c r="E188" s="29">
        <f>+'2002'!$L188</f>
        <v>0</v>
      </c>
      <c r="F188" s="29">
        <f>+'2003'!$L188</f>
        <v>0</v>
      </c>
      <c r="G188" s="29">
        <f>+'2004'!$L188</f>
        <v>0</v>
      </c>
      <c r="H188" s="29">
        <f>+'2005'!$L188</f>
        <v>0</v>
      </c>
      <c r="I188" s="29">
        <f>+'2006'!$L188</f>
        <v>0</v>
      </c>
      <c r="J188" s="29">
        <f>+'2007'!$L188</f>
        <v>0</v>
      </c>
      <c r="K188" s="29">
        <f>+'2008'!$L188</f>
        <v>0</v>
      </c>
      <c r="L188" s="29">
        <f>+'2009'!$L188</f>
        <v>0</v>
      </c>
      <c r="M188" s="29">
        <f>+'2010'!$L188</f>
        <v>0</v>
      </c>
      <c r="N188" s="29">
        <f>+'2011'!$L188</f>
        <v>0</v>
      </c>
      <c r="O188" s="29">
        <f>+'2012'!$L188</f>
        <v>0</v>
      </c>
      <c r="P188" s="29">
        <f>+'2013'!$L188</f>
        <v>0</v>
      </c>
      <c r="Q188" s="29">
        <f>+'2014'!$L188</f>
        <v>0</v>
      </c>
      <c r="R188" s="29">
        <f>+'2015'!$L188</f>
        <v>0</v>
      </c>
      <c r="S188" s="29">
        <f>+'2016'!$L188</f>
        <v>0</v>
      </c>
      <c r="T188" s="29">
        <f>+'2017'!$L188</f>
        <v>0</v>
      </c>
      <c r="U188" s="29">
        <f>+'2018'!$L188</f>
        <v>0</v>
      </c>
      <c r="V188" s="29">
        <f>+'2019'!$L188</f>
        <v>0</v>
      </c>
      <c r="W188" s="26"/>
      <c r="X188" s="30" t="e">
        <f t="shared" si="48"/>
        <v>#DIV/0!</v>
      </c>
    </row>
    <row r="189" spans="1:24">
      <c r="A189" s="23" t="s">
        <v>603</v>
      </c>
      <c r="B189" s="24" t="s">
        <v>604</v>
      </c>
      <c r="C189" s="29">
        <f>+'2000'!$L189</f>
        <v>0</v>
      </c>
      <c r="D189" s="29">
        <f>+'2001'!$L189</f>
        <v>0</v>
      </c>
      <c r="E189" s="29">
        <f>+'2002'!$L189</f>
        <v>0</v>
      </c>
      <c r="F189" s="29">
        <f>+'2003'!$L189</f>
        <v>0</v>
      </c>
      <c r="G189" s="29">
        <f>+'2004'!$L189</f>
        <v>0</v>
      </c>
      <c r="H189" s="29">
        <f>+'2005'!$L189</f>
        <v>0</v>
      </c>
      <c r="I189" s="29">
        <f>+'2006'!$L189</f>
        <v>0</v>
      </c>
      <c r="J189" s="29">
        <f>+'2007'!$L189</f>
        <v>0</v>
      </c>
      <c r="K189" s="29">
        <f>+'2008'!$L189</f>
        <v>0</v>
      </c>
      <c r="L189" s="29">
        <f>+'2009'!$L189</f>
        <v>0</v>
      </c>
      <c r="M189" s="29">
        <f>+'2010'!$L189</f>
        <v>0</v>
      </c>
      <c r="N189" s="29">
        <f>+'2011'!$L189</f>
        <v>0</v>
      </c>
      <c r="O189" s="29">
        <f>+'2012'!$L189</f>
        <v>0</v>
      </c>
      <c r="P189" s="29">
        <f>+'2013'!$L189</f>
        <v>0</v>
      </c>
      <c r="Q189" s="29">
        <f>+'2014'!$L189</f>
        <v>0</v>
      </c>
      <c r="R189" s="29">
        <f>+'2015'!$L189</f>
        <v>0</v>
      </c>
      <c r="S189" s="29">
        <f>+'2016'!$L189</f>
        <v>0</v>
      </c>
      <c r="T189" s="29">
        <f>+'2017'!$L189</f>
        <v>0</v>
      </c>
      <c r="U189" s="29">
        <f>+'2018'!$L189</f>
        <v>0</v>
      </c>
      <c r="V189" s="29">
        <f>+'2019'!$L189</f>
        <v>0</v>
      </c>
      <c r="W189" s="26"/>
      <c r="X189" s="30" t="e">
        <f t="shared" si="48"/>
        <v>#DIV/0!</v>
      </c>
    </row>
    <row r="190" spans="1:24">
      <c r="A190" s="23" t="s">
        <v>605</v>
      </c>
      <c r="B190" s="24" t="s">
        <v>606</v>
      </c>
      <c r="C190" s="25">
        <f t="shared" ref="C190:U190" si="124">+SUM(C191:C192)</f>
        <v>0</v>
      </c>
      <c r="D190" s="25">
        <f t="shared" si="124"/>
        <v>0</v>
      </c>
      <c r="E190" s="25">
        <f t="shared" si="124"/>
        <v>0</v>
      </c>
      <c r="F190" s="25">
        <f t="shared" si="124"/>
        <v>0</v>
      </c>
      <c r="G190" s="25">
        <f t="shared" si="124"/>
        <v>0</v>
      </c>
      <c r="H190" s="25">
        <f t="shared" si="124"/>
        <v>0</v>
      </c>
      <c r="I190" s="25">
        <f t="shared" si="124"/>
        <v>0</v>
      </c>
      <c r="J190" s="25">
        <f t="shared" si="124"/>
        <v>0</v>
      </c>
      <c r="K190" s="25">
        <f t="shared" si="124"/>
        <v>0</v>
      </c>
      <c r="L190" s="25">
        <f t="shared" si="124"/>
        <v>0</v>
      </c>
      <c r="M190" s="25">
        <f t="shared" si="124"/>
        <v>0</v>
      </c>
      <c r="N190" s="25">
        <f t="shared" si="124"/>
        <v>0</v>
      </c>
      <c r="O190" s="25">
        <f t="shared" si="124"/>
        <v>0</v>
      </c>
      <c r="P190" s="25">
        <f t="shared" si="124"/>
        <v>0</v>
      </c>
      <c r="Q190" s="25">
        <f t="shared" si="124"/>
        <v>0</v>
      </c>
      <c r="R190" s="25">
        <f t="shared" si="124"/>
        <v>0</v>
      </c>
      <c r="S190" s="25">
        <f t="shared" si="124"/>
        <v>0</v>
      </c>
      <c r="T190" s="25">
        <f t="shared" si="124"/>
        <v>0</v>
      </c>
      <c r="U190" s="25">
        <f t="shared" si="124"/>
        <v>0</v>
      </c>
      <c r="V190" s="25">
        <f t="shared" ref="V190" si="125">+SUM(V191:V192)</f>
        <v>0</v>
      </c>
      <c r="W190" s="26"/>
      <c r="X190" s="27" t="e">
        <f t="shared" si="48"/>
        <v>#DIV/0!</v>
      </c>
    </row>
    <row r="191" spans="1:24">
      <c r="A191" s="23" t="s">
        <v>607</v>
      </c>
      <c r="B191" s="24" t="s">
        <v>608</v>
      </c>
      <c r="C191" s="29">
        <f>+'2000'!$L191</f>
        <v>0</v>
      </c>
      <c r="D191" s="29">
        <f>+'2001'!$L191</f>
        <v>0</v>
      </c>
      <c r="E191" s="29">
        <f>+'2002'!$L191</f>
        <v>0</v>
      </c>
      <c r="F191" s="29">
        <f>+'2003'!$L191</f>
        <v>0</v>
      </c>
      <c r="G191" s="29">
        <f>+'2004'!$L191</f>
        <v>0</v>
      </c>
      <c r="H191" s="29">
        <f>+'2005'!$L191</f>
        <v>0</v>
      </c>
      <c r="I191" s="29">
        <f>+'2006'!$L191</f>
        <v>0</v>
      </c>
      <c r="J191" s="29">
        <f>+'2007'!$L191</f>
        <v>0</v>
      </c>
      <c r="K191" s="29">
        <f>+'2008'!$L191</f>
        <v>0</v>
      </c>
      <c r="L191" s="29">
        <f>+'2009'!$L191</f>
        <v>0</v>
      </c>
      <c r="M191" s="29">
        <f>+'2010'!$L191</f>
        <v>0</v>
      </c>
      <c r="N191" s="29">
        <f>+'2011'!$L191</f>
        <v>0</v>
      </c>
      <c r="O191" s="29">
        <f>+'2012'!$L191</f>
        <v>0</v>
      </c>
      <c r="P191" s="29">
        <f>+'2013'!$L191</f>
        <v>0</v>
      </c>
      <c r="Q191" s="29">
        <f>+'2014'!$L191</f>
        <v>0</v>
      </c>
      <c r="R191" s="29">
        <f>+'2015'!$L191</f>
        <v>0</v>
      </c>
      <c r="S191" s="29">
        <f>+'2016'!$L191</f>
        <v>0</v>
      </c>
      <c r="T191" s="29">
        <f>+'2017'!$L191</f>
        <v>0</v>
      </c>
      <c r="U191" s="29">
        <f>+'2018'!$L191</f>
        <v>0</v>
      </c>
      <c r="V191" s="29">
        <f>+'2019'!$L191</f>
        <v>0</v>
      </c>
      <c r="W191" s="26"/>
      <c r="X191" s="30" t="e">
        <f t="shared" si="48"/>
        <v>#DIV/0!</v>
      </c>
    </row>
    <row r="192" spans="1:24">
      <c r="A192" s="23" t="s">
        <v>609</v>
      </c>
      <c r="B192" s="24" t="s">
        <v>610</v>
      </c>
      <c r="C192" s="25">
        <f t="shared" ref="C192" si="126">+SUM(C193:C197)</f>
        <v>0</v>
      </c>
      <c r="D192" s="25">
        <f t="shared" ref="D192" si="127">+SUM(D193:D197)</f>
        <v>0</v>
      </c>
      <c r="E192" s="25">
        <f t="shared" ref="E192" si="128">+SUM(E193:E197)</f>
        <v>0</v>
      </c>
      <c r="F192" s="25">
        <f t="shared" ref="F192" si="129">+SUM(F193:F197)</f>
        <v>0</v>
      </c>
      <c r="G192" s="25">
        <f t="shared" ref="G192" si="130">+SUM(G193:G197)</f>
        <v>0</v>
      </c>
      <c r="H192" s="25">
        <f t="shared" ref="H192" si="131">+SUM(H193:H197)</f>
        <v>0</v>
      </c>
      <c r="I192" s="25">
        <f t="shared" ref="I192" si="132">+SUM(I193:I197)</f>
        <v>0</v>
      </c>
      <c r="J192" s="25">
        <f t="shared" ref="J192" si="133">+SUM(J193:J197)</f>
        <v>0</v>
      </c>
      <c r="K192" s="25">
        <f t="shared" ref="K192" si="134">+SUM(K193:K197)</f>
        <v>0</v>
      </c>
      <c r="L192" s="25">
        <f t="shared" ref="L192" si="135">+SUM(L193:L197)</f>
        <v>0</v>
      </c>
      <c r="M192" s="25">
        <f t="shared" ref="M192" si="136">+SUM(M193:M197)</f>
        <v>0</v>
      </c>
      <c r="N192" s="25">
        <f t="shared" ref="N192" si="137">+SUM(N193:N197)</f>
        <v>0</v>
      </c>
      <c r="O192" s="25">
        <f t="shared" ref="O192" si="138">+SUM(O193:O197)</f>
        <v>0</v>
      </c>
      <c r="P192" s="25">
        <f t="shared" ref="P192" si="139">+SUM(P193:P197)</f>
        <v>0</v>
      </c>
      <c r="Q192" s="25">
        <f t="shared" ref="Q192" si="140">+SUM(Q193:Q197)</f>
        <v>0</v>
      </c>
      <c r="R192" s="25">
        <f t="shared" ref="R192" si="141">+SUM(R193:R197)</f>
        <v>0</v>
      </c>
      <c r="S192" s="25">
        <f t="shared" ref="S192" si="142">+SUM(S193:S197)</f>
        <v>0</v>
      </c>
      <c r="T192" s="25">
        <f t="shared" ref="T192" si="143">+SUM(T193:T197)</f>
        <v>0</v>
      </c>
      <c r="U192" s="25">
        <f t="shared" ref="U192:V192" si="144">+SUM(U193:U197)</f>
        <v>0</v>
      </c>
      <c r="V192" s="25">
        <f t="shared" si="144"/>
        <v>0</v>
      </c>
      <c r="W192" s="26"/>
      <c r="X192" s="27" t="e">
        <f t="shared" si="48"/>
        <v>#DIV/0!</v>
      </c>
    </row>
    <row r="193" spans="1:24">
      <c r="A193" s="23" t="s">
        <v>611</v>
      </c>
      <c r="B193" s="24" t="s">
        <v>612</v>
      </c>
      <c r="C193" s="29">
        <f>+'2000'!$L193</f>
        <v>0</v>
      </c>
      <c r="D193" s="29">
        <f>+'2001'!$L193</f>
        <v>0</v>
      </c>
      <c r="E193" s="29">
        <f>+'2002'!$L193</f>
        <v>0</v>
      </c>
      <c r="F193" s="29">
        <f>+'2003'!$L193</f>
        <v>0</v>
      </c>
      <c r="G193" s="29">
        <f>+'2004'!$L193</f>
        <v>0</v>
      </c>
      <c r="H193" s="29">
        <f>+'2005'!$L193</f>
        <v>0</v>
      </c>
      <c r="I193" s="29">
        <f>+'2006'!$L193</f>
        <v>0</v>
      </c>
      <c r="J193" s="29">
        <f>+'2007'!$L193</f>
        <v>0</v>
      </c>
      <c r="K193" s="29">
        <f>+'2008'!$L193</f>
        <v>0</v>
      </c>
      <c r="L193" s="29">
        <f>+'2009'!$L193</f>
        <v>0</v>
      </c>
      <c r="M193" s="29">
        <f>+'2010'!$L193</f>
        <v>0</v>
      </c>
      <c r="N193" s="29">
        <f>+'2011'!$L193</f>
        <v>0</v>
      </c>
      <c r="O193" s="29">
        <f>+'2012'!$L193</f>
        <v>0</v>
      </c>
      <c r="P193" s="29">
        <f>+'2013'!$L193</f>
        <v>0</v>
      </c>
      <c r="Q193" s="29">
        <f>+'2014'!$L193</f>
        <v>0</v>
      </c>
      <c r="R193" s="29">
        <f>+'2015'!$L193</f>
        <v>0</v>
      </c>
      <c r="S193" s="29">
        <f>+'2016'!$L193</f>
        <v>0</v>
      </c>
      <c r="T193" s="29">
        <f>+'2017'!$L193</f>
        <v>0</v>
      </c>
      <c r="U193" s="29">
        <f>+'2018'!$L193</f>
        <v>0</v>
      </c>
      <c r="V193" s="29">
        <f>+'2019'!$L193</f>
        <v>0</v>
      </c>
      <c r="W193" s="26"/>
      <c r="X193" s="30" t="e">
        <f t="shared" si="48"/>
        <v>#DIV/0!</v>
      </c>
    </row>
    <row r="194" spans="1:24">
      <c r="A194" s="23" t="s">
        <v>613</v>
      </c>
      <c r="B194" s="24" t="s">
        <v>614</v>
      </c>
      <c r="C194" s="29">
        <f>+'2000'!$L194</f>
        <v>0</v>
      </c>
      <c r="D194" s="29">
        <f>+'2001'!$L194</f>
        <v>0</v>
      </c>
      <c r="E194" s="29">
        <f>+'2002'!$L194</f>
        <v>0</v>
      </c>
      <c r="F194" s="29">
        <f>+'2003'!$L194</f>
        <v>0</v>
      </c>
      <c r="G194" s="29">
        <f>+'2004'!$L194</f>
        <v>0</v>
      </c>
      <c r="H194" s="29">
        <f>+'2005'!$L194</f>
        <v>0</v>
      </c>
      <c r="I194" s="29">
        <f>+'2006'!$L194</f>
        <v>0</v>
      </c>
      <c r="J194" s="29">
        <f>+'2007'!$L194</f>
        <v>0</v>
      </c>
      <c r="K194" s="29">
        <f>+'2008'!$L194</f>
        <v>0</v>
      </c>
      <c r="L194" s="29">
        <f>+'2009'!$L194</f>
        <v>0</v>
      </c>
      <c r="M194" s="29">
        <f>+'2010'!$L194</f>
        <v>0</v>
      </c>
      <c r="N194" s="29">
        <f>+'2011'!$L194</f>
        <v>0</v>
      </c>
      <c r="O194" s="29">
        <f>+'2012'!$L194</f>
        <v>0</v>
      </c>
      <c r="P194" s="29">
        <f>+'2013'!$L194</f>
        <v>0</v>
      </c>
      <c r="Q194" s="29">
        <f>+'2014'!$L194</f>
        <v>0</v>
      </c>
      <c r="R194" s="29">
        <f>+'2015'!$L194</f>
        <v>0</v>
      </c>
      <c r="S194" s="29">
        <f>+'2016'!$L194</f>
        <v>0</v>
      </c>
      <c r="T194" s="29">
        <f>+'2017'!$L194</f>
        <v>0</v>
      </c>
      <c r="U194" s="29">
        <f>+'2018'!$L194</f>
        <v>0</v>
      </c>
      <c r="V194" s="29">
        <f>+'2019'!$L194</f>
        <v>0</v>
      </c>
      <c r="W194" s="26"/>
      <c r="X194" s="30" t="e">
        <f t="shared" si="48"/>
        <v>#DIV/0!</v>
      </c>
    </row>
    <row r="195" spans="1:24">
      <c r="A195" s="23" t="s">
        <v>615</v>
      </c>
      <c r="B195" s="24" t="s">
        <v>616</v>
      </c>
      <c r="C195" s="29">
        <f>+'2000'!$L195</f>
        <v>0</v>
      </c>
      <c r="D195" s="29">
        <f>+'2001'!$L195</f>
        <v>0</v>
      </c>
      <c r="E195" s="29">
        <f>+'2002'!$L195</f>
        <v>0</v>
      </c>
      <c r="F195" s="29">
        <f>+'2003'!$L195</f>
        <v>0</v>
      </c>
      <c r="G195" s="29">
        <f>+'2004'!$L195</f>
        <v>0</v>
      </c>
      <c r="H195" s="29">
        <f>+'2005'!$L195</f>
        <v>0</v>
      </c>
      <c r="I195" s="29">
        <f>+'2006'!$L195</f>
        <v>0</v>
      </c>
      <c r="J195" s="29">
        <f>+'2007'!$L195</f>
        <v>0</v>
      </c>
      <c r="K195" s="29">
        <f>+'2008'!$L195</f>
        <v>0</v>
      </c>
      <c r="L195" s="29">
        <f>+'2009'!$L195</f>
        <v>0</v>
      </c>
      <c r="M195" s="29">
        <f>+'2010'!$L195</f>
        <v>0</v>
      </c>
      <c r="N195" s="29">
        <f>+'2011'!$L195</f>
        <v>0</v>
      </c>
      <c r="O195" s="29">
        <f>+'2012'!$L195</f>
        <v>0</v>
      </c>
      <c r="P195" s="29">
        <f>+'2013'!$L195</f>
        <v>0</v>
      </c>
      <c r="Q195" s="29">
        <f>+'2014'!$L195</f>
        <v>0</v>
      </c>
      <c r="R195" s="29">
        <f>+'2015'!$L195</f>
        <v>0</v>
      </c>
      <c r="S195" s="29">
        <f>+'2016'!$L195</f>
        <v>0</v>
      </c>
      <c r="T195" s="29">
        <f>+'2017'!$L195</f>
        <v>0</v>
      </c>
      <c r="U195" s="29">
        <f>+'2018'!$L195</f>
        <v>0</v>
      </c>
      <c r="V195" s="29">
        <f>+'2019'!$L195</f>
        <v>0</v>
      </c>
      <c r="W195" s="26"/>
      <c r="X195" s="30" t="e">
        <f t="shared" si="48"/>
        <v>#DIV/0!</v>
      </c>
    </row>
    <row r="196" spans="1:24">
      <c r="A196" s="23" t="s">
        <v>617</v>
      </c>
      <c r="B196" s="24" t="s">
        <v>618</v>
      </c>
      <c r="C196" s="29">
        <f>+'2000'!$L196</f>
        <v>0</v>
      </c>
      <c r="D196" s="29">
        <f>+'2001'!$L196</f>
        <v>0</v>
      </c>
      <c r="E196" s="29">
        <f>+'2002'!$L196</f>
        <v>0</v>
      </c>
      <c r="F196" s="29">
        <f>+'2003'!$L196</f>
        <v>0</v>
      </c>
      <c r="G196" s="29">
        <f>+'2004'!$L196</f>
        <v>0</v>
      </c>
      <c r="H196" s="29">
        <f>+'2005'!$L196</f>
        <v>0</v>
      </c>
      <c r="I196" s="29">
        <f>+'2006'!$L196</f>
        <v>0</v>
      </c>
      <c r="J196" s="29">
        <f>+'2007'!$L196</f>
        <v>0</v>
      </c>
      <c r="K196" s="29">
        <f>+'2008'!$L196</f>
        <v>0</v>
      </c>
      <c r="L196" s="29">
        <f>+'2009'!$L196</f>
        <v>0</v>
      </c>
      <c r="M196" s="29">
        <f>+'2010'!$L196</f>
        <v>0</v>
      </c>
      <c r="N196" s="29">
        <f>+'2011'!$L196</f>
        <v>0</v>
      </c>
      <c r="O196" s="29">
        <f>+'2012'!$L196</f>
        <v>0</v>
      </c>
      <c r="P196" s="29">
        <f>+'2013'!$L196</f>
        <v>0</v>
      </c>
      <c r="Q196" s="29">
        <f>+'2014'!$L196</f>
        <v>0</v>
      </c>
      <c r="R196" s="29">
        <f>+'2015'!$L196</f>
        <v>0</v>
      </c>
      <c r="S196" s="29">
        <f>+'2016'!$L196</f>
        <v>0</v>
      </c>
      <c r="T196" s="29">
        <f>+'2017'!$L196</f>
        <v>0</v>
      </c>
      <c r="U196" s="29">
        <f>+'2018'!$L196</f>
        <v>0</v>
      </c>
      <c r="V196" s="29">
        <f>+'2019'!$L196</f>
        <v>0</v>
      </c>
      <c r="W196" s="26"/>
      <c r="X196" s="30" t="e">
        <f t="shared" ref="X196:X236" si="145">+(V196/C196)-1</f>
        <v>#DIV/0!</v>
      </c>
    </row>
    <row r="197" spans="1:24">
      <c r="A197" s="23" t="s">
        <v>619</v>
      </c>
      <c r="B197" s="24" t="s">
        <v>620</v>
      </c>
      <c r="C197" s="29">
        <f>+'2000'!$L197</f>
        <v>0</v>
      </c>
      <c r="D197" s="29">
        <f>+'2001'!$L197</f>
        <v>0</v>
      </c>
      <c r="E197" s="29">
        <f>+'2002'!$L197</f>
        <v>0</v>
      </c>
      <c r="F197" s="29">
        <f>+'2003'!$L197</f>
        <v>0</v>
      </c>
      <c r="G197" s="29">
        <f>+'2004'!$L197</f>
        <v>0</v>
      </c>
      <c r="H197" s="29">
        <f>+'2005'!$L197</f>
        <v>0</v>
      </c>
      <c r="I197" s="29">
        <f>+'2006'!$L197</f>
        <v>0</v>
      </c>
      <c r="J197" s="29">
        <f>+'2007'!$L197</f>
        <v>0</v>
      </c>
      <c r="K197" s="29">
        <f>+'2008'!$L197</f>
        <v>0</v>
      </c>
      <c r="L197" s="29">
        <f>+'2009'!$L197</f>
        <v>0</v>
      </c>
      <c r="M197" s="29">
        <f>+'2010'!$L197</f>
        <v>0</v>
      </c>
      <c r="N197" s="29">
        <f>+'2011'!$L197</f>
        <v>0</v>
      </c>
      <c r="O197" s="29">
        <f>+'2012'!$L197</f>
        <v>0</v>
      </c>
      <c r="P197" s="29">
        <f>+'2013'!$L197</f>
        <v>0</v>
      </c>
      <c r="Q197" s="29">
        <f>+'2014'!$L197</f>
        <v>0</v>
      </c>
      <c r="R197" s="29">
        <f>+'2015'!$L197</f>
        <v>0</v>
      </c>
      <c r="S197" s="29">
        <f>+'2016'!$L197</f>
        <v>0</v>
      </c>
      <c r="T197" s="29">
        <f>+'2017'!$L197</f>
        <v>0</v>
      </c>
      <c r="U197" s="29">
        <f>+'2018'!$L197</f>
        <v>0</v>
      </c>
      <c r="V197" s="29">
        <f>+'2019'!$L197</f>
        <v>0</v>
      </c>
      <c r="W197" s="26"/>
      <c r="X197" s="30" t="e">
        <f t="shared" si="145"/>
        <v>#DIV/0!</v>
      </c>
    </row>
    <row r="198" spans="1:24">
      <c r="A198" s="23" t="s">
        <v>621</v>
      </c>
      <c r="B198" s="24" t="s">
        <v>622</v>
      </c>
      <c r="C198" s="25">
        <f t="shared" ref="C198:U198" si="146">+SUM(C199:C200)</f>
        <v>0</v>
      </c>
      <c r="D198" s="25">
        <f t="shared" si="146"/>
        <v>0</v>
      </c>
      <c r="E198" s="25">
        <f t="shared" si="146"/>
        <v>0</v>
      </c>
      <c r="F198" s="25">
        <f t="shared" si="146"/>
        <v>0</v>
      </c>
      <c r="G198" s="25">
        <f t="shared" si="146"/>
        <v>0</v>
      </c>
      <c r="H198" s="25">
        <f t="shared" si="146"/>
        <v>0</v>
      </c>
      <c r="I198" s="25">
        <f t="shared" si="146"/>
        <v>0</v>
      </c>
      <c r="J198" s="25">
        <f t="shared" si="146"/>
        <v>0</v>
      </c>
      <c r="K198" s="25">
        <f t="shared" si="146"/>
        <v>0</v>
      </c>
      <c r="L198" s="25">
        <f t="shared" si="146"/>
        <v>0</v>
      </c>
      <c r="M198" s="25">
        <f t="shared" si="146"/>
        <v>0</v>
      </c>
      <c r="N198" s="25">
        <f t="shared" si="146"/>
        <v>0</v>
      </c>
      <c r="O198" s="25">
        <f t="shared" si="146"/>
        <v>0</v>
      </c>
      <c r="P198" s="25">
        <f t="shared" si="146"/>
        <v>0</v>
      </c>
      <c r="Q198" s="25">
        <f t="shared" si="146"/>
        <v>0</v>
      </c>
      <c r="R198" s="25">
        <f t="shared" si="146"/>
        <v>0</v>
      </c>
      <c r="S198" s="25">
        <f t="shared" si="146"/>
        <v>0</v>
      </c>
      <c r="T198" s="25">
        <f t="shared" si="146"/>
        <v>0</v>
      </c>
      <c r="U198" s="25">
        <f t="shared" si="146"/>
        <v>0</v>
      </c>
      <c r="V198" s="25">
        <f t="shared" ref="V198" si="147">+SUM(V199:V200)</f>
        <v>0</v>
      </c>
      <c r="W198" s="26"/>
      <c r="X198" s="27" t="e">
        <f t="shared" si="145"/>
        <v>#DIV/0!</v>
      </c>
    </row>
    <row r="199" spans="1:24">
      <c r="A199" s="23" t="s">
        <v>623</v>
      </c>
      <c r="B199" s="24" t="s">
        <v>624</v>
      </c>
      <c r="C199" s="29">
        <f>+'2000'!$L199</f>
        <v>0</v>
      </c>
      <c r="D199" s="29">
        <f>+'2001'!$L199</f>
        <v>0</v>
      </c>
      <c r="E199" s="29">
        <f>+'2002'!$L199</f>
        <v>0</v>
      </c>
      <c r="F199" s="29">
        <f>+'2003'!$L199</f>
        <v>0</v>
      </c>
      <c r="G199" s="29">
        <f>+'2004'!$L199</f>
        <v>0</v>
      </c>
      <c r="H199" s="29">
        <f>+'2005'!$L199</f>
        <v>0</v>
      </c>
      <c r="I199" s="29">
        <f>+'2006'!$L199</f>
        <v>0</v>
      </c>
      <c r="J199" s="29">
        <f>+'2007'!$L199</f>
        <v>0</v>
      </c>
      <c r="K199" s="29">
        <f>+'2008'!$L199</f>
        <v>0</v>
      </c>
      <c r="L199" s="29">
        <f>+'2009'!$L199</f>
        <v>0</v>
      </c>
      <c r="M199" s="29">
        <f>+'2010'!$L199</f>
        <v>0</v>
      </c>
      <c r="N199" s="29">
        <f>+'2011'!$L199</f>
        <v>0</v>
      </c>
      <c r="O199" s="29">
        <f>+'2012'!$L199</f>
        <v>0</v>
      </c>
      <c r="P199" s="29">
        <f>+'2013'!$L199</f>
        <v>0</v>
      </c>
      <c r="Q199" s="29">
        <f>+'2014'!$L199</f>
        <v>0</v>
      </c>
      <c r="R199" s="29">
        <f>+'2015'!$L199</f>
        <v>0</v>
      </c>
      <c r="S199" s="29">
        <f>+'2016'!$L199</f>
        <v>0</v>
      </c>
      <c r="T199" s="29">
        <f>+'2017'!$L199</f>
        <v>0</v>
      </c>
      <c r="U199" s="29">
        <f>+'2018'!$L199</f>
        <v>0</v>
      </c>
      <c r="V199" s="29">
        <f>+'2019'!$L199</f>
        <v>0</v>
      </c>
      <c r="W199" s="26"/>
      <c r="X199" s="30" t="e">
        <f t="shared" si="145"/>
        <v>#DIV/0!</v>
      </c>
    </row>
    <row r="200" spans="1:24">
      <c r="A200" s="23" t="s">
        <v>625</v>
      </c>
      <c r="B200" s="24" t="s">
        <v>626</v>
      </c>
      <c r="C200" s="25">
        <f t="shared" ref="C200" si="148">+SUM(C201:C205)</f>
        <v>0</v>
      </c>
      <c r="D200" s="25">
        <f t="shared" ref="D200" si="149">+SUM(D201:D205)</f>
        <v>0</v>
      </c>
      <c r="E200" s="25">
        <f t="shared" ref="E200" si="150">+SUM(E201:E205)</f>
        <v>0</v>
      </c>
      <c r="F200" s="25">
        <f t="shared" ref="F200" si="151">+SUM(F201:F205)</f>
        <v>0</v>
      </c>
      <c r="G200" s="25">
        <f t="shared" ref="G200" si="152">+SUM(G201:G205)</f>
        <v>0</v>
      </c>
      <c r="H200" s="25">
        <f t="shared" ref="H200" si="153">+SUM(H201:H205)</f>
        <v>0</v>
      </c>
      <c r="I200" s="25">
        <f t="shared" ref="I200" si="154">+SUM(I201:I205)</f>
        <v>0</v>
      </c>
      <c r="J200" s="25">
        <f t="shared" ref="J200" si="155">+SUM(J201:J205)</f>
        <v>0</v>
      </c>
      <c r="K200" s="25">
        <f t="shared" ref="K200" si="156">+SUM(K201:K205)</f>
        <v>0</v>
      </c>
      <c r="L200" s="25">
        <f t="shared" ref="L200" si="157">+SUM(L201:L205)</f>
        <v>0</v>
      </c>
      <c r="M200" s="25">
        <f t="shared" ref="M200" si="158">+SUM(M201:M205)</f>
        <v>0</v>
      </c>
      <c r="N200" s="25">
        <f t="shared" ref="N200" si="159">+SUM(N201:N205)</f>
        <v>0</v>
      </c>
      <c r="O200" s="25">
        <f t="shared" ref="O200" si="160">+SUM(O201:O205)</f>
        <v>0</v>
      </c>
      <c r="P200" s="25">
        <f t="shared" ref="P200" si="161">+SUM(P201:P205)</f>
        <v>0</v>
      </c>
      <c r="Q200" s="25">
        <f t="shared" ref="Q200" si="162">+SUM(Q201:Q205)</f>
        <v>0</v>
      </c>
      <c r="R200" s="25">
        <f t="shared" ref="R200" si="163">+SUM(R201:R205)</f>
        <v>0</v>
      </c>
      <c r="S200" s="25">
        <f t="shared" ref="S200" si="164">+SUM(S201:S205)</f>
        <v>0</v>
      </c>
      <c r="T200" s="25">
        <f t="shared" ref="T200" si="165">+SUM(T201:T205)</f>
        <v>0</v>
      </c>
      <c r="U200" s="25">
        <f t="shared" ref="U200:V200" si="166">+SUM(U201:U205)</f>
        <v>0</v>
      </c>
      <c r="V200" s="25">
        <f t="shared" si="166"/>
        <v>0</v>
      </c>
      <c r="W200" s="26"/>
      <c r="X200" s="27" t="e">
        <f t="shared" si="145"/>
        <v>#DIV/0!</v>
      </c>
    </row>
    <row r="201" spans="1:24">
      <c r="A201" s="23" t="s">
        <v>627</v>
      </c>
      <c r="B201" s="24" t="s">
        <v>628</v>
      </c>
      <c r="C201" s="29">
        <f>+'2000'!$L201</f>
        <v>0</v>
      </c>
      <c r="D201" s="29">
        <f>+'2001'!$L201</f>
        <v>0</v>
      </c>
      <c r="E201" s="29">
        <f>+'2002'!$L201</f>
        <v>0</v>
      </c>
      <c r="F201" s="29">
        <f>+'2003'!$L201</f>
        <v>0</v>
      </c>
      <c r="G201" s="29">
        <f>+'2004'!$L201</f>
        <v>0</v>
      </c>
      <c r="H201" s="29">
        <f>+'2005'!$L201</f>
        <v>0</v>
      </c>
      <c r="I201" s="29">
        <f>+'2006'!$L201</f>
        <v>0</v>
      </c>
      <c r="J201" s="29">
        <f>+'2007'!$L201</f>
        <v>0</v>
      </c>
      <c r="K201" s="29">
        <f>+'2008'!$L201</f>
        <v>0</v>
      </c>
      <c r="L201" s="29">
        <f>+'2009'!$L201</f>
        <v>0</v>
      </c>
      <c r="M201" s="29">
        <f>+'2010'!$L201</f>
        <v>0</v>
      </c>
      <c r="N201" s="29">
        <f>+'2011'!$L201</f>
        <v>0</v>
      </c>
      <c r="O201" s="29">
        <f>+'2012'!$L201</f>
        <v>0</v>
      </c>
      <c r="P201" s="29">
        <f>+'2013'!$L201</f>
        <v>0</v>
      </c>
      <c r="Q201" s="29">
        <f>+'2014'!$L201</f>
        <v>0</v>
      </c>
      <c r="R201" s="29">
        <f>+'2015'!$L201</f>
        <v>0</v>
      </c>
      <c r="S201" s="29">
        <f>+'2016'!$L201</f>
        <v>0</v>
      </c>
      <c r="T201" s="29">
        <f>+'2017'!$L201</f>
        <v>0</v>
      </c>
      <c r="U201" s="29">
        <f>+'2018'!$L201</f>
        <v>0</v>
      </c>
      <c r="V201" s="29">
        <f>+'2019'!$L201</f>
        <v>0</v>
      </c>
      <c r="W201" s="26"/>
      <c r="X201" s="30" t="e">
        <f t="shared" si="145"/>
        <v>#DIV/0!</v>
      </c>
    </row>
    <row r="202" spans="1:24">
      <c r="A202" s="23" t="s">
        <v>629</v>
      </c>
      <c r="B202" s="24" t="s">
        <v>630</v>
      </c>
      <c r="C202" s="29">
        <f>+'2000'!$L202</f>
        <v>0</v>
      </c>
      <c r="D202" s="29">
        <f>+'2001'!$L202</f>
        <v>0</v>
      </c>
      <c r="E202" s="29">
        <f>+'2002'!$L202</f>
        <v>0</v>
      </c>
      <c r="F202" s="29">
        <f>+'2003'!$L202</f>
        <v>0</v>
      </c>
      <c r="G202" s="29">
        <f>+'2004'!$L202</f>
        <v>0</v>
      </c>
      <c r="H202" s="29">
        <f>+'2005'!$L202</f>
        <v>0</v>
      </c>
      <c r="I202" s="29">
        <f>+'2006'!$L202</f>
        <v>0</v>
      </c>
      <c r="J202" s="29">
        <f>+'2007'!$L202</f>
        <v>0</v>
      </c>
      <c r="K202" s="29">
        <f>+'2008'!$L202</f>
        <v>0</v>
      </c>
      <c r="L202" s="29">
        <f>+'2009'!$L202</f>
        <v>0</v>
      </c>
      <c r="M202" s="29">
        <f>+'2010'!$L202</f>
        <v>0</v>
      </c>
      <c r="N202" s="29">
        <f>+'2011'!$L202</f>
        <v>0</v>
      </c>
      <c r="O202" s="29">
        <f>+'2012'!$L202</f>
        <v>0</v>
      </c>
      <c r="P202" s="29">
        <f>+'2013'!$L202</f>
        <v>0</v>
      </c>
      <c r="Q202" s="29">
        <f>+'2014'!$L202</f>
        <v>0</v>
      </c>
      <c r="R202" s="29">
        <f>+'2015'!$L202</f>
        <v>0</v>
      </c>
      <c r="S202" s="29">
        <f>+'2016'!$L202</f>
        <v>0</v>
      </c>
      <c r="T202" s="29">
        <f>+'2017'!$L202</f>
        <v>0</v>
      </c>
      <c r="U202" s="29">
        <f>+'2018'!$L202</f>
        <v>0</v>
      </c>
      <c r="V202" s="29">
        <f>+'2019'!$L202</f>
        <v>0</v>
      </c>
      <c r="W202" s="26"/>
      <c r="X202" s="30" t="e">
        <f t="shared" si="145"/>
        <v>#DIV/0!</v>
      </c>
    </row>
    <row r="203" spans="1:24">
      <c r="A203" s="23" t="s">
        <v>631</v>
      </c>
      <c r="B203" s="24" t="s">
        <v>632</v>
      </c>
      <c r="C203" s="29">
        <f>+'2000'!$L203</f>
        <v>0</v>
      </c>
      <c r="D203" s="29">
        <f>+'2001'!$L203</f>
        <v>0</v>
      </c>
      <c r="E203" s="29">
        <f>+'2002'!$L203</f>
        <v>0</v>
      </c>
      <c r="F203" s="29">
        <f>+'2003'!$L203</f>
        <v>0</v>
      </c>
      <c r="G203" s="29">
        <f>+'2004'!$L203</f>
        <v>0</v>
      </c>
      <c r="H203" s="29">
        <f>+'2005'!$L203</f>
        <v>0</v>
      </c>
      <c r="I203" s="29">
        <f>+'2006'!$L203</f>
        <v>0</v>
      </c>
      <c r="J203" s="29">
        <f>+'2007'!$L203</f>
        <v>0</v>
      </c>
      <c r="K203" s="29">
        <f>+'2008'!$L203</f>
        <v>0</v>
      </c>
      <c r="L203" s="29">
        <f>+'2009'!$L203</f>
        <v>0</v>
      </c>
      <c r="M203" s="29">
        <f>+'2010'!$L203</f>
        <v>0</v>
      </c>
      <c r="N203" s="29">
        <f>+'2011'!$L203</f>
        <v>0</v>
      </c>
      <c r="O203" s="29">
        <f>+'2012'!$L203</f>
        <v>0</v>
      </c>
      <c r="P203" s="29">
        <f>+'2013'!$L203</f>
        <v>0</v>
      </c>
      <c r="Q203" s="29">
        <f>+'2014'!$L203</f>
        <v>0</v>
      </c>
      <c r="R203" s="29">
        <f>+'2015'!$L203</f>
        <v>0</v>
      </c>
      <c r="S203" s="29">
        <f>+'2016'!$L203</f>
        <v>0</v>
      </c>
      <c r="T203" s="29">
        <f>+'2017'!$L203</f>
        <v>0</v>
      </c>
      <c r="U203" s="29">
        <f>+'2018'!$L203</f>
        <v>0</v>
      </c>
      <c r="V203" s="29">
        <f>+'2019'!$L203</f>
        <v>0</v>
      </c>
      <c r="W203" s="26"/>
      <c r="X203" s="30" t="e">
        <f t="shared" si="145"/>
        <v>#DIV/0!</v>
      </c>
    </row>
    <row r="204" spans="1:24">
      <c r="A204" s="23" t="s">
        <v>633</v>
      </c>
      <c r="B204" s="24" t="s">
        <v>634</v>
      </c>
      <c r="C204" s="29">
        <f>+'2000'!$L204</f>
        <v>0</v>
      </c>
      <c r="D204" s="29">
        <f>+'2001'!$L204</f>
        <v>0</v>
      </c>
      <c r="E204" s="29">
        <f>+'2002'!$L204</f>
        <v>0</v>
      </c>
      <c r="F204" s="29">
        <f>+'2003'!$L204</f>
        <v>0</v>
      </c>
      <c r="G204" s="29">
        <f>+'2004'!$L204</f>
        <v>0</v>
      </c>
      <c r="H204" s="29">
        <f>+'2005'!$L204</f>
        <v>0</v>
      </c>
      <c r="I204" s="29">
        <f>+'2006'!$L204</f>
        <v>0</v>
      </c>
      <c r="J204" s="29">
        <f>+'2007'!$L204</f>
        <v>0</v>
      </c>
      <c r="K204" s="29">
        <f>+'2008'!$L204</f>
        <v>0</v>
      </c>
      <c r="L204" s="29">
        <f>+'2009'!$L204</f>
        <v>0</v>
      </c>
      <c r="M204" s="29">
        <f>+'2010'!$L204</f>
        <v>0</v>
      </c>
      <c r="N204" s="29">
        <f>+'2011'!$L204</f>
        <v>0</v>
      </c>
      <c r="O204" s="29">
        <f>+'2012'!$L204</f>
        <v>0</v>
      </c>
      <c r="P204" s="29">
        <f>+'2013'!$L204</f>
        <v>0</v>
      </c>
      <c r="Q204" s="29">
        <f>+'2014'!$L204</f>
        <v>0</v>
      </c>
      <c r="R204" s="29">
        <f>+'2015'!$L204</f>
        <v>0</v>
      </c>
      <c r="S204" s="29">
        <f>+'2016'!$L204</f>
        <v>0</v>
      </c>
      <c r="T204" s="29">
        <f>+'2017'!$L204</f>
        <v>0</v>
      </c>
      <c r="U204" s="29">
        <f>+'2018'!$L204</f>
        <v>0</v>
      </c>
      <c r="V204" s="29">
        <f>+'2019'!$L204</f>
        <v>0</v>
      </c>
      <c r="W204" s="26"/>
      <c r="X204" s="30" t="e">
        <f t="shared" si="145"/>
        <v>#DIV/0!</v>
      </c>
    </row>
    <row r="205" spans="1:24">
      <c r="A205" s="23" t="s">
        <v>635</v>
      </c>
      <c r="B205" s="24" t="s">
        <v>636</v>
      </c>
      <c r="C205" s="29">
        <f>+'2000'!$L205</f>
        <v>0</v>
      </c>
      <c r="D205" s="29">
        <f>+'2001'!$L205</f>
        <v>0</v>
      </c>
      <c r="E205" s="29">
        <f>+'2002'!$L205</f>
        <v>0</v>
      </c>
      <c r="F205" s="29">
        <f>+'2003'!$L205</f>
        <v>0</v>
      </c>
      <c r="G205" s="29">
        <f>+'2004'!$L205</f>
        <v>0</v>
      </c>
      <c r="H205" s="29">
        <f>+'2005'!$L205</f>
        <v>0</v>
      </c>
      <c r="I205" s="29">
        <f>+'2006'!$L205</f>
        <v>0</v>
      </c>
      <c r="J205" s="29">
        <f>+'2007'!$L205</f>
        <v>0</v>
      </c>
      <c r="K205" s="29">
        <f>+'2008'!$L205</f>
        <v>0</v>
      </c>
      <c r="L205" s="29">
        <f>+'2009'!$L205</f>
        <v>0</v>
      </c>
      <c r="M205" s="29">
        <f>+'2010'!$L205</f>
        <v>0</v>
      </c>
      <c r="N205" s="29">
        <f>+'2011'!$L205</f>
        <v>0</v>
      </c>
      <c r="O205" s="29">
        <f>+'2012'!$L205</f>
        <v>0</v>
      </c>
      <c r="P205" s="29">
        <f>+'2013'!$L205</f>
        <v>0</v>
      </c>
      <c r="Q205" s="29">
        <f>+'2014'!$L205</f>
        <v>0</v>
      </c>
      <c r="R205" s="29">
        <f>+'2015'!$L205</f>
        <v>0</v>
      </c>
      <c r="S205" s="29">
        <f>+'2016'!$L205</f>
        <v>0</v>
      </c>
      <c r="T205" s="29">
        <f>+'2017'!$L205</f>
        <v>0</v>
      </c>
      <c r="U205" s="29">
        <f>+'2018'!$L205</f>
        <v>0</v>
      </c>
      <c r="V205" s="29">
        <f>+'2019'!$L205</f>
        <v>0</v>
      </c>
      <c r="W205" s="26"/>
      <c r="X205" s="30" t="e">
        <f t="shared" si="145"/>
        <v>#DIV/0!</v>
      </c>
    </row>
    <row r="206" spans="1:24">
      <c r="A206" s="23" t="s">
        <v>637</v>
      </c>
      <c r="B206" s="24" t="s">
        <v>638</v>
      </c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26"/>
      <c r="X206" s="32" t="e">
        <f t="shared" si="145"/>
        <v>#DIV/0!</v>
      </c>
    </row>
    <row r="207" spans="1:24">
      <c r="A207" s="23" t="s">
        <v>639</v>
      </c>
      <c r="B207" s="24" t="s">
        <v>290</v>
      </c>
      <c r="C207" s="29">
        <f>+'2000'!$L207</f>
        <v>0</v>
      </c>
      <c r="D207" s="29">
        <f>+'2001'!$L207</f>
        <v>0</v>
      </c>
      <c r="E207" s="29">
        <f>+'2002'!$L207</f>
        <v>0</v>
      </c>
      <c r="F207" s="29">
        <f>+'2003'!$L207</f>
        <v>0</v>
      </c>
      <c r="G207" s="29">
        <f>+'2004'!$L207</f>
        <v>0</v>
      </c>
      <c r="H207" s="29">
        <f>+'2005'!$L207</f>
        <v>0</v>
      </c>
      <c r="I207" s="29">
        <f>+'2006'!$L207</f>
        <v>0</v>
      </c>
      <c r="J207" s="29">
        <f>+'2007'!$L207</f>
        <v>0</v>
      </c>
      <c r="K207" s="29">
        <f>+'2008'!$L207</f>
        <v>0</v>
      </c>
      <c r="L207" s="29">
        <f>+'2009'!$L207</f>
        <v>0</v>
      </c>
      <c r="M207" s="29">
        <f>+'2010'!$L207</f>
        <v>0</v>
      </c>
      <c r="N207" s="29">
        <f>+'2011'!$L207</f>
        <v>0</v>
      </c>
      <c r="O207" s="29">
        <f>+'2012'!$L207</f>
        <v>0</v>
      </c>
      <c r="P207" s="29">
        <f>+'2013'!$L207</f>
        <v>0</v>
      </c>
      <c r="Q207" s="29">
        <f>+'2014'!$L207</f>
        <v>0</v>
      </c>
      <c r="R207" s="29">
        <f>+'2015'!$L207</f>
        <v>0</v>
      </c>
      <c r="S207" s="29">
        <f>+'2016'!$L207</f>
        <v>0</v>
      </c>
      <c r="T207" s="29">
        <f>+'2017'!$L207</f>
        <v>0</v>
      </c>
      <c r="U207" s="29">
        <f>+'2018'!$L207</f>
        <v>0</v>
      </c>
      <c r="V207" s="29">
        <f>+'2019'!$L207</f>
        <v>0</v>
      </c>
      <c r="W207" s="26"/>
      <c r="X207" s="30" t="e">
        <f t="shared" si="145"/>
        <v>#DIV/0!</v>
      </c>
    </row>
    <row r="208" spans="1:24" s="12" customFormat="1">
      <c r="A208" s="18" t="s">
        <v>640</v>
      </c>
      <c r="B208" s="19" t="s">
        <v>641</v>
      </c>
      <c r="C208" s="20">
        <f t="shared" ref="C208:U208" si="167">+C209+C213+C216+C219+C223</f>
        <v>0</v>
      </c>
      <c r="D208" s="20">
        <f t="shared" si="167"/>
        <v>0</v>
      </c>
      <c r="E208" s="20">
        <f t="shared" si="167"/>
        <v>0</v>
      </c>
      <c r="F208" s="20">
        <f t="shared" si="167"/>
        <v>0</v>
      </c>
      <c r="G208" s="20">
        <f t="shared" si="167"/>
        <v>0</v>
      </c>
      <c r="H208" s="20">
        <f t="shared" si="167"/>
        <v>0</v>
      </c>
      <c r="I208" s="20">
        <f t="shared" si="167"/>
        <v>0</v>
      </c>
      <c r="J208" s="20">
        <f t="shared" si="167"/>
        <v>0</v>
      </c>
      <c r="K208" s="20">
        <f t="shared" si="167"/>
        <v>0</v>
      </c>
      <c r="L208" s="20">
        <f t="shared" si="167"/>
        <v>0</v>
      </c>
      <c r="M208" s="20">
        <f t="shared" si="167"/>
        <v>0</v>
      </c>
      <c r="N208" s="20">
        <f t="shared" si="167"/>
        <v>0</v>
      </c>
      <c r="O208" s="20">
        <f t="shared" si="167"/>
        <v>0</v>
      </c>
      <c r="P208" s="20">
        <f t="shared" si="167"/>
        <v>0</v>
      </c>
      <c r="Q208" s="20">
        <f t="shared" si="167"/>
        <v>0</v>
      </c>
      <c r="R208" s="20">
        <f t="shared" si="167"/>
        <v>0</v>
      </c>
      <c r="S208" s="20">
        <f t="shared" si="167"/>
        <v>0</v>
      </c>
      <c r="T208" s="20">
        <f t="shared" si="167"/>
        <v>0</v>
      </c>
      <c r="U208" s="20">
        <f t="shared" si="167"/>
        <v>0</v>
      </c>
      <c r="V208" s="20">
        <f t="shared" ref="V208" si="168">+V209+V213+V216+V219+V223</f>
        <v>0</v>
      </c>
      <c r="W208" s="21"/>
      <c r="X208" s="22" t="e">
        <f t="shared" si="145"/>
        <v>#DIV/0!</v>
      </c>
    </row>
    <row r="209" spans="1:24">
      <c r="A209" s="23" t="s">
        <v>642</v>
      </c>
      <c r="B209" s="24" t="s">
        <v>643</v>
      </c>
      <c r="C209" s="25">
        <f t="shared" ref="C209:U209" si="169">+SUM(C210:C212)</f>
        <v>0</v>
      </c>
      <c r="D209" s="25">
        <f t="shared" si="169"/>
        <v>0</v>
      </c>
      <c r="E209" s="25">
        <f t="shared" si="169"/>
        <v>0</v>
      </c>
      <c r="F209" s="25">
        <f t="shared" si="169"/>
        <v>0</v>
      </c>
      <c r="G209" s="25">
        <f t="shared" si="169"/>
        <v>0</v>
      </c>
      <c r="H209" s="25">
        <f t="shared" si="169"/>
        <v>0</v>
      </c>
      <c r="I209" s="25">
        <f t="shared" si="169"/>
        <v>0</v>
      </c>
      <c r="J209" s="25">
        <f t="shared" si="169"/>
        <v>0</v>
      </c>
      <c r="K209" s="25">
        <f t="shared" si="169"/>
        <v>0</v>
      </c>
      <c r="L209" s="25">
        <f t="shared" si="169"/>
        <v>0</v>
      </c>
      <c r="M209" s="25">
        <f t="shared" si="169"/>
        <v>0</v>
      </c>
      <c r="N209" s="25">
        <f t="shared" si="169"/>
        <v>0</v>
      </c>
      <c r="O209" s="25">
        <f t="shared" si="169"/>
        <v>0</v>
      </c>
      <c r="P209" s="25">
        <f t="shared" si="169"/>
        <v>0</v>
      </c>
      <c r="Q209" s="25">
        <f t="shared" si="169"/>
        <v>0</v>
      </c>
      <c r="R209" s="25">
        <f t="shared" si="169"/>
        <v>0</v>
      </c>
      <c r="S209" s="25">
        <f t="shared" si="169"/>
        <v>0</v>
      </c>
      <c r="T209" s="25">
        <f t="shared" si="169"/>
        <v>0</v>
      </c>
      <c r="U209" s="25">
        <f t="shared" si="169"/>
        <v>0</v>
      </c>
      <c r="V209" s="25">
        <f t="shared" ref="V209" si="170">+SUM(V210:V212)</f>
        <v>0</v>
      </c>
      <c r="W209" s="26"/>
      <c r="X209" s="27" t="e">
        <f t="shared" si="145"/>
        <v>#DIV/0!</v>
      </c>
    </row>
    <row r="210" spans="1:24">
      <c r="A210" s="23" t="s">
        <v>644</v>
      </c>
      <c r="B210" s="24" t="s">
        <v>645</v>
      </c>
      <c r="C210" s="29">
        <f>+'2000'!$L210</f>
        <v>0</v>
      </c>
      <c r="D210" s="29">
        <f>+'2001'!$L210</f>
        <v>0</v>
      </c>
      <c r="E210" s="29">
        <f>+'2002'!$L210</f>
        <v>0</v>
      </c>
      <c r="F210" s="29">
        <f>+'2003'!$L210</f>
        <v>0</v>
      </c>
      <c r="G210" s="29">
        <f>+'2004'!$L210</f>
        <v>0</v>
      </c>
      <c r="H210" s="29">
        <f>+'2005'!$L210</f>
        <v>0</v>
      </c>
      <c r="I210" s="29">
        <f>+'2006'!$L210</f>
        <v>0</v>
      </c>
      <c r="J210" s="29">
        <f>+'2007'!$L210</f>
        <v>0</v>
      </c>
      <c r="K210" s="29">
        <f>+'2008'!$L210</f>
        <v>0</v>
      </c>
      <c r="L210" s="29">
        <f>+'2009'!$L210</f>
        <v>0</v>
      </c>
      <c r="M210" s="29">
        <f>+'2010'!$L210</f>
        <v>0</v>
      </c>
      <c r="N210" s="29">
        <f>+'2011'!$L210</f>
        <v>0</v>
      </c>
      <c r="O210" s="29">
        <f>+'2012'!$L210</f>
        <v>0</v>
      </c>
      <c r="P210" s="29">
        <f>+'2013'!$L210</f>
        <v>0</v>
      </c>
      <c r="Q210" s="29">
        <f>+'2014'!$L210</f>
        <v>0</v>
      </c>
      <c r="R210" s="29">
        <f>+'2015'!$L210</f>
        <v>0</v>
      </c>
      <c r="S210" s="29">
        <f>+'2016'!$L210</f>
        <v>0</v>
      </c>
      <c r="T210" s="29">
        <f>+'2017'!$L210</f>
        <v>0</v>
      </c>
      <c r="U210" s="29">
        <f>+'2018'!$L210</f>
        <v>0</v>
      </c>
      <c r="V210" s="29">
        <f>+'2019'!$L210</f>
        <v>0</v>
      </c>
      <c r="W210" s="26"/>
      <c r="X210" s="30" t="e">
        <f t="shared" si="145"/>
        <v>#DIV/0!</v>
      </c>
    </row>
    <row r="211" spans="1:24">
      <c r="A211" s="23" t="s">
        <v>646</v>
      </c>
      <c r="B211" s="24" t="s">
        <v>647</v>
      </c>
      <c r="C211" s="29">
        <f>+'2000'!$L211</f>
        <v>0</v>
      </c>
      <c r="D211" s="29">
        <f>+'2001'!$L211</f>
        <v>0</v>
      </c>
      <c r="E211" s="29">
        <f>+'2002'!$L211</f>
        <v>0</v>
      </c>
      <c r="F211" s="29">
        <f>+'2003'!$L211</f>
        <v>0</v>
      </c>
      <c r="G211" s="29">
        <f>+'2004'!$L211</f>
        <v>0</v>
      </c>
      <c r="H211" s="29">
        <f>+'2005'!$L211</f>
        <v>0</v>
      </c>
      <c r="I211" s="29">
        <f>+'2006'!$L211</f>
        <v>0</v>
      </c>
      <c r="J211" s="29">
        <f>+'2007'!$L211</f>
        <v>0</v>
      </c>
      <c r="K211" s="29">
        <f>+'2008'!$L211</f>
        <v>0</v>
      </c>
      <c r="L211" s="29">
        <f>+'2009'!$L211</f>
        <v>0</v>
      </c>
      <c r="M211" s="29">
        <f>+'2010'!$L211</f>
        <v>0</v>
      </c>
      <c r="N211" s="29">
        <f>+'2011'!$L211</f>
        <v>0</v>
      </c>
      <c r="O211" s="29">
        <f>+'2012'!$L211</f>
        <v>0</v>
      </c>
      <c r="P211" s="29">
        <f>+'2013'!$L211</f>
        <v>0</v>
      </c>
      <c r="Q211" s="29">
        <f>+'2014'!$L211</f>
        <v>0</v>
      </c>
      <c r="R211" s="29">
        <f>+'2015'!$L211</f>
        <v>0</v>
      </c>
      <c r="S211" s="29">
        <f>+'2016'!$L211</f>
        <v>0</v>
      </c>
      <c r="T211" s="29">
        <f>+'2017'!$L211</f>
        <v>0</v>
      </c>
      <c r="U211" s="29">
        <f>+'2018'!$L211</f>
        <v>0</v>
      </c>
      <c r="V211" s="29">
        <f>+'2019'!$L211</f>
        <v>0</v>
      </c>
      <c r="W211" s="26"/>
      <c r="X211" s="30" t="e">
        <f t="shared" si="145"/>
        <v>#DIV/0!</v>
      </c>
    </row>
    <row r="212" spans="1:24">
      <c r="A212" s="23" t="s">
        <v>648</v>
      </c>
      <c r="B212" s="24" t="s">
        <v>649</v>
      </c>
      <c r="C212" s="29">
        <f>+'2000'!$L212</f>
        <v>0</v>
      </c>
      <c r="D212" s="29">
        <f>+'2001'!$L212</f>
        <v>0</v>
      </c>
      <c r="E212" s="29">
        <f>+'2002'!$L212</f>
        <v>0</v>
      </c>
      <c r="F212" s="29">
        <f>+'2003'!$L212</f>
        <v>0</v>
      </c>
      <c r="G212" s="29">
        <f>+'2004'!$L212</f>
        <v>0</v>
      </c>
      <c r="H212" s="29">
        <f>+'2005'!$L212</f>
        <v>0</v>
      </c>
      <c r="I212" s="29">
        <f>+'2006'!$L212</f>
        <v>0</v>
      </c>
      <c r="J212" s="29">
        <f>+'2007'!$L212</f>
        <v>0</v>
      </c>
      <c r="K212" s="29">
        <f>+'2008'!$L212</f>
        <v>0</v>
      </c>
      <c r="L212" s="29">
        <f>+'2009'!$L212</f>
        <v>0</v>
      </c>
      <c r="M212" s="29">
        <f>+'2010'!$L212</f>
        <v>0</v>
      </c>
      <c r="N212" s="29">
        <f>+'2011'!$L212</f>
        <v>0</v>
      </c>
      <c r="O212" s="29">
        <f>+'2012'!$L212</f>
        <v>0</v>
      </c>
      <c r="P212" s="29">
        <f>+'2013'!$L212</f>
        <v>0</v>
      </c>
      <c r="Q212" s="29">
        <f>+'2014'!$L212</f>
        <v>0</v>
      </c>
      <c r="R212" s="29">
        <f>+'2015'!$L212</f>
        <v>0</v>
      </c>
      <c r="S212" s="29">
        <f>+'2016'!$L212</f>
        <v>0</v>
      </c>
      <c r="T212" s="29">
        <f>+'2017'!$L212</f>
        <v>0</v>
      </c>
      <c r="U212" s="29">
        <f>+'2018'!$L212</f>
        <v>0</v>
      </c>
      <c r="V212" s="29">
        <f>+'2019'!$L212</f>
        <v>0</v>
      </c>
      <c r="W212" s="26"/>
      <c r="X212" s="30" t="e">
        <f t="shared" si="145"/>
        <v>#DIV/0!</v>
      </c>
    </row>
    <row r="213" spans="1:24">
      <c r="A213" s="23" t="s">
        <v>650</v>
      </c>
      <c r="B213" s="24" t="s">
        <v>651</v>
      </c>
      <c r="C213" s="25">
        <f t="shared" ref="C213:U213" si="171">+SUM(C214:C215)</f>
        <v>0</v>
      </c>
      <c r="D213" s="25">
        <f t="shared" si="171"/>
        <v>0</v>
      </c>
      <c r="E213" s="25">
        <f t="shared" si="171"/>
        <v>0</v>
      </c>
      <c r="F213" s="25">
        <f t="shared" si="171"/>
        <v>0</v>
      </c>
      <c r="G213" s="25">
        <f t="shared" si="171"/>
        <v>0</v>
      </c>
      <c r="H213" s="25">
        <f t="shared" si="171"/>
        <v>0</v>
      </c>
      <c r="I213" s="25">
        <f t="shared" si="171"/>
        <v>0</v>
      </c>
      <c r="J213" s="25">
        <f t="shared" si="171"/>
        <v>0</v>
      </c>
      <c r="K213" s="25">
        <f t="shared" si="171"/>
        <v>0</v>
      </c>
      <c r="L213" s="25">
        <f t="shared" si="171"/>
        <v>0</v>
      </c>
      <c r="M213" s="25">
        <f t="shared" si="171"/>
        <v>0</v>
      </c>
      <c r="N213" s="25">
        <f t="shared" si="171"/>
        <v>0</v>
      </c>
      <c r="O213" s="25">
        <f t="shared" si="171"/>
        <v>0</v>
      </c>
      <c r="P213" s="25">
        <f t="shared" si="171"/>
        <v>0</v>
      </c>
      <c r="Q213" s="25">
        <f t="shared" si="171"/>
        <v>0</v>
      </c>
      <c r="R213" s="25">
        <f t="shared" si="171"/>
        <v>0</v>
      </c>
      <c r="S213" s="25">
        <f t="shared" si="171"/>
        <v>0</v>
      </c>
      <c r="T213" s="25">
        <f t="shared" si="171"/>
        <v>0</v>
      </c>
      <c r="U213" s="25">
        <f t="shared" si="171"/>
        <v>0</v>
      </c>
      <c r="V213" s="25">
        <f t="shared" ref="V213" si="172">+SUM(V214:V215)</f>
        <v>0</v>
      </c>
      <c r="W213" s="26"/>
      <c r="X213" s="27" t="e">
        <f t="shared" si="145"/>
        <v>#DIV/0!</v>
      </c>
    </row>
    <row r="214" spans="1:24">
      <c r="A214" s="23" t="s">
        <v>652</v>
      </c>
      <c r="B214" s="24" t="s">
        <v>653</v>
      </c>
      <c r="C214" s="29">
        <f>+'2000'!$L214</f>
        <v>0</v>
      </c>
      <c r="D214" s="29">
        <f>+'2001'!$L214</f>
        <v>0</v>
      </c>
      <c r="E214" s="29">
        <f>+'2002'!$L214</f>
        <v>0</v>
      </c>
      <c r="F214" s="29">
        <f>+'2003'!$L214</f>
        <v>0</v>
      </c>
      <c r="G214" s="29">
        <f>+'2004'!$L214</f>
        <v>0</v>
      </c>
      <c r="H214" s="29">
        <f>+'2005'!$L214</f>
        <v>0</v>
      </c>
      <c r="I214" s="29">
        <f>+'2006'!$L214</f>
        <v>0</v>
      </c>
      <c r="J214" s="29">
        <f>+'2007'!$L214</f>
        <v>0</v>
      </c>
      <c r="K214" s="29">
        <f>+'2008'!$L214</f>
        <v>0</v>
      </c>
      <c r="L214" s="29">
        <f>+'2009'!$L214</f>
        <v>0</v>
      </c>
      <c r="M214" s="29">
        <f>+'2010'!$L214</f>
        <v>0</v>
      </c>
      <c r="N214" s="29">
        <f>+'2011'!$L214</f>
        <v>0</v>
      </c>
      <c r="O214" s="29">
        <f>+'2012'!$L214</f>
        <v>0</v>
      </c>
      <c r="P214" s="29">
        <f>+'2013'!$L214</f>
        <v>0</v>
      </c>
      <c r="Q214" s="29">
        <f>+'2014'!$L214</f>
        <v>0</v>
      </c>
      <c r="R214" s="29">
        <f>+'2015'!$L214</f>
        <v>0</v>
      </c>
      <c r="S214" s="29">
        <f>+'2016'!$L214</f>
        <v>0</v>
      </c>
      <c r="T214" s="29">
        <f>+'2017'!$L214</f>
        <v>0</v>
      </c>
      <c r="U214" s="29">
        <f>+'2018'!$L214</f>
        <v>0</v>
      </c>
      <c r="V214" s="29">
        <f>+'2019'!$L214</f>
        <v>0</v>
      </c>
      <c r="W214" s="26"/>
      <c r="X214" s="30" t="e">
        <f t="shared" si="145"/>
        <v>#DIV/0!</v>
      </c>
    </row>
    <row r="215" spans="1:24">
      <c r="A215" s="23" t="s">
        <v>654</v>
      </c>
      <c r="B215" s="24" t="s">
        <v>655</v>
      </c>
      <c r="C215" s="29">
        <f>+'2000'!$L215</f>
        <v>0</v>
      </c>
      <c r="D215" s="29">
        <f>+'2001'!$L215</f>
        <v>0</v>
      </c>
      <c r="E215" s="29">
        <f>+'2002'!$L215</f>
        <v>0</v>
      </c>
      <c r="F215" s="29">
        <f>+'2003'!$L215</f>
        <v>0</v>
      </c>
      <c r="G215" s="29">
        <f>+'2004'!$L215</f>
        <v>0</v>
      </c>
      <c r="H215" s="29">
        <f>+'2005'!$L215</f>
        <v>0</v>
      </c>
      <c r="I215" s="29">
        <f>+'2006'!$L215</f>
        <v>0</v>
      </c>
      <c r="J215" s="29">
        <f>+'2007'!$L215</f>
        <v>0</v>
      </c>
      <c r="K215" s="29">
        <f>+'2008'!$L215</f>
        <v>0</v>
      </c>
      <c r="L215" s="29">
        <f>+'2009'!$L215</f>
        <v>0</v>
      </c>
      <c r="M215" s="29">
        <f>+'2010'!$L215</f>
        <v>0</v>
      </c>
      <c r="N215" s="29">
        <f>+'2011'!$L215</f>
        <v>0</v>
      </c>
      <c r="O215" s="29">
        <f>+'2012'!$L215</f>
        <v>0</v>
      </c>
      <c r="P215" s="29">
        <f>+'2013'!$L215</f>
        <v>0</v>
      </c>
      <c r="Q215" s="29">
        <f>+'2014'!$L215</f>
        <v>0</v>
      </c>
      <c r="R215" s="29">
        <f>+'2015'!$L215</f>
        <v>0</v>
      </c>
      <c r="S215" s="29">
        <f>+'2016'!$L215</f>
        <v>0</v>
      </c>
      <c r="T215" s="29">
        <f>+'2017'!$L215</f>
        <v>0</v>
      </c>
      <c r="U215" s="29">
        <f>+'2018'!$L215</f>
        <v>0</v>
      </c>
      <c r="V215" s="29">
        <f>+'2019'!$L215</f>
        <v>0</v>
      </c>
      <c r="W215" s="26"/>
      <c r="X215" s="30" t="e">
        <f t="shared" si="145"/>
        <v>#DIV/0!</v>
      </c>
    </row>
    <row r="216" spans="1:24">
      <c r="A216" s="23" t="s">
        <v>656</v>
      </c>
      <c r="B216" s="24" t="s">
        <v>657</v>
      </c>
      <c r="C216" s="25">
        <f t="shared" ref="C216:U216" si="173">+SUM(C217:C218)</f>
        <v>0</v>
      </c>
      <c r="D216" s="25">
        <f t="shared" si="173"/>
        <v>0</v>
      </c>
      <c r="E216" s="25">
        <f t="shared" si="173"/>
        <v>0</v>
      </c>
      <c r="F216" s="25">
        <f t="shared" si="173"/>
        <v>0</v>
      </c>
      <c r="G216" s="25">
        <f t="shared" si="173"/>
        <v>0</v>
      </c>
      <c r="H216" s="25">
        <f t="shared" si="173"/>
        <v>0</v>
      </c>
      <c r="I216" s="25">
        <f t="shared" si="173"/>
        <v>0</v>
      </c>
      <c r="J216" s="25">
        <f t="shared" si="173"/>
        <v>0</v>
      </c>
      <c r="K216" s="25">
        <f t="shared" si="173"/>
        <v>0</v>
      </c>
      <c r="L216" s="25">
        <f t="shared" si="173"/>
        <v>0</v>
      </c>
      <c r="M216" s="25">
        <f t="shared" si="173"/>
        <v>0</v>
      </c>
      <c r="N216" s="25">
        <f t="shared" si="173"/>
        <v>0</v>
      </c>
      <c r="O216" s="25">
        <f t="shared" si="173"/>
        <v>0</v>
      </c>
      <c r="P216" s="25">
        <f t="shared" si="173"/>
        <v>0</v>
      </c>
      <c r="Q216" s="25">
        <f t="shared" si="173"/>
        <v>0</v>
      </c>
      <c r="R216" s="25">
        <f t="shared" si="173"/>
        <v>0</v>
      </c>
      <c r="S216" s="25">
        <f t="shared" si="173"/>
        <v>0</v>
      </c>
      <c r="T216" s="25">
        <f t="shared" si="173"/>
        <v>0</v>
      </c>
      <c r="U216" s="25">
        <f t="shared" si="173"/>
        <v>0</v>
      </c>
      <c r="V216" s="25">
        <f t="shared" ref="V216" si="174">+SUM(V217:V218)</f>
        <v>0</v>
      </c>
      <c r="W216" s="26"/>
      <c r="X216" s="27" t="e">
        <f t="shared" si="145"/>
        <v>#DIV/0!</v>
      </c>
    </row>
    <row r="217" spans="1:24">
      <c r="A217" s="23" t="s">
        <v>658</v>
      </c>
      <c r="B217" s="24" t="s">
        <v>659</v>
      </c>
      <c r="C217" s="29">
        <f>+'2000'!$L217</f>
        <v>0</v>
      </c>
      <c r="D217" s="29">
        <f>+'2001'!$L217</f>
        <v>0</v>
      </c>
      <c r="E217" s="29">
        <f>+'2002'!$L217</f>
        <v>0</v>
      </c>
      <c r="F217" s="29">
        <f>+'2003'!$L217</f>
        <v>0</v>
      </c>
      <c r="G217" s="29">
        <f>+'2004'!$L217</f>
        <v>0</v>
      </c>
      <c r="H217" s="29">
        <f>+'2005'!$L217</f>
        <v>0</v>
      </c>
      <c r="I217" s="29">
        <f>+'2006'!$L217</f>
        <v>0</v>
      </c>
      <c r="J217" s="29">
        <f>+'2007'!$L217</f>
        <v>0</v>
      </c>
      <c r="K217" s="29">
        <f>+'2008'!$L217</f>
        <v>0</v>
      </c>
      <c r="L217" s="29">
        <f>+'2009'!$L217</f>
        <v>0</v>
      </c>
      <c r="M217" s="29">
        <f>+'2010'!$L217</f>
        <v>0</v>
      </c>
      <c r="N217" s="29">
        <f>+'2011'!$L217</f>
        <v>0</v>
      </c>
      <c r="O217" s="29">
        <f>+'2012'!$L217</f>
        <v>0</v>
      </c>
      <c r="P217" s="29">
        <f>+'2013'!$L217</f>
        <v>0</v>
      </c>
      <c r="Q217" s="29">
        <f>+'2014'!$L217</f>
        <v>0</v>
      </c>
      <c r="R217" s="29">
        <f>+'2015'!$L217</f>
        <v>0</v>
      </c>
      <c r="S217" s="29">
        <f>+'2016'!$L217</f>
        <v>0</v>
      </c>
      <c r="T217" s="29">
        <f>+'2017'!$L217</f>
        <v>0</v>
      </c>
      <c r="U217" s="29">
        <f>+'2018'!$L217</f>
        <v>0</v>
      </c>
      <c r="V217" s="29">
        <f>+'2019'!$L217</f>
        <v>0</v>
      </c>
      <c r="W217" s="26"/>
      <c r="X217" s="30" t="e">
        <f t="shared" si="145"/>
        <v>#DIV/0!</v>
      </c>
    </row>
    <row r="218" spans="1:24">
      <c r="A218" s="23" t="s">
        <v>660</v>
      </c>
      <c r="B218" s="24" t="s">
        <v>661</v>
      </c>
      <c r="C218" s="29">
        <f>+'2000'!$L218</f>
        <v>0</v>
      </c>
      <c r="D218" s="29">
        <f>+'2001'!$L218</f>
        <v>0</v>
      </c>
      <c r="E218" s="29">
        <f>+'2002'!$L218</f>
        <v>0</v>
      </c>
      <c r="F218" s="29">
        <f>+'2003'!$L218</f>
        <v>0</v>
      </c>
      <c r="G218" s="29">
        <f>+'2004'!$L218</f>
        <v>0</v>
      </c>
      <c r="H218" s="29">
        <f>+'2005'!$L218</f>
        <v>0</v>
      </c>
      <c r="I218" s="29">
        <f>+'2006'!$L218</f>
        <v>0</v>
      </c>
      <c r="J218" s="29">
        <f>+'2007'!$L218</f>
        <v>0</v>
      </c>
      <c r="K218" s="29">
        <f>+'2008'!$L218</f>
        <v>0</v>
      </c>
      <c r="L218" s="29">
        <f>+'2009'!$L218</f>
        <v>0</v>
      </c>
      <c r="M218" s="29">
        <f>+'2010'!$L218</f>
        <v>0</v>
      </c>
      <c r="N218" s="29">
        <f>+'2011'!$L218</f>
        <v>0</v>
      </c>
      <c r="O218" s="29">
        <f>+'2012'!$L218</f>
        <v>0</v>
      </c>
      <c r="P218" s="29">
        <f>+'2013'!$L218</f>
        <v>0</v>
      </c>
      <c r="Q218" s="29">
        <f>+'2014'!$L218</f>
        <v>0</v>
      </c>
      <c r="R218" s="29">
        <f>+'2015'!$L218</f>
        <v>0</v>
      </c>
      <c r="S218" s="29">
        <f>+'2016'!$L218</f>
        <v>0</v>
      </c>
      <c r="T218" s="29">
        <f>+'2017'!$L218</f>
        <v>0</v>
      </c>
      <c r="U218" s="29">
        <f>+'2018'!$L218</f>
        <v>0</v>
      </c>
      <c r="V218" s="29">
        <f>+'2019'!$L218</f>
        <v>0</v>
      </c>
      <c r="W218" s="26"/>
      <c r="X218" s="30" t="e">
        <f t="shared" si="145"/>
        <v>#DIV/0!</v>
      </c>
    </row>
    <row r="219" spans="1:24">
      <c r="A219" s="23" t="s">
        <v>662</v>
      </c>
      <c r="B219" s="24" t="s">
        <v>663</v>
      </c>
      <c r="C219" s="25">
        <f t="shared" ref="C219:U219" si="175">+SUM(C220:C222)</f>
        <v>0</v>
      </c>
      <c r="D219" s="25">
        <f t="shared" si="175"/>
        <v>0</v>
      </c>
      <c r="E219" s="25">
        <f t="shared" si="175"/>
        <v>0</v>
      </c>
      <c r="F219" s="25">
        <f t="shared" si="175"/>
        <v>0</v>
      </c>
      <c r="G219" s="25">
        <f t="shared" si="175"/>
        <v>0</v>
      </c>
      <c r="H219" s="25">
        <f t="shared" si="175"/>
        <v>0</v>
      </c>
      <c r="I219" s="25">
        <f t="shared" si="175"/>
        <v>0</v>
      </c>
      <c r="J219" s="25">
        <f t="shared" si="175"/>
        <v>0</v>
      </c>
      <c r="K219" s="25">
        <f t="shared" si="175"/>
        <v>0</v>
      </c>
      <c r="L219" s="25">
        <f t="shared" si="175"/>
        <v>0</v>
      </c>
      <c r="M219" s="25">
        <f t="shared" si="175"/>
        <v>0</v>
      </c>
      <c r="N219" s="25">
        <f t="shared" si="175"/>
        <v>0</v>
      </c>
      <c r="O219" s="25">
        <f t="shared" si="175"/>
        <v>0</v>
      </c>
      <c r="P219" s="25">
        <f t="shared" si="175"/>
        <v>0</v>
      </c>
      <c r="Q219" s="25">
        <f t="shared" si="175"/>
        <v>0</v>
      </c>
      <c r="R219" s="25">
        <f t="shared" si="175"/>
        <v>0</v>
      </c>
      <c r="S219" s="25">
        <f t="shared" si="175"/>
        <v>0</v>
      </c>
      <c r="T219" s="25">
        <f t="shared" si="175"/>
        <v>0</v>
      </c>
      <c r="U219" s="25">
        <f t="shared" si="175"/>
        <v>0</v>
      </c>
      <c r="V219" s="25">
        <f t="shared" ref="V219" si="176">+SUM(V220:V222)</f>
        <v>0</v>
      </c>
      <c r="W219" s="26"/>
      <c r="X219" s="27" t="e">
        <f t="shared" si="145"/>
        <v>#DIV/0!</v>
      </c>
    </row>
    <row r="220" spans="1:24">
      <c r="A220" s="23" t="s">
        <v>664</v>
      </c>
      <c r="B220" s="24" t="s">
        <v>665</v>
      </c>
      <c r="C220" s="29">
        <f>+'2000'!$L220</f>
        <v>0</v>
      </c>
      <c r="D220" s="29">
        <f>+'2001'!$L220</f>
        <v>0</v>
      </c>
      <c r="E220" s="29">
        <f>+'2002'!$L220</f>
        <v>0</v>
      </c>
      <c r="F220" s="29">
        <f>+'2003'!$L220</f>
        <v>0</v>
      </c>
      <c r="G220" s="29">
        <f>+'2004'!$L220</f>
        <v>0</v>
      </c>
      <c r="H220" s="29">
        <f>+'2005'!$L220</f>
        <v>0</v>
      </c>
      <c r="I220" s="29">
        <f>+'2006'!$L220</f>
        <v>0</v>
      </c>
      <c r="J220" s="29">
        <f>+'2007'!$L220</f>
        <v>0</v>
      </c>
      <c r="K220" s="29">
        <f>+'2008'!$L220</f>
        <v>0</v>
      </c>
      <c r="L220" s="29">
        <f>+'2009'!$L220</f>
        <v>0</v>
      </c>
      <c r="M220" s="29">
        <f>+'2010'!$L220</f>
        <v>0</v>
      </c>
      <c r="N220" s="29">
        <f>+'2011'!$L220</f>
        <v>0</v>
      </c>
      <c r="O220" s="29">
        <f>+'2012'!$L220</f>
        <v>0</v>
      </c>
      <c r="P220" s="29">
        <f>+'2013'!$L220</f>
        <v>0</v>
      </c>
      <c r="Q220" s="29">
        <f>+'2014'!$L220</f>
        <v>0</v>
      </c>
      <c r="R220" s="29">
        <f>+'2015'!$L220</f>
        <v>0</v>
      </c>
      <c r="S220" s="29">
        <f>+'2016'!$L220</f>
        <v>0</v>
      </c>
      <c r="T220" s="29">
        <f>+'2017'!$L220</f>
        <v>0</v>
      </c>
      <c r="U220" s="29">
        <f>+'2018'!$L220</f>
        <v>0</v>
      </c>
      <c r="V220" s="29">
        <f>+'2019'!$L220</f>
        <v>0</v>
      </c>
      <c r="W220" s="26"/>
      <c r="X220" s="30" t="e">
        <f t="shared" si="145"/>
        <v>#DIV/0!</v>
      </c>
    </row>
    <row r="221" spans="1:24">
      <c r="A221" s="23" t="s">
        <v>666</v>
      </c>
      <c r="B221" s="24" t="s">
        <v>667</v>
      </c>
      <c r="C221" s="29">
        <f>+'2000'!$L221</f>
        <v>0</v>
      </c>
      <c r="D221" s="29">
        <f>+'2001'!$L221</f>
        <v>0</v>
      </c>
      <c r="E221" s="29">
        <f>+'2002'!$L221</f>
        <v>0</v>
      </c>
      <c r="F221" s="29">
        <f>+'2003'!$L221</f>
        <v>0</v>
      </c>
      <c r="G221" s="29">
        <f>+'2004'!$L221</f>
        <v>0</v>
      </c>
      <c r="H221" s="29">
        <f>+'2005'!$L221</f>
        <v>0</v>
      </c>
      <c r="I221" s="29">
        <f>+'2006'!$L221</f>
        <v>0</v>
      </c>
      <c r="J221" s="29">
        <f>+'2007'!$L221</f>
        <v>0</v>
      </c>
      <c r="K221" s="29">
        <f>+'2008'!$L221</f>
        <v>0</v>
      </c>
      <c r="L221" s="29">
        <f>+'2009'!$L221</f>
        <v>0</v>
      </c>
      <c r="M221" s="29">
        <f>+'2010'!$L221</f>
        <v>0</v>
      </c>
      <c r="N221" s="29">
        <f>+'2011'!$L221</f>
        <v>0</v>
      </c>
      <c r="O221" s="29">
        <f>+'2012'!$L221</f>
        <v>0</v>
      </c>
      <c r="P221" s="29">
        <f>+'2013'!$L221</f>
        <v>0</v>
      </c>
      <c r="Q221" s="29">
        <f>+'2014'!$L221</f>
        <v>0</v>
      </c>
      <c r="R221" s="29">
        <f>+'2015'!$L221</f>
        <v>0</v>
      </c>
      <c r="S221" s="29">
        <f>+'2016'!$L221</f>
        <v>0</v>
      </c>
      <c r="T221" s="29">
        <f>+'2017'!$L221</f>
        <v>0</v>
      </c>
      <c r="U221" s="29">
        <f>+'2018'!$L221</f>
        <v>0</v>
      </c>
      <c r="V221" s="29">
        <f>+'2019'!$L221</f>
        <v>0</v>
      </c>
      <c r="W221" s="26"/>
      <c r="X221" s="30" t="e">
        <f t="shared" si="145"/>
        <v>#DIV/0!</v>
      </c>
    </row>
    <row r="222" spans="1:24">
      <c r="A222" s="23" t="s">
        <v>668</v>
      </c>
      <c r="B222" s="24" t="s">
        <v>290</v>
      </c>
      <c r="C222" s="29">
        <f>+'2000'!$L222</f>
        <v>0</v>
      </c>
      <c r="D222" s="29">
        <f>+'2001'!$L222</f>
        <v>0</v>
      </c>
      <c r="E222" s="29">
        <f>+'2002'!$L222</f>
        <v>0</v>
      </c>
      <c r="F222" s="29">
        <f>+'2003'!$L222</f>
        <v>0</v>
      </c>
      <c r="G222" s="29">
        <f>+'2004'!$L222</f>
        <v>0</v>
      </c>
      <c r="H222" s="29">
        <f>+'2005'!$L222</f>
        <v>0</v>
      </c>
      <c r="I222" s="29">
        <f>+'2006'!$L222</f>
        <v>0</v>
      </c>
      <c r="J222" s="29">
        <f>+'2007'!$L222</f>
        <v>0</v>
      </c>
      <c r="K222" s="29">
        <f>+'2008'!$L222</f>
        <v>0</v>
      </c>
      <c r="L222" s="29">
        <f>+'2009'!$L222</f>
        <v>0</v>
      </c>
      <c r="M222" s="29">
        <f>+'2010'!$L222</f>
        <v>0</v>
      </c>
      <c r="N222" s="29">
        <f>+'2011'!$L222</f>
        <v>0</v>
      </c>
      <c r="O222" s="29">
        <f>+'2012'!$L222</f>
        <v>0</v>
      </c>
      <c r="P222" s="29">
        <f>+'2013'!$L222</f>
        <v>0</v>
      </c>
      <c r="Q222" s="29">
        <f>+'2014'!$L222</f>
        <v>0</v>
      </c>
      <c r="R222" s="29">
        <f>+'2015'!$L222</f>
        <v>0</v>
      </c>
      <c r="S222" s="29">
        <f>+'2016'!$L222</f>
        <v>0</v>
      </c>
      <c r="T222" s="29">
        <f>+'2017'!$L222</f>
        <v>0</v>
      </c>
      <c r="U222" s="29">
        <f>+'2018'!$L222</f>
        <v>0</v>
      </c>
      <c r="V222" s="29">
        <f>+'2019'!$L222</f>
        <v>0</v>
      </c>
      <c r="W222" s="26"/>
      <c r="X222" s="30" t="e">
        <f t="shared" si="145"/>
        <v>#DIV/0!</v>
      </c>
    </row>
    <row r="223" spans="1:24">
      <c r="A223" s="23" t="s">
        <v>669</v>
      </c>
      <c r="B223" s="24" t="s">
        <v>290</v>
      </c>
      <c r="C223" s="29">
        <f>+'2000'!$L223</f>
        <v>0</v>
      </c>
      <c r="D223" s="29">
        <f>+'2001'!$L223</f>
        <v>0</v>
      </c>
      <c r="E223" s="29">
        <f>+'2002'!$L223</f>
        <v>0</v>
      </c>
      <c r="F223" s="29">
        <f>+'2003'!$L223</f>
        <v>0</v>
      </c>
      <c r="G223" s="29">
        <f>+'2004'!$L223</f>
        <v>0</v>
      </c>
      <c r="H223" s="29">
        <f>+'2005'!$L223</f>
        <v>0</v>
      </c>
      <c r="I223" s="29">
        <f>+'2006'!$L223</f>
        <v>0</v>
      </c>
      <c r="J223" s="29">
        <f>+'2007'!$L223</f>
        <v>0</v>
      </c>
      <c r="K223" s="29">
        <f>+'2008'!$L223</f>
        <v>0</v>
      </c>
      <c r="L223" s="29">
        <f>+'2009'!$L223</f>
        <v>0</v>
      </c>
      <c r="M223" s="29">
        <f>+'2010'!$L223</f>
        <v>0</v>
      </c>
      <c r="N223" s="29">
        <f>+'2011'!$L223</f>
        <v>0</v>
      </c>
      <c r="O223" s="29">
        <f>+'2012'!$L223</f>
        <v>0</v>
      </c>
      <c r="P223" s="29">
        <f>+'2013'!$L223</f>
        <v>0</v>
      </c>
      <c r="Q223" s="29">
        <f>+'2014'!$L223</f>
        <v>0</v>
      </c>
      <c r="R223" s="29">
        <f>+'2015'!$L223</f>
        <v>0</v>
      </c>
      <c r="S223" s="29">
        <f>+'2016'!$L223</f>
        <v>0</v>
      </c>
      <c r="T223" s="29">
        <f>+'2017'!$L223</f>
        <v>0</v>
      </c>
      <c r="U223" s="29">
        <f>+'2018'!$L223</f>
        <v>0</v>
      </c>
      <c r="V223" s="29">
        <f>+'2019'!$L223</f>
        <v>0</v>
      </c>
      <c r="W223" s="26"/>
      <c r="X223" s="30" t="e">
        <f t="shared" si="145"/>
        <v>#DIV/0!</v>
      </c>
    </row>
    <row r="224" spans="1:24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26"/>
      <c r="X224" s="39" t="e">
        <f t="shared" si="145"/>
        <v>#DIV/0!</v>
      </c>
    </row>
    <row r="225" spans="1:26" s="12" customFormat="1">
      <c r="A225" s="18"/>
      <c r="B225" s="40" t="s">
        <v>671</v>
      </c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21"/>
      <c r="X225" s="35" t="e">
        <f t="shared" si="145"/>
        <v>#DIV/0!</v>
      </c>
    </row>
    <row r="226" spans="1:26">
      <c r="A226" s="23"/>
      <c r="B226" s="24" t="s">
        <v>672</v>
      </c>
      <c r="C226" s="25">
        <f t="shared" ref="C226:U226" si="177">+SUM(C227:C228)</f>
        <v>0</v>
      </c>
      <c r="D226" s="25">
        <f t="shared" si="177"/>
        <v>0</v>
      </c>
      <c r="E226" s="25">
        <f t="shared" si="177"/>
        <v>0</v>
      </c>
      <c r="F226" s="25">
        <f t="shared" si="177"/>
        <v>0</v>
      </c>
      <c r="G226" s="25">
        <f t="shared" si="177"/>
        <v>0</v>
      </c>
      <c r="H226" s="25">
        <f t="shared" si="177"/>
        <v>0</v>
      </c>
      <c r="I226" s="25">
        <f t="shared" si="177"/>
        <v>0</v>
      </c>
      <c r="J226" s="25">
        <f t="shared" si="177"/>
        <v>0</v>
      </c>
      <c r="K226" s="25">
        <f t="shared" si="177"/>
        <v>0</v>
      </c>
      <c r="L226" s="25">
        <f t="shared" si="177"/>
        <v>0</v>
      </c>
      <c r="M226" s="25">
        <f t="shared" si="177"/>
        <v>0</v>
      </c>
      <c r="N226" s="25">
        <f t="shared" si="177"/>
        <v>0</v>
      </c>
      <c r="O226" s="25">
        <f t="shared" si="177"/>
        <v>0</v>
      </c>
      <c r="P226" s="25">
        <f t="shared" si="177"/>
        <v>0</v>
      </c>
      <c r="Q226" s="25">
        <f t="shared" si="177"/>
        <v>0</v>
      </c>
      <c r="R226" s="25">
        <f t="shared" si="177"/>
        <v>0</v>
      </c>
      <c r="S226" s="25">
        <f t="shared" si="177"/>
        <v>0</v>
      </c>
      <c r="T226" s="25">
        <f t="shared" si="177"/>
        <v>0</v>
      </c>
      <c r="U226" s="25">
        <f t="shared" si="177"/>
        <v>0</v>
      </c>
      <c r="V226" s="25">
        <f t="shared" ref="V226" si="178">+SUM(V227:V228)</f>
        <v>0</v>
      </c>
      <c r="W226" s="26"/>
      <c r="X226" s="27" t="e">
        <f t="shared" si="145"/>
        <v>#DIV/0!</v>
      </c>
    </row>
    <row r="227" spans="1:26">
      <c r="A227" s="23"/>
      <c r="B227" s="43" t="s">
        <v>673</v>
      </c>
      <c r="C227" s="29">
        <f>+'2000'!$L227</f>
        <v>0</v>
      </c>
      <c r="D227" s="29">
        <f>+'2001'!$L227</f>
        <v>0</v>
      </c>
      <c r="E227" s="29">
        <f>+'2002'!$L227</f>
        <v>0</v>
      </c>
      <c r="F227" s="29">
        <f>+'2003'!$L227</f>
        <v>0</v>
      </c>
      <c r="G227" s="29">
        <f>+'2004'!$L227</f>
        <v>0</v>
      </c>
      <c r="H227" s="29">
        <f>+'2005'!$L227</f>
        <v>0</v>
      </c>
      <c r="I227" s="29">
        <f>+'2006'!$L227</f>
        <v>0</v>
      </c>
      <c r="J227" s="29">
        <f>+'2007'!$L227</f>
        <v>0</v>
      </c>
      <c r="K227" s="29">
        <f>+'2008'!$L227</f>
        <v>0</v>
      </c>
      <c r="L227" s="29">
        <f>+'2009'!$L227</f>
        <v>0</v>
      </c>
      <c r="M227" s="29">
        <f>+'2010'!$L227</f>
        <v>0</v>
      </c>
      <c r="N227" s="29">
        <f>+'2011'!$L227</f>
        <v>0</v>
      </c>
      <c r="O227" s="29">
        <f>+'2012'!$L227</f>
        <v>0</v>
      </c>
      <c r="P227" s="29">
        <f>+'2013'!$L227</f>
        <v>0</v>
      </c>
      <c r="Q227" s="29">
        <f>+'2014'!$L227</f>
        <v>0</v>
      </c>
      <c r="R227" s="29">
        <f>+'2015'!$L227</f>
        <v>0</v>
      </c>
      <c r="S227" s="29">
        <f>+'2016'!$L227</f>
        <v>0</v>
      </c>
      <c r="T227" s="29">
        <f>+'2017'!$L227</f>
        <v>0</v>
      </c>
      <c r="U227" s="29">
        <f>+'2018'!$L227</f>
        <v>0</v>
      </c>
      <c r="V227" s="29">
        <f>+'2019'!$L227</f>
        <v>0</v>
      </c>
      <c r="W227" s="26"/>
      <c r="X227" s="30" t="e">
        <f t="shared" si="145"/>
        <v>#DIV/0!</v>
      </c>
    </row>
    <row r="228" spans="1:26">
      <c r="A228" s="23"/>
      <c r="B228" s="43" t="s">
        <v>674</v>
      </c>
      <c r="C228" s="29">
        <f>+'2000'!$L228</f>
        <v>0</v>
      </c>
      <c r="D228" s="29">
        <f>+'2001'!$L228</f>
        <v>0</v>
      </c>
      <c r="E228" s="29">
        <f>+'2002'!$L228</f>
        <v>0</v>
      </c>
      <c r="F228" s="29">
        <f>+'2003'!$L228</f>
        <v>0</v>
      </c>
      <c r="G228" s="29">
        <f>+'2004'!$L228</f>
        <v>0</v>
      </c>
      <c r="H228" s="29">
        <f>+'2005'!$L228</f>
        <v>0</v>
      </c>
      <c r="I228" s="29">
        <f>+'2006'!$L228</f>
        <v>0</v>
      </c>
      <c r="J228" s="29">
        <f>+'2007'!$L228</f>
        <v>0</v>
      </c>
      <c r="K228" s="29">
        <f>+'2008'!$L228</f>
        <v>0</v>
      </c>
      <c r="L228" s="29">
        <f>+'2009'!$L228</f>
        <v>0</v>
      </c>
      <c r="M228" s="29">
        <f>+'2010'!$L228</f>
        <v>0</v>
      </c>
      <c r="N228" s="29">
        <f>+'2011'!$L228</f>
        <v>0</v>
      </c>
      <c r="O228" s="29">
        <f>+'2012'!$L228</f>
        <v>0</v>
      </c>
      <c r="P228" s="29">
        <f>+'2013'!$L228</f>
        <v>0</v>
      </c>
      <c r="Q228" s="29">
        <f>+'2014'!$L228</f>
        <v>0</v>
      </c>
      <c r="R228" s="29">
        <f>+'2015'!$L228</f>
        <v>0</v>
      </c>
      <c r="S228" s="29">
        <f>+'2016'!$L228</f>
        <v>0</v>
      </c>
      <c r="T228" s="29">
        <f>+'2017'!$L228</f>
        <v>0</v>
      </c>
      <c r="U228" s="29">
        <f>+'2018'!$L228</f>
        <v>0</v>
      </c>
      <c r="V228" s="29">
        <f>+'2019'!$L228</f>
        <v>0</v>
      </c>
      <c r="W228" s="26"/>
      <c r="X228" s="30" t="e">
        <f t="shared" si="145"/>
        <v>#DIV/0!</v>
      </c>
    </row>
    <row r="229" spans="1:26">
      <c r="A229" s="23"/>
      <c r="B229" s="24" t="s">
        <v>675</v>
      </c>
      <c r="C229" s="29">
        <f>+'2000'!$L229</f>
        <v>0</v>
      </c>
      <c r="D229" s="29">
        <f>+'2001'!$L229</f>
        <v>0</v>
      </c>
      <c r="E229" s="29">
        <f>+'2002'!$L229</f>
        <v>0</v>
      </c>
      <c r="F229" s="29">
        <f>+'2003'!$L229</f>
        <v>0</v>
      </c>
      <c r="G229" s="29">
        <f>+'2004'!$L229</f>
        <v>0</v>
      </c>
      <c r="H229" s="29">
        <f>+'2005'!$L229</f>
        <v>0</v>
      </c>
      <c r="I229" s="29">
        <f>+'2006'!$L229</f>
        <v>0</v>
      </c>
      <c r="J229" s="29">
        <f>+'2007'!$L229</f>
        <v>0</v>
      </c>
      <c r="K229" s="29">
        <f>+'2008'!$L229</f>
        <v>0</v>
      </c>
      <c r="L229" s="29">
        <f>+'2009'!$L229</f>
        <v>0</v>
      </c>
      <c r="M229" s="29">
        <f>+'2010'!$L229</f>
        <v>0</v>
      </c>
      <c r="N229" s="29">
        <f>+'2011'!$L229</f>
        <v>0</v>
      </c>
      <c r="O229" s="29">
        <f>+'2012'!$L229</f>
        <v>0</v>
      </c>
      <c r="P229" s="29">
        <f>+'2013'!$L229</f>
        <v>0</v>
      </c>
      <c r="Q229" s="29">
        <f>+'2014'!$L229</f>
        <v>0</v>
      </c>
      <c r="R229" s="29">
        <f>+'2015'!$L229</f>
        <v>0</v>
      </c>
      <c r="S229" s="29">
        <f>+'2016'!$L229</f>
        <v>0</v>
      </c>
      <c r="T229" s="29">
        <f>+'2017'!$L229</f>
        <v>0</v>
      </c>
      <c r="U229" s="29">
        <f>+'2018'!$L229</f>
        <v>0</v>
      </c>
      <c r="V229" s="29">
        <f>+'2019'!$L229</f>
        <v>0</v>
      </c>
      <c r="W229" s="26"/>
      <c r="X229" s="30" t="e">
        <f t="shared" si="145"/>
        <v>#DIV/0!</v>
      </c>
    </row>
    <row r="230" spans="1:26" ht="12.95">
      <c r="A230" s="23"/>
      <c r="B230" s="24" t="s">
        <v>676</v>
      </c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26"/>
      <c r="X230" s="32" t="e">
        <f t="shared" si="145"/>
        <v>#DIV/0!</v>
      </c>
    </row>
    <row r="231" spans="1:26" ht="12.95">
      <c r="A231" s="23"/>
      <c r="B231" s="24" t="s">
        <v>677</v>
      </c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26"/>
      <c r="X231" s="32" t="e">
        <f t="shared" si="145"/>
        <v>#DIV/0!</v>
      </c>
    </row>
    <row r="232" spans="1:26">
      <c r="A232" s="23"/>
      <c r="B232" s="43" t="s">
        <v>678</v>
      </c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26"/>
      <c r="X232" s="32" t="e">
        <f t="shared" si="145"/>
        <v>#DIV/0!</v>
      </c>
    </row>
    <row r="233" spans="1:26">
      <c r="A233" s="23"/>
      <c r="B233" s="43" t="s">
        <v>679</v>
      </c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26"/>
      <c r="X233" s="32" t="e">
        <f t="shared" si="145"/>
        <v>#DIV/0!</v>
      </c>
    </row>
    <row r="234" spans="1:26">
      <c r="A234" s="23"/>
      <c r="B234" s="24" t="s">
        <v>680</v>
      </c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26"/>
      <c r="X234" s="32" t="e">
        <f t="shared" si="145"/>
        <v>#DIV/0!</v>
      </c>
    </row>
    <row r="235" spans="1:26" ht="12.95">
      <c r="A235" s="23"/>
      <c r="B235" s="24" t="s">
        <v>681</v>
      </c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26"/>
      <c r="X235" s="32" t="e">
        <f t="shared" si="145"/>
        <v>#DIV/0!</v>
      </c>
    </row>
    <row r="236" spans="1:26" ht="12.95">
      <c r="A236" s="23"/>
      <c r="B236" s="24" t="s">
        <v>682</v>
      </c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26"/>
      <c r="X236" s="32" t="e">
        <f t="shared" si="145"/>
        <v>#DIV/0!</v>
      </c>
    </row>
    <row r="239" spans="1:26" s="12" customFormat="1">
      <c r="A239" s="10" t="s">
        <v>695</v>
      </c>
      <c r="B239" s="10"/>
      <c r="C239" s="44">
        <f t="shared" ref="C239:U239" si="179">+C4-C241</f>
        <v>0</v>
      </c>
      <c r="D239" s="44">
        <f t="shared" si="179"/>
        <v>0</v>
      </c>
      <c r="E239" s="44">
        <f t="shared" si="179"/>
        <v>0</v>
      </c>
      <c r="F239" s="44">
        <f t="shared" si="179"/>
        <v>0</v>
      </c>
      <c r="G239" s="44">
        <f t="shared" si="179"/>
        <v>0</v>
      </c>
      <c r="H239" s="44">
        <f t="shared" si="179"/>
        <v>0</v>
      </c>
      <c r="I239" s="44">
        <f t="shared" si="179"/>
        <v>0</v>
      </c>
      <c r="J239" s="44">
        <f t="shared" si="179"/>
        <v>0</v>
      </c>
      <c r="K239" s="44">
        <f t="shared" si="179"/>
        <v>0</v>
      </c>
      <c r="L239" s="44">
        <f t="shared" si="179"/>
        <v>0</v>
      </c>
      <c r="M239" s="44">
        <f t="shared" si="179"/>
        <v>0</v>
      </c>
      <c r="N239" s="44">
        <f t="shared" si="179"/>
        <v>0</v>
      </c>
      <c r="O239" s="44">
        <f t="shared" si="179"/>
        <v>0</v>
      </c>
      <c r="P239" s="44">
        <f t="shared" si="179"/>
        <v>0</v>
      </c>
      <c r="Q239" s="44">
        <f t="shared" si="179"/>
        <v>0</v>
      </c>
      <c r="R239" s="44">
        <f t="shared" si="179"/>
        <v>0</v>
      </c>
      <c r="S239" s="44">
        <f t="shared" si="179"/>
        <v>0</v>
      </c>
      <c r="T239" s="44">
        <f t="shared" si="179"/>
        <v>0</v>
      </c>
      <c r="U239" s="44">
        <f t="shared" si="179"/>
        <v>0</v>
      </c>
      <c r="V239" s="44">
        <f t="shared" ref="V239" si="180">+V4-V241</f>
        <v>0</v>
      </c>
      <c r="X239" s="13"/>
      <c r="Z239" s="12" t="s">
        <v>215</v>
      </c>
    </row>
    <row r="240" spans="1:26" s="16" customFormat="1">
      <c r="A240" s="85" t="s">
        <v>247</v>
      </c>
      <c r="B240" s="85" t="s">
        <v>248</v>
      </c>
      <c r="C240" s="86">
        <v>2000</v>
      </c>
      <c r="D240" s="86">
        <v>2001</v>
      </c>
      <c r="E240" s="86">
        <v>2002</v>
      </c>
      <c r="F240" s="86">
        <v>2003</v>
      </c>
      <c r="G240" s="86">
        <v>2004</v>
      </c>
      <c r="H240" s="86">
        <v>2005</v>
      </c>
      <c r="I240" s="86">
        <v>2006</v>
      </c>
      <c r="J240" s="86">
        <v>2007</v>
      </c>
      <c r="K240" s="86">
        <v>2008</v>
      </c>
      <c r="L240" s="86">
        <v>2009</v>
      </c>
      <c r="M240" s="86">
        <v>2010</v>
      </c>
      <c r="N240" s="86">
        <v>2011</v>
      </c>
      <c r="O240" s="86">
        <v>2012</v>
      </c>
      <c r="P240" s="86">
        <v>2013</v>
      </c>
      <c r="Q240" s="86">
        <v>2014</v>
      </c>
      <c r="R240" s="86">
        <v>2015</v>
      </c>
      <c r="S240" s="86">
        <v>2016</v>
      </c>
      <c r="T240" s="86">
        <v>2017</v>
      </c>
      <c r="U240" s="86">
        <v>2018</v>
      </c>
      <c r="V240" s="86">
        <v>2019</v>
      </c>
      <c r="X240" s="87" t="s">
        <v>217</v>
      </c>
    </row>
    <row r="241" spans="1:24" s="12" customFormat="1">
      <c r="A241" s="18" t="s">
        <v>261</v>
      </c>
      <c r="B241" s="19" t="s">
        <v>262</v>
      </c>
      <c r="C241" s="20">
        <f t="shared" ref="C241:U241" si="181">+C242+C253+C262+C273+C282</f>
        <v>0</v>
      </c>
      <c r="D241" s="20">
        <f t="shared" si="181"/>
        <v>0</v>
      </c>
      <c r="E241" s="20">
        <f t="shared" si="181"/>
        <v>0</v>
      </c>
      <c r="F241" s="20">
        <f t="shared" si="181"/>
        <v>0</v>
      </c>
      <c r="G241" s="20">
        <f t="shared" si="181"/>
        <v>0</v>
      </c>
      <c r="H241" s="20">
        <f t="shared" si="181"/>
        <v>0</v>
      </c>
      <c r="I241" s="20">
        <f t="shared" si="181"/>
        <v>0</v>
      </c>
      <c r="J241" s="20">
        <f t="shared" si="181"/>
        <v>0</v>
      </c>
      <c r="K241" s="20">
        <f t="shared" si="181"/>
        <v>0</v>
      </c>
      <c r="L241" s="20">
        <f t="shared" si="181"/>
        <v>0</v>
      </c>
      <c r="M241" s="20">
        <f t="shared" si="181"/>
        <v>0</v>
      </c>
      <c r="N241" s="20">
        <f t="shared" si="181"/>
        <v>0</v>
      </c>
      <c r="O241" s="20">
        <f t="shared" si="181"/>
        <v>0</v>
      </c>
      <c r="P241" s="20">
        <f t="shared" si="181"/>
        <v>0</v>
      </c>
      <c r="Q241" s="20">
        <f t="shared" si="181"/>
        <v>0</v>
      </c>
      <c r="R241" s="20">
        <f t="shared" si="181"/>
        <v>0</v>
      </c>
      <c r="S241" s="20">
        <f t="shared" si="181"/>
        <v>0</v>
      </c>
      <c r="T241" s="20">
        <f t="shared" si="181"/>
        <v>0</v>
      </c>
      <c r="U241" s="20">
        <f t="shared" si="181"/>
        <v>0</v>
      </c>
      <c r="V241" s="20">
        <f t="shared" ref="V241" si="182">+V242+V253+V262+V273+V282</f>
        <v>0</v>
      </c>
      <c r="W241" s="21"/>
      <c r="X241" s="22" t="e">
        <f t="shared" ref="X241:X272" si="183">+(V241/C241)-1</f>
        <v>#DIV/0!</v>
      </c>
    </row>
    <row r="242" spans="1:24" s="12" customFormat="1">
      <c r="A242" s="18" t="s">
        <v>263</v>
      </c>
      <c r="B242" s="19" t="s">
        <v>264</v>
      </c>
      <c r="C242" s="20">
        <f t="shared" ref="C242:U242" si="184">+C243+C249+C252</f>
        <v>0</v>
      </c>
      <c r="D242" s="20">
        <f t="shared" si="184"/>
        <v>0</v>
      </c>
      <c r="E242" s="20">
        <f t="shared" si="184"/>
        <v>0</v>
      </c>
      <c r="F242" s="20">
        <f t="shared" si="184"/>
        <v>0</v>
      </c>
      <c r="G242" s="20">
        <f t="shared" si="184"/>
        <v>0</v>
      </c>
      <c r="H242" s="20">
        <f t="shared" si="184"/>
        <v>0</v>
      </c>
      <c r="I242" s="20">
        <f t="shared" si="184"/>
        <v>0</v>
      </c>
      <c r="J242" s="20">
        <f t="shared" si="184"/>
        <v>0</v>
      </c>
      <c r="K242" s="20">
        <f t="shared" si="184"/>
        <v>0</v>
      </c>
      <c r="L242" s="20">
        <f t="shared" si="184"/>
        <v>0</v>
      </c>
      <c r="M242" s="20">
        <f t="shared" si="184"/>
        <v>0</v>
      </c>
      <c r="N242" s="20">
        <f t="shared" si="184"/>
        <v>0</v>
      </c>
      <c r="O242" s="20">
        <f t="shared" si="184"/>
        <v>0</v>
      </c>
      <c r="P242" s="20">
        <f t="shared" si="184"/>
        <v>0</v>
      </c>
      <c r="Q242" s="20">
        <f t="shared" si="184"/>
        <v>0</v>
      </c>
      <c r="R242" s="20">
        <f t="shared" si="184"/>
        <v>0</v>
      </c>
      <c r="S242" s="20">
        <f t="shared" si="184"/>
        <v>0</v>
      </c>
      <c r="T242" s="20">
        <f t="shared" si="184"/>
        <v>0</v>
      </c>
      <c r="U242" s="20">
        <f t="shared" si="184"/>
        <v>0</v>
      </c>
      <c r="V242" s="20">
        <f t="shared" ref="V242" si="185">+V243+V249+V252</f>
        <v>0</v>
      </c>
      <c r="W242" s="21"/>
      <c r="X242" s="22" t="e">
        <f t="shared" si="183"/>
        <v>#DIV/0!</v>
      </c>
    </row>
    <row r="243" spans="1:24">
      <c r="A243" s="23" t="s">
        <v>265</v>
      </c>
      <c r="B243" s="24" t="s">
        <v>266</v>
      </c>
      <c r="C243" s="25">
        <f t="shared" ref="C243:U243" si="186">+SUM(C244:C248)</f>
        <v>0</v>
      </c>
      <c r="D243" s="25">
        <f t="shared" si="186"/>
        <v>0</v>
      </c>
      <c r="E243" s="25">
        <f t="shared" si="186"/>
        <v>0</v>
      </c>
      <c r="F243" s="25">
        <f t="shared" si="186"/>
        <v>0</v>
      </c>
      <c r="G243" s="25">
        <f t="shared" si="186"/>
        <v>0</v>
      </c>
      <c r="H243" s="25">
        <f t="shared" si="186"/>
        <v>0</v>
      </c>
      <c r="I243" s="25">
        <f t="shared" si="186"/>
        <v>0</v>
      </c>
      <c r="J243" s="25">
        <f t="shared" si="186"/>
        <v>0</v>
      </c>
      <c r="K243" s="25">
        <f t="shared" si="186"/>
        <v>0</v>
      </c>
      <c r="L243" s="25">
        <f t="shared" si="186"/>
        <v>0</v>
      </c>
      <c r="M243" s="25">
        <f t="shared" si="186"/>
        <v>0</v>
      </c>
      <c r="N243" s="25">
        <f t="shared" si="186"/>
        <v>0</v>
      </c>
      <c r="O243" s="25">
        <f t="shared" si="186"/>
        <v>0</v>
      </c>
      <c r="P243" s="25">
        <f t="shared" si="186"/>
        <v>0</v>
      </c>
      <c r="Q243" s="25">
        <f t="shared" si="186"/>
        <v>0</v>
      </c>
      <c r="R243" s="25">
        <f t="shared" si="186"/>
        <v>0</v>
      </c>
      <c r="S243" s="25">
        <f t="shared" si="186"/>
        <v>0</v>
      </c>
      <c r="T243" s="25">
        <f t="shared" si="186"/>
        <v>0</v>
      </c>
      <c r="U243" s="25">
        <f t="shared" si="186"/>
        <v>0</v>
      </c>
      <c r="V243" s="25">
        <f t="shared" ref="V243" si="187">+SUM(V244:V248)</f>
        <v>0</v>
      </c>
      <c r="W243" s="26"/>
      <c r="X243" s="27" t="e">
        <f t="shared" si="183"/>
        <v>#DIV/0!</v>
      </c>
    </row>
    <row r="244" spans="1:24">
      <c r="A244" s="23" t="s">
        <v>267</v>
      </c>
      <c r="B244" s="24" t="s">
        <v>268</v>
      </c>
      <c r="C244" s="45">
        <f>+'2000'!$L244</f>
        <v>0</v>
      </c>
      <c r="D244" s="45">
        <f>+'2001'!$L244</f>
        <v>0</v>
      </c>
      <c r="E244" s="45">
        <f>+'2002'!$L244</f>
        <v>0</v>
      </c>
      <c r="F244" s="45">
        <f>+'2003'!$L244</f>
        <v>0</v>
      </c>
      <c r="G244" s="45">
        <f>+'2004'!$L244</f>
        <v>0</v>
      </c>
      <c r="H244" s="45">
        <f>+'2005'!$L244</f>
        <v>0</v>
      </c>
      <c r="I244" s="45">
        <f>+'2006'!$L244</f>
        <v>0</v>
      </c>
      <c r="J244" s="45">
        <f>+'2007'!$L244</f>
        <v>0</v>
      </c>
      <c r="K244" s="45">
        <f>+'2008'!$L244</f>
        <v>0</v>
      </c>
      <c r="L244" s="45">
        <f>+'2009'!$L244</f>
        <v>0</v>
      </c>
      <c r="M244" s="45">
        <f>+'2010'!$L244</f>
        <v>0</v>
      </c>
      <c r="N244" s="45">
        <f>+'2011'!$L244</f>
        <v>0</v>
      </c>
      <c r="O244" s="45">
        <f>+'2012'!$L244</f>
        <v>0</v>
      </c>
      <c r="P244" s="45">
        <f>+'2013'!$L244</f>
        <v>0</v>
      </c>
      <c r="Q244" s="45">
        <f>+'2014'!$L244</f>
        <v>0</v>
      </c>
      <c r="R244" s="45">
        <f>+'2015'!$L244</f>
        <v>0</v>
      </c>
      <c r="S244" s="45">
        <f>+'2016'!$L244</f>
        <v>0</v>
      </c>
      <c r="T244" s="45">
        <f>+'2017'!$L244</f>
        <v>0</v>
      </c>
      <c r="U244" s="45">
        <f>+'2018'!$L244</f>
        <v>0</v>
      </c>
      <c r="V244" s="45">
        <f>+'2019'!$L244</f>
        <v>0</v>
      </c>
      <c r="W244" s="26"/>
      <c r="X244" s="46" t="e">
        <f t="shared" si="183"/>
        <v>#DIV/0!</v>
      </c>
    </row>
    <row r="245" spans="1:24">
      <c r="A245" s="23" t="s">
        <v>275</v>
      </c>
      <c r="B245" s="24" t="s">
        <v>276</v>
      </c>
      <c r="C245" s="45">
        <f>+'2000'!$L245</f>
        <v>0</v>
      </c>
      <c r="D245" s="45">
        <f>+'2001'!$L245</f>
        <v>0</v>
      </c>
      <c r="E245" s="45">
        <f>+'2002'!$L245</f>
        <v>0</v>
      </c>
      <c r="F245" s="45">
        <f>+'2003'!$L245</f>
        <v>0</v>
      </c>
      <c r="G245" s="45">
        <f>+'2004'!$L245</f>
        <v>0</v>
      </c>
      <c r="H245" s="45">
        <f>+'2005'!$L245</f>
        <v>0</v>
      </c>
      <c r="I245" s="45">
        <f>+'2006'!$L245</f>
        <v>0</v>
      </c>
      <c r="J245" s="45">
        <f>+'2007'!$L245</f>
        <v>0</v>
      </c>
      <c r="K245" s="45">
        <f>+'2008'!$L245</f>
        <v>0</v>
      </c>
      <c r="L245" s="45">
        <f>+'2009'!$L245</f>
        <v>0</v>
      </c>
      <c r="M245" s="45">
        <f>+'2010'!$L245</f>
        <v>0</v>
      </c>
      <c r="N245" s="45">
        <f>+'2011'!$L245</f>
        <v>0</v>
      </c>
      <c r="O245" s="45">
        <f>+'2012'!$L245</f>
        <v>0</v>
      </c>
      <c r="P245" s="45">
        <f>+'2013'!$L245</f>
        <v>0</v>
      </c>
      <c r="Q245" s="45">
        <f>+'2014'!$L245</f>
        <v>0</v>
      </c>
      <c r="R245" s="45">
        <f>+'2015'!$L245</f>
        <v>0</v>
      </c>
      <c r="S245" s="45">
        <f>+'2016'!$L245</f>
        <v>0</v>
      </c>
      <c r="T245" s="45">
        <f>+'2017'!$L245</f>
        <v>0</v>
      </c>
      <c r="U245" s="45">
        <f>+'2018'!$L245</f>
        <v>0</v>
      </c>
      <c r="V245" s="45">
        <f>+'2019'!$L245</f>
        <v>0</v>
      </c>
      <c r="W245" s="26"/>
      <c r="X245" s="46" t="e">
        <f t="shared" si="183"/>
        <v>#DIV/0!</v>
      </c>
    </row>
    <row r="246" spans="1:24">
      <c r="A246" s="23" t="s">
        <v>291</v>
      </c>
      <c r="B246" s="24" t="s">
        <v>292</v>
      </c>
      <c r="C246" s="45">
        <f>+'2000'!$L246</f>
        <v>0</v>
      </c>
      <c r="D246" s="45">
        <f>+'2001'!$L246</f>
        <v>0</v>
      </c>
      <c r="E246" s="45">
        <f>+'2002'!$L246</f>
        <v>0</v>
      </c>
      <c r="F246" s="45">
        <f>+'2003'!$L246</f>
        <v>0</v>
      </c>
      <c r="G246" s="45">
        <f>+'2004'!$L246</f>
        <v>0</v>
      </c>
      <c r="H246" s="45">
        <f>+'2005'!$L246</f>
        <v>0</v>
      </c>
      <c r="I246" s="45">
        <f>+'2006'!$L246</f>
        <v>0</v>
      </c>
      <c r="J246" s="45">
        <f>+'2007'!$L246</f>
        <v>0</v>
      </c>
      <c r="K246" s="45">
        <f>+'2008'!$L246</f>
        <v>0</v>
      </c>
      <c r="L246" s="45">
        <f>+'2009'!$L246</f>
        <v>0</v>
      </c>
      <c r="M246" s="45">
        <f>+'2010'!$L246</f>
        <v>0</v>
      </c>
      <c r="N246" s="45">
        <f>+'2011'!$L246</f>
        <v>0</v>
      </c>
      <c r="O246" s="45">
        <f>+'2012'!$L246</f>
        <v>0</v>
      </c>
      <c r="P246" s="45">
        <f>+'2013'!$L246</f>
        <v>0</v>
      </c>
      <c r="Q246" s="45">
        <f>+'2014'!$L246</f>
        <v>0</v>
      </c>
      <c r="R246" s="45">
        <f>+'2015'!$L246</f>
        <v>0</v>
      </c>
      <c r="S246" s="45">
        <f>+'2016'!$L246</f>
        <v>0</v>
      </c>
      <c r="T246" s="45">
        <f>+'2017'!$L246</f>
        <v>0</v>
      </c>
      <c r="U246" s="45">
        <f>+'2018'!$L246</f>
        <v>0</v>
      </c>
      <c r="V246" s="45">
        <f>+'2019'!$L246</f>
        <v>0</v>
      </c>
      <c r="W246" s="26"/>
      <c r="X246" s="46" t="e">
        <f t="shared" si="183"/>
        <v>#DIV/0!</v>
      </c>
    </row>
    <row r="247" spans="1:24">
      <c r="A247" s="23" t="s">
        <v>303</v>
      </c>
      <c r="B247" s="24" t="s">
        <v>304</v>
      </c>
      <c r="C247" s="45">
        <f>+'2000'!$L247</f>
        <v>0</v>
      </c>
      <c r="D247" s="45">
        <f>+'2001'!$L247</f>
        <v>0</v>
      </c>
      <c r="E247" s="45">
        <f>+'2002'!$L247</f>
        <v>0</v>
      </c>
      <c r="F247" s="45">
        <f>+'2003'!$L247</f>
        <v>0</v>
      </c>
      <c r="G247" s="45">
        <f>+'2004'!$L247</f>
        <v>0</v>
      </c>
      <c r="H247" s="45">
        <f>+'2005'!$L247</f>
        <v>0</v>
      </c>
      <c r="I247" s="45">
        <f>+'2006'!$L247</f>
        <v>0</v>
      </c>
      <c r="J247" s="45">
        <f>+'2007'!$L247</f>
        <v>0</v>
      </c>
      <c r="K247" s="45">
        <f>+'2008'!$L247</f>
        <v>0</v>
      </c>
      <c r="L247" s="45">
        <f>+'2009'!$L247</f>
        <v>0</v>
      </c>
      <c r="M247" s="45">
        <f>+'2010'!$L247</f>
        <v>0</v>
      </c>
      <c r="N247" s="45">
        <f>+'2011'!$L247</f>
        <v>0</v>
      </c>
      <c r="O247" s="45">
        <f>+'2012'!$L247</f>
        <v>0</v>
      </c>
      <c r="P247" s="45">
        <f>+'2013'!$L247</f>
        <v>0</v>
      </c>
      <c r="Q247" s="45">
        <f>+'2014'!$L247</f>
        <v>0</v>
      </c>
      <c r="R247" s="45">
        <f>+'2015'!$L247</f>
        <v>0</v>
      </c>
      <c r="S247" s="45">
        <f>+'2016'!$L247</f>
        <v>0</v>
      </c>
      <c r="T247" s="45">
        <f>+'2017'!$L247</f>
        <v>0</v>
      </c>
      <c r="U247" s="45">
        <f>+'2018'!$L247</f>
        <v>0</v>
      </c>
      <c r="V247" s="45">
        <f>+'2019'!$L247</f>
        <v>0</v>
      </c>
      <c r="W247" s="26"/>
      <c r="X247" s="46" t="e">
        <f t="shared" si="183"/>
        <v>#DIV/0!</v>
      </c>
    </row>
    <row r="248" spans="1:24">
      <c r="A248" s="23" t="s">
        <v>311</v>
      </c>
      <c r="B248" s="24" t="s">
        <v>290</v>
      </c>
      <c r="C248" s="45">
        <f>+'2000'!$L248</f>
        <v>0</v>
      </c>
      <c r="D248" s="45">
        <f>+'2001'!$L248</f>
        <v>0</v>
      </c>
      <c r="E248" s="45">
        <f>+'2002'!$L248</f>
        <v>0</v>
      </c>
      <c r="F248" s="45">
        <f>+'2003'!$L248</f>
        <v>0</v>
      </c>
      <c r="G248" s="45">
        <f>+'2004'!$L248</f>
        <v>0</v>
      </c>
      <c r="H248" s="45">
        <f>+'2005'!$L248</f>
        <v>0</v>
      </c>
      <c r="I248" s="45">
        <f>+'2006'!$L248</f>
        <v>0</v>
      </c>
      <c r="J248" s="45">
        <f>+'2007'!$L248</f>
        <v>0</v>
      </c>
      <c r="K248" s="45">
        <f>+'2008'!$L248</f>
        <v>0</v>
      </c>
      <c r="L248" s="45">
        <f>+'2009'!$L248</f>
        <v>0</v>
      </c>
      <c r="M248" s="45">
        <f>+'2010'!$L248</f>
        <v>0</v>
      </c>
      <c r="N248" s="45">
        <f>+'2011'!$L248</f>
        <v>0</v>
      </c>
      <c r="O248" s="45">
        <f>+'2012'!$L248</f>
        <v>0</v>
      </c>
      <c r="P248" s="45">
        <f>+'2013'!$L248</f>
        <v>0</v>
      </c>
      <c r="Q248" s="45">
        <f>+'2014'!$L248</f>
        <v>0</v>
      </c>
      <c r="R248" s="45">
        <f>+'2015'!$L248</f>
        <v>0</v>
      </c>
      <c r="S248" s="45">
        <f>+'2016'!$L248</f>
        <v>0</v>
      </c>
      <c r="T248" s="45">
        <f>+'2017'!$L248</f>
        <v>0</v>
      </c>
      <c r="U248" s="45">
        <f>+'2018'!$L248</f>
        <v>0</v>
      </c>
      <c r="V248" s="45">
        <f>+'2019'!$L248</f>
        <v>0</v>
      </c>
      <c r="W248" s="26"/>
      <c r="X248" s="46" t="e">
        <f t="shared" si="183"/>
        <v>#DIV/0!</v>
      </c>
    </row>
    <row r="249" spans="1:24">
      <c r="A249" s="23" t="s">
        <v>316</v>
      </c>
      <c r="B249" s="24" t="s">
        <v>317</v>
      </c>
      <c r="C249" s="25">
        <f t="shared" ref="C249:U249" si="188">+SUM(C250:C251)</f>
        <v>0</v>
      </c>
      <c r="D249" s="25">
        <f t="shared" si="188"/>
        <v>0</v>
      </c>
      <c r="E249" s="25">
        <f t="shared" si="188"/>
        <v>0</v>
      </c>
      <c r="F249" s="25">
        <f t="shared" si="188"/>
        <v>0</v>
      </c>
      <c r="G249" s="25">
        <f t="shared" si="188"/>
        <v>0</v>
      </c>
      <c r="H249" s="25">
        <f t="shared" si="188"/>
        <v>0</v>
      </c>
      <c r="I249" s="25">
        <f t="shared" si="188"/>
        <v>0</v>
      </c>
      <c r="J249" s="25">
        <f t="shared" si="188"/>
        <v>0</v>
      </c>
      <c r="K249" s="25">
        <f t="shared" si="188"/>
        <v>0</v>
      </c>
      <c r="L249" s="25">
        <f t="shared" si="188"/>
        <v>0</v>
      </c>
      <c r="M249" s="25">
        <f t="shared" si="188"/>
        <v>0</v>
      </c>
      <c r="N249" s="25">
        <f t="shared" si="188"/>
        <v>0</v>
      </c>
      <c r="O249" s="25">
        <f t="shared" si="188"/>
        <v>0</v>
      </c>
      <c r="P249" s="25">
        <f t="shared" si="188"/>
        <v>0</v>
      </c>
      <c r="Q249" s="25">
        <f t="shared" si="188"/>
        <v>0</v>
      </c>
      <c r="R249" s="25">
        <f t="shared" si="188"/>
        <v>0</v>
      </c>
      <c r="S249" s="25">
        <f t="shared" si="188"/>
        <v>0</v>
      </c>
      <c r="T249" s="25">
        <f t="shared" si="188"/>
        <v>0</v>
      </c>
      <c r="U249" s="25">
        <f t="shared" si="188"/>
        <v>0</v>
      </c>
      <c r="V249" s="25">
        <f t="shared" ref="V249" si="189">+SUM(V250:V251)</f>
        <v>0</v>
      </c>
      <c r="W249" s="26"/>
      <c r="X249" s="27" t="e">
        <f t="shared" si="183"/>
        <v>#DIV/0!</v>
      </c>
    </row>
    <row r="250" spans="1:24">
      <c r="A250" s="23" t="s">
        <v>318</v>
      </c>
      <c r="B250" s="24" t="s">
        <v>319</v>
      </c>
      <c r="C250" s="45">
        <f>+'2000'!$L250</f>
        <v>0</v>
      </c>
      <c r="D250" s="45">
        <f>+'2001'!$L250</f>
        <v>0</v>
      </c>
      <c r="E250" s="45">
        <f>+'2002'!$L250</f>
        <v>0</v>
      </c>
      <c r="F250" s="45">
        <f>+'2003'!$L250</f>
        <v>0</v>
      </c>
      <c r="G250" s="45">
        <f>+'2004'!$L250</f>
        <v>0</v>
      </c>
      <c r="H250" s="45">
        <f>+'2005'!$L250</f>
        <v>0</v>
      </c>
      <c r="I250" s="45">
        <f>+'2006'!$L250</f>
        <v>0</v>
      </c>
      <c r="J250" s="45">
        <f>+'2007'!$L250</f>
        <v>0</v>
      </c>
      <c r="K250" s="45">
        <f>+'2008'!$L250</f>
        <v>0</v>
      </c>
      <c r="L250" s="45">
        <f>+'2009'!$L250</f>
        <v>0</v>
      </c>
      <c r="M250" s="45">
        <f>+'2010'!$L250</f>
        <v>0</v>
      </c>
      <c r="N250" s="45">
        <f>+'2011'!$L250</f>
        <v>0</v>
      </c>
      <c r="O250" s="45">
        <f>+'2012'!$L250</f>
        <v>0</v>
      </c>
      <c r="P250" s="45">
        <f>+'2013'!$L250</f>
        <v>0</v>
      </c>
      <c r="Q250" s="45">
        <f>+'2014'!$L250</f>
        <v>0</v>
      </c>
      <c r="R250" s="45">
        <f>+'2015'!$L250</f>
        <v>0</v>
      </c>
      <c r="S250" s="45">
        <f>+'2016'!$L250</f>
        <v>0</v>
      </c>
      <c r="T250" s="45">
        <f>+'2017'!$L250</f>
        <v>0</v>
      </c>
      <c r="U250" s="45">
        <f>+'2018'!$L250</f>
        <v>0</v>
      </c>
      <c r="V250" s="45">
        <f>+'2019'!$L250</f>
        <v>0</v>
      </c>
      <c r="W250" s="26"/>
      <c r="X250" s="46" t="e">
        <f t="shared" si="183"/>
        <v>#DIV/0!</v>
      </c>
    </row>
    <row r="251" spans="1:24">
      <c r="A251" s="23" t="s">
        <v>325</v>
      </c>
      <c r="B251" s="33" t="s">
        <v>326</v>
      </c>
      <c r="C251" s="45">
        <f>+'2000'!$L251</f>
        <v>0</v>
      </c>
      <c r="D251" s="45">
        <f>+'2001'!$L251</f>
        <v>0</v>
      </c>
      <c r="E251" s="45">
        <f>+'2002'!$L251</f>
        <v>0</v>
      </c>
      <c r="F251" s="45">
        <f>+'2003'!$L251</f>
        <v>0</v>
      </c>
      <c r="G251" s="45">
        <f>+'2004'!$L251</f>
        <v>0</v>
      </c>
      <c r="H251" s="45">
        <f>+'2005'!$L251</f>
        <v>0</v>
      </c>
      <c r="I251" s="45">
        <f>+'2006'!$L251</f>
        <v>0</v>
      </c>
      <c r="J251" s="45">
        <f>+'2007'!$L251</f>
        <v>0</v>
      </c>
      <c r="K251" s="45">
        <f>+'2008'!$L251</f>
        <v>0</v>
      </c>
      <c r="L251" s="45">
        <f>+'2009'!$L251</f>
        <v>0</v>
      </c>
      <c r="M251" s="45">
        <f>+'2010'!$L251</f>
        <v>0</v>
      </c>
      <c r="N251" s="45">
        <f>+'2011'!$L251</f>
        <v>0</v>
      </c>
      <c r="O251" s="45">
        <f>+'2012'!$L251</f>
        <v>0</v>
      </c>
      <c r="P251" s="45">
        <f>+'2013'!$L251</f>
        <v>0</v>
      </c>
      <c r="Q251" s="45">
        <f>+'2014'!$L251</f>
        <v>0</v>
      </c>
      <c r="R251" s="45">
        <f>+'2015'!$L251</f>
        <v>0</v>
      </c>
      <c r="S251" s="45">
        <f>+'2016'!$L251</f>
        <v>0</v>
      </c>
      <c r="T251" s="45">
        <f>+'2017'!$L251</f>
        <v>0</v>
      </c>
      <c r="U251" s="45">
        <f>+'2018'!$L251</f>
        <v>0</v>
      </c>
      <c r="V251" s="45">
        <f>+'2019'!$L251</f>
        <v>0</v>
      </c>
      <c r="W251" s="26"/>
      <c r="X251" s="46" t="e">
        <f t="shared" si="183"/>
        <v>#DIV/0!</v>
      </c>
    </row>
    <row r="252" spans="1:24" ht="12.95">
      <c r="A252" s="23" t="s">
        <v>334</v>
      </c>
      <c r="B252" s="24" t="s">
        <v>335</v>
      </c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26"/>
      <c r="X252" s="32" t="e">
        <f t="shared" si="183"/>
        <v>#DIV/0!</v>
      </c>
    </row>
    <row r="253" spans="1:24" s="12" customFormat="1">
      <c r="A253" s="18" t="s">
        <v>342</v>
      </c>
      <c r="B253" s="19" t="s">
        <v>343</v>
      </c>
      <c r="C253" s="20">
        <f t="shared" ref="C253:U253" si="190">+SUM(C254:C261)</f>
        <v>0</v>
      </c>
      <c r="D253" s="20">
        <f t="shared" si="190"/>
        <v>0</v>
      </c>
      <c r="E253" s="20">
        <f t="shared" si="190"/>
        <v>0</v>
      </c>
      <c r="F253" s="20">
        <f t="shared" si="190"/>
        <v>0</v>
      </c>
      <c r="G253" s="20">
        <f t="shared" si="190"/>
        <v>0</v>
      </c>
      <c r="H253" s="20">
        <f t="shared" si="190"/>
        <v>0</v>
      </c>
      <c r="I253" s="20">
        <f t="shared" si="190"/>
        <v>0</v>
      </c>
      <c r="J253" s="20">
        <f t="shared" si="190"/>
        <v>0</v>
      </c>
      <c r="K253" s="20">
        <f t="shared" si="190"/>
        <v>0</v>
      </c>
      <c r="L253" s="20">
        <f t="shared" si="190"/>
        <v>0</v>
      </c>
      <c r="M253" s="20">
        <f t="shared" si="190"/>
        <v>0</v>
      </c>
      <c r="N253" s="20">
        <f t="shared" si="190"/>
        <v>0</v>
      </c>
      <c r="O253" s="20">
        <f t="shared" si="190"/>
        <v>0</v>
      </c>
      <c r="P253" s="20">
        <f t="shared" si="190"/>
        <v>0</v>
      </c>
      <c r="Q253" s="20">
        <f t="shared" si="190"/>
        <v>0</v>
      </c>
      <c r="R253" s="20">
        <f t="shared" si="190"/>
        <v>0</v>
      </c>
      <c r="S253" s="20">
        <f t="shared" si="190"/>
        <v>0</v>
      </c>
      <c r="T253" s="20">
        <f t="shared" si="190"/>
        <v>0</v>
      </c>
      <c r="U253" s="20">
        <f t="shared" si="190"/>
        <v>0</v>
      </c>
      <c r="V253" s="20">
        <f t="shared" ref="V253" si="191">+SUM(V254:V261)</f>
        <v>0</v>
      </c>
      <c r="W253" s="21"/>
      <c r="X253" s="22" t="e">
        <f t="shared" si="183"/>
        <v>#DIV/0!</v>
      </c>
    </row>
    <row r="254" spans="1:24">
      <c r="A254" s="23" t="s">
        <v>344</v>
      </c>
      <c r="B254" s="24" t="s">
        <v>345</v>
      </c>
      <c r="C254" s="45">
        <f>+'2000'!$L254</f>
        <v>0</v>
      </c>
      <c r="D254" s="45">
        <f>+'2001'!$L254</f>
        <v>0</v>
      </c>
      <c r="E254" s="45">
        <f>+'2002'!$L254</f>
        <v>0</v>
      </c>
      <c r="F254" s="45">
        <f>+'2003'!$L254</f>
        <v>0</v>
      </c>
      <c r="G254" s="45">
        <f>+'2004'!$L254</f>
        <v>0</v>
      </c>
      <c r="H254" s="45">
        <f>+'2005'!$L254</f>
        <v>0</v>
      </c>
      <c r="I254" s="45">
        <f>+'2006'!$L254</f>
        <v>0</v>
      </c>
      <c r="J254" s="45">
        <f>+'2007'!$L254</f>
        <v>0</v>
      </c>
      <c r="K254" s="45">
        <f>+'2008'!$L254</f>
        <v>0</v>
      </c>
      <c r="L254" s="45">
        <f>+'2009'!$L254</f>
        <v>0</v>
      </c>
      <c r="M254" s="45">
        <f>+'2010'!$L254</f>
        <v>0</v>
      </c>
      <c r="N254" s="45">
        <f>+'2011'!$L254</f>
        <v>0</v>
      </c>
      <c r="O254" s="45">
        <f>+'2012'!$L254</f>
        <v>0</v>
      </c>
      <c r="P254" s="45">
        <f>+'2013'!$L254</f>
        <v>0</v>
      </c>
      <c r="Q254" s="45">
        <f>+'2014'!$L254</f>
        <v>0</v>
      </c>
      <c r="R254" s="45">
        <f>+'2015'!$L254</f>
        <v>0</v>
      </c>
      <c r="S254" s="45">
        <f>+'2016'!$L254</f>
        <v>0</v>
      </c>
      <c r="T254" s="45">
        <f>+'2017'!$L254</f>
        <v>0</v>
      </c>
      <c r="U254" s="45">
        <f>+'2018'!$L254</f>
        <v>0</v>
      </c>
      <c r="V254" s="45">
        <f>+'2019'!$L254</f>
        <v>0</v>
      </c>
      <c r="W254" s="26"/>
      <c r="X254" s="46" t="e">
        <f t="shared" si="183"/>
        <v>#DIV/0!</v>
      </c>
    </row>
    <row r="255" spans="1:24">
      <c r="A255" s="23" t="s">
        <v>355</v>
      </c>
      <c r="B255" s="24" t="s">
        <v>356</v>
      </c>
      <c r="C255" s="45">
        <f>+'2000'!$L255</f>
        <v>0</v>
      </c>
      <c r="D255" s="45">
        <f>+'2001'!$L255</f>
        <v>0</v>
      </c>
      <c r="E255" s="45">
        <f>+'2002'!$L255</f>
        <v>0</v>
      </c>
      <c r="F255" s="45">
        <f>+'2003'!$L255</f>
        <v>0</v>
      </c>
      <c r="G255" s="45">
        <f>+'2004'!$L255</f>
        <v>0</v>
      </c>
      <c r="H255" s="45">
        <f>+'2005'!$L255</f>
        <v>0</v>
      </c>
      <c r="I255" s="45">
        <f>+'2006'!$L255</f>
        <v>0</v>
      </c>
      <c r="J255" s="45">
        <f>+'2007'!$L255</f>
        <v>0</v>
      </c>
      <c r="K255" s="45">
        <f>+'2008'!$L255</f>
        <v>0</v>
      </c>
      <c r="L255" s="45">
        <f>+'2009'!$L255</f>
        <v>0</v>
      </c>
      <c r="M255" s="45">
        <f>+'2010'!$L255</f>
        <v>0</v>
      </c>
      <c r="N255" s="45">
        <f>+'2011'!$L255</f>
        <v>0</v>
      </c>
      <c r="O255" s="45">
        <f>+'2012'!$L255</f>
        <v>0</v>
      </c>
      <c r="P255" s="45">
        <f>+'2013'!$L255</f>
        <v>0</v>
      </c>
      <c r="Q255" s="45">
        <f>+'2014'!$L255</f>
        <v>0</v>
      </c>
      <c r="R255" s="45">
        <f>+'2015'!$L255</f>
        <v>0</v>
      </c>
      <c r="S255" s="45">
        <f>+'2016'!$L255</f>
        <v>0</v>
      </c>
      <c r="T255" s="45">
        <f>+'2017'!$L255</f>
        <v>0</v>
      </c>
      <c r="U255" s="45">
        <f>+'2018'!$L255</f>
        <v>0</v>
      </c>
      <c r="V255" s="45">
        <f>+'2019'!$L255</f>
        <v>0</v>
      </c>
      <c r="W255" s="26"/>
      <c r="X255" s="46" t="e">
        <f t="shared" si="183"/>
        <v>#DIV/0!</v>
      </c>
    </row>
    <row r="256" spans="1:24">
      <c r="A256" s="23" t="s">
        <v>376</v>
      </c>
      <c r="B256" s="24" t="s">
        <v>377</v>
      </c>
      <c r="C256" s="45">
        <f>+'2000'!$L256</f>
        <v>0</v>
      </c>
      <c r="D256" s="45">
        <f>+'2001'!$L256</f>
        <v>0</v>
      </c>
      <c r="E256" s="45">
        <f>+'2002'!$L256</f>
        <v>0</v>
      </c>
      <c r="F256" s="45">
        <f>+'2003'!$L256</f>
        <v>0</v>
      </c>
      <c r="G256" s="45">
        <f>+'2004'!$L256</f>
        <v>0</v>
      </c>
      <c r="H256" s="45">
        <f>+'2005'!$L256</f>
        <v>0</v>
      </c>
      <c r="I256" s="45">
        <f>+'2006'!$L256</f>
        <v>0</v>
      </c>
      <c r="J256" s="45">
        <f>+'2007'!$L256</f>
        <v>0</v>
      </c>
      <c r="K256" s="45">
        <f>+'2008'!$L256</f>
        <v>0</v>
      </c>
      <c r="L256" s="45">
        <f>+'2009'!$L256</f>
        <v>0</v>
      </c>
      <c r="M256" s="45">
        <f>+'2010'!$L256</f>
        <v>0</v>
      </c>
      <c r="N256" s="45">
        <f>+'2011'!$L256</f>
        <v>0</v>
      </c>
      <c r="O256" s="45">
        <f>+'2012'!$L256</f>
        <v>0</v>
      </c>
      <c r="P256" s="45">
        <f>+'2013'!$L256</f>
        <v>0</v>
      </c>
      <c r="Q256" s="45">
        <f>+'2014'!$L256</f>
        <v>0</v>
      </c>
      <c r="R256" s="45">
        <f>+'2015'!$L256</f>
        <v>0</v>
      </c>
      <c r="S256" s="45">
        <f>+'2016'!$L256</f>
        <v>0</v>
      </c>
      <c r="T256" s="45">
        <f>+'2017'!$L256</f>
        <v>0</v>
      </c>
      <c r="U256" s="45">
        <f>+'2018'!$L256</f>
        <v>0</v>
      </c>
      <c r="V256" s="45">
        <f>+'2019'!$L256</f>
        <v>0</v>
      </c>
      <c r="W256" s="26"/>
      <c r="X256" s="46" t="e">
        <f t="shared" si="183"/>
        <v>#DIV/0!</v>
      </c>
    </row>
    <row r="257" spans="1:24">
      <c r="A257" s="23" t="s">
        <v>391</v>
      </c>
      <c r="B257" s="24" t="s">
        <v>392</v>
      </c>
      <c r="C257" s="45">
        <f>+'2000'!$L257</f>
        <v>0</v>
      </c>
      <c r="D257" s="45">
        <f>+'2001'!$L257</f>
        <v>0</v>
      </c>
      <c r="E257" s="45">
        <f>+'2002'!$L257</f>
        <v>0</v>
      </c>
      <c r="F257" s="45">
        <f>+'2003'!$L257</f>
        <v>0</v>
      </c>
      <c r="G257" s="45">
        <f>+'2004'!$L257</f>
        <v>0</v>
      </c>
      <c r="H257" s="45">
        <f>+'2005'!$L257</f>
        <v>0</v>
      </c>
      <c r="I257" s="45">
        <f>+'2006'!$L257</f>
        <v>0</v>
      </c>
      <c r="J257" s="45">
        <f>+'2007'!$L257</f>
        <v>0</v>
      </c>
      <c r="K257" s="45">
        <f>+'2008'!$L257</f>
        <v>0</v>
      </c>
      <c r="L257" s="45">
        <f>+'2009'!$L257</f>
        <v>0</v>
      </c>
      <c r="M257" s="45">
        <f>+'2010'!$L257</f>
        <v>0</v>
      </c>
      <c r="N257" s="45">
        <f>+'2011'!$L257</f>
        <v>0</v>
      </c>
      <c r="O257" s="45">
        <f>+'2012'!$L257</f>
        <v>0</v>
      </c>
      <c r="P257" s="45">
        <f>+'2013'!$L257</f>
        <v>0</v>
      </c>
      <c r="Q257" s="45">
        <f>+'2014'!$L257</f>
        <v>0</v>
      </c>
      <c r="R257" s="45">
        <f>+'2015'!$L257</f>
        <v>0</v>
      </c>
      <c r="S257" s="45">
        <f>+'2016'!$L257</f>
        <v>0</v>
      </c>
      <c r="T257" s="45">
        <f>+'2017'!$L257</f>
        <v>0</v>
      </c>
      <c r="U257" s="45">
        <f>+'2018'!$L257</f>
        <v>0</v>
      </c>
      <c r="V257" s="45">
        <f>+'2019'!$L257</f>
        <v>0</v>
      </c>
      <c r="W257" s="26"/>
      <c r="X257" s="46" t="e">
        <f t="shared" si="183"/>
        <v>#DIV/0!</v>
      </c>
    </row>
    <row r="258" spans="1:24">
      <c r="A258" s="23" t="s">
        <v>398</v>
      </c>
      <c r="B258" s="24" t="s">
        <v>399</v>
      </c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26"/>
      <c r="X258" s="32" t="e">
        <f t="shared" si="183"/>
        <v>#DIV/0!</v>
      </c>
    </row>
    <row r="259" spans="1:24">
      <c r="A259" s="23" t="s">
        <v>409</v>
      </c>
      <c r="B259" s="24" t="s">
        <v>410</v>
      </c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26"/>
      <c r="X259" s="32" t="e">
        <f t="shared" si="183"/>
        <v>#DIV/0!</v>
      </c>
    </row>
    <row r="260" spans="1:24">
      <c r="A260" s="23" t="s">
        <v>423</v>
      </c>
      <c r="B260" s="24" t="s">
        <v>424</v>
      </c>
      <c r="C260" s="45">
        <f>+'2000'!$L260</f>
        <v>0</v>
      </c>
      <c r="D260" s="45">
        <f>+'2001'!$L260</f>
        <v>0</v>
      </c>
      <c r="E260" s="45">
        <f>+'2002'!$L260</f>
        <v>0</v>
      </c>
      <c r="F260" s="45">
        <f>+'2003'!$L260</f>
        <v>0</v>
      </c>
      <c r="G260" s="45">
        <f>+'2004'!$L260</f>
        <v>0</v>
      </c>
      <c r="H260" s="45">
        <f>+'2005'!$L260</f>
        <v>0</v>
      </c>
      <c r="I260" s="45">
        <f>+'2006'!$L260</f>
        <v>0</v>
      </c>
      <c r="J260" s="45">
        <f>+'2007'!$L260</f>
        <v>0</v>
      </c>
      <c r="K260" s="45">
        <f>+'2008'!$L260</f>
        <v>0</v>
      </c>
      <c r="L260" s="45">
        <f>+'2009'!$L260</f>
        <v>0</v>
      </c>
      <c r="M260" s="45">
        <f>+'2010'!$L260</f>
        <v>0</v>
      </c>
      <c r="N260" s="45">
        <f>+'2011'!$L260</f>
        <v>0</v>
      </c>
      <c r="O260" s="45">
        <f>+'2012'!$L260</f>
        <v>0</v>
      </c>
      <c r="P260" s="45">
        <f>+'2013'!$L260</f>
        <v>0</v>
      </c>
      <c r="Q260" s="45">
        <f>+'2014'!$L260</f>
        <v>0</v>
      </c>
      <c r="R260" s="45">
        <f>+'2015'!$L260</f>
        <v>0</v>
      </c>
      <c r="S260" s="45">
        <f>+'2016'!$L260</f>
        <v>0</v>
      </c>
      <c r="T260" s="45">
        <f>+'2017'!$L260</f>
        <v>0</v>
      </c>
      <c r="U260" s="45">
        <f>+'2018'!$L260</f>
        <v>0</v>
      </c>
      <c r="V260" s="45">
        <f>+'2019'!$L260</f>
        <v>0</v>
      </c>
      <c r="W260" s="26"/>
      <c r="X260" s="46" t="e">
        <f t="shared" si="183"/>
        <v>#DIV/0!</v>
      </c>
    </row>
    <row r="261" spans="1:24">
      <c r="A261" s="23" t="s">
        <v>432</v>
      </c>
      <c r="B261" s="24" t="s">
        <v>290</v>
      </c>
      <c r="C261" s="45">
        <f>+'2000'!$L261</f>
        <v>0</v>
      </c>
      <c r="D261" s="45">
        <f>+'2001'!$L261</f>
        <v>0</v>
      </c>
      <c r="E261" s="45">
        <f>+'2002'!$L261</f>
        <v>0</v>
      </c>
      <c r="F261" s="45">
        <f>+'2003'!$L261</f>
        <v>0</v>
      </c>
      <c r="G261" s="45">
        <f>+'2004'!$L261</f>
        <v>0</v>
      </c>
      <c r="H261" s="45">
        <f>+'2005'!$L261</f>
        <v>0</v>
      </c>
      <c r="I261" s="45">
        <f>+'2006'!$L261</f>
        <v>0</v>
      </c>
      <c r="J261" s="45">
        <f>+'2007'!$L261</f>
        <v>0</v>
      </c>
      <c r="K261" s="45">
        <f>+'2008'!$L261</f>
        <v>0</v>
      </c>
      <c r="L261" s="45">
        <f>+'2009'!$L261</f>
        <v>0</v>
      </c>
      <c r="M261" s="45">
        <f>+'2010'!$L261</f>
        <v>0</v>
      </c>
      <c r="N261" s="45">
        <f>+'2011'!$L261</f>
        <v>0</v>
      </c>
      <c r="O261" s="45">
        <f>+'2012'!$L261</f>
        <v>0</v>
      </c>
      <c r="P261" s="45">
        <f>+'2013'!$L261</f>
        <v>0</v>
      </c>
      <c r="Q261" s="45">
        <f>+'2014'!$L261</f>
        <v>0</v>
      </c>
      <c r="R261" s="45">
        <f>+'2015'!$L261</f>
        <v>0</v>
      </c>
      <c r="S261" s="45">
        <f>+'2016'!$L261</f>
        <v>0</v>
      </c>
      <c r="T261" s="45">
        <f>+'2017'!$L261</f>
        <v>0</v>
      </c>
      <c r="U261" s="45">
        <f>+'2018'!$L261</f>
        <v>0</v>
      </c>
      <c r="V261" s="45">
        <f>+'2019'!$L261</f>
        <v>0</v>
      </c>
      <c r="W261" s="26"/>
      <c r="X261" s="46" t="e">
        <f t="shared" si="183"/>
        <v>#DIV/0!</v>
      </c>
    </row>
    <row r="262" spans="1:24" s="12" customFormat="1">
      <c r="A262" s="18" t="s">
        <v>433</v>
      </c>
      <c r="B262" s="19" t="s">
        <v>434</v>
      </c>
      <c r="C262" s="20">
        <f t="shared" ref="C262:U262" si="192">+SUM(C263:C272)</f>
        <v>0</v>
      </c>
      <c r="D262" s="20">
        <f t="shared" si="192"/>
        <v>0</v>
      </c>
      <c r="E262" s="20">
        <f t="shared" si="192"/>
        <v>0</v>
      </c>
      <c r="F262" s="20">
        <f t="shared" si="192"/>
        <v>0</v>
      </c>
      <c r="G262" s="20">
        <f t="shared" si="192"/>
        <v>0</v>
      </c>
      <c r="H262" s="20">
        <f t="shared" si="192"/>
        <v>0</v>
      </c>
      <c r="I262" s="20">
        <f t="shared" si="192"/>
        <v>0</v>
      </c>
      <c r="J262" s="20">
        <f t="shared" si="192"/>
        <v>0</v>
      </c>
      <c r="K262" s="20">
        <f t="shared" si="192"/>
        <v>0</v>
      </c>
      <c r="L262" s="20">
        <f t="shared" si="192"/>
        <v>0</v>
      </c>
      <c r="M262" s="20">
        <f t="shared" si="192"/>
        <v>0</v>
      </c>
      <c r="N262" s="20">
        <f t="shared" si="192"/>
        <v>0</v>
      </c>
      <c r="O262" s="20">
        <f t="shared" si="192"/>
        <v>0</v>
      </c>
      <c r="P262" s="20">
        <f t="shared" si="192"/>
        <v>0</v>
      </c>
      <c r="Q262" s="20">
        <f t="shared" si="192"/>
        <v>0</v>
      </c>
      <c r="R262" s="20">
        <f t="shared" si="192"/>
        <v>0</v>
      </c>
      <c r="S262" s="20">
        <f t="shared" si="192"/>
        <v>0</v>
      </c>
      <c r="T262" s="20">
        <f t="shared" si="192"/>
        <v>0</v>
      </c>
      <c r="U262" s="20">
        <f t="shared" si="192"/>
        <v>0</v>
      </c>
      <c r="V262" s="20">
        <f t="shared" ref="V262" si="193">+SUM(V263:V272)</f>
        <v>0</v>
      </c>
      <c r="W262" s="21"/>
      <c r="X262" s="22" t="e">
        <f t="shared" si="183"/>
        <v>#DIV/0!</v>
      </c>
    </row>
    <row r="263" spans="1:24">
      <c r="A263" s="23" t="s">
        <v>435</v>
      </c>
      <c r="B263" s="24" t="s">
        <v>436</v>
      </c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26"/>
      <c r="X263" s="32" t="e">
        <f t="shared" si="183"/>
        <v>#DIV/0!</v>
      </c>
    </row>
    <row r="264" spans="1:24">
      <c r="A264" s="23" t="s">
        <v>465</v>
      </c>
      <c r="B264" s="24" t="s">
        <v>466</v>
      </c>
      <c r="C264" s="45">
        <f>+'2000'!$L264</f>
        <v>0</v>
      </c>
      <c r="D264" s="45">
        <f>+'2001'!$L264</f>
        <v>0</v>
      </c>
      <c r="E264" s="45">
        <f>+'2002'!$L264</f>
        <v>0</v>
      </c>
      <c r="F264" s="45">
        <f>+'2003'!$L264</f>
        <v>0</v>
      </c>
      <c r="G264" s="45">
        <f>+'2004'!$L264</f>
        <v>0</v>
      </c>
      <c r="H264" s="45">
        <f>+'2005'!$L264</f>
        <v>0</v>
      </c>
      <c r="I264" s="45">
        <f>+'2006'!$L264</f>
        <v>0</v>
      </c>
      <c r="J264" s="45">
        <f>+'2007'!$L264</f>
        <v>0</v>
      </c>
      <c r="K264" s="45">
        <f>+'2008'!$L264</f>
        <v>0</v>
      </c>
      <c r="L264" s="45">
        <f>+'2009'!$L264</f>
        <v>0</v>
      </c>
      <c r="M264" s="45">
        <f>+'2010'!$L264</f>
        <v>0</v>
      </c>
      <c r="N264" s="45">
        <f>+'2011'!$L264</f>
        <v>0</v>
      </c>
      <c r="O264" s="45">
        <f>+'2012'!$L264</f>
        <v>0</v>
      </c>
      <c r="P264" s="45">
        <f>+'2013'!$L264</f>
        <v>0</v>
      </c>
      <c r="Q264" s="45">
        <f>+'2014'!$L264</f>
        <v>0</v>
      </c>
      <c r="R264" s="45">
        <f>+'2015'!$L264</f>
        <v>0</v>
      </c>
      <c r="S264" s="45">
        <f>+'2016'!$L264</f>
        <v>0</v>
      </c>
      <c r="T264" s="45">
        <f>+'2017'!$L264</f>
        <v>0</v>
      </c>
      <c r="U264" s="45">
        <f>+'2018'!$L264</f>
        <v>0</v>
      </c>
      <c r="V264" s="45">
        <f>+'2019'!$L264</f>
        <v>0</v>
      </c>
      <c r="W264" s="26"/>
      <c r="X264" s="46" t="e">
        <f t="shared" si="183"/>
        <v>#DIV/0!</v>
      </c>
    </row>
    <row r="265" spans="1:24">
      <c r="A265" s="23" t="s">
        <v>483</v>
      </c>
      <c r="B265" s="24" t="s">
        <v>484</v>
      </c>
      <c r="C265" s="45">
        <f>+'2000'!$L265</f>
        <v>0</v>
      </c>
      <c r="D265" s="45">
        <f>+'2001'!$L265</f>
        <v>0</v>
      </c>
      <c r="E265" s="45">
        <f>+'2002'!$L265</f>
        <v>0</v>
      </c>
      <c r="F265" s="45">
        <f>+'2003'!$L265</f>
        <v>0</v>
      </c>
      <c r="G265" s="45">
        <f>+'2004'!$L265</f>
        <v>0</v>
      </c>
      <c r="H265" s="45">
        <f>+'2005'!$L265</f>
        <v>0</v>
      </c>
      <c r="I265" s="45">
        <f>+'2006'!$L265</f>
        <v>0</v>
      </c>
      <c r="J265" s="45">
        <f>+'2007'!$L265</f>
        <v>0</v>
      </c>
      <c r="K265" s="45">
        <f>+'2008'!$L265</f>
        <v>0</v>
      </c>
      <c r="L265" s="45">
        <f>+'2009'!$L265</f>
        <v>0</v>
      </c>
      <c r="M265" s="45">
        <f>+'2010'!$L265</f>
        <v>0</v>
      </c>
      <c r="N265" s="45">
        <f>+'2011'!$L265</f>
        <v>0</v>
      </c>
      <c r="O265" s="45">
        <f>+'2012'!$L265</f>
        <v>0</v>
      </c>
      <c r="P265" s="45">
        <f>+'2013'!$L265</f>
        <v>0</v>
      </c>
      <c r="Q265" s="45">
        <f>+'2014'!$L265</f>
        <v>0</v>
      </c>
      <c r="R265" s="45">
        <f>+'2015'!$L265</f>
        <v>0</v>
      </c>
      <c r="S265" s="45">
        <f>+'2016'!$L265</f>
        <v>0</v>
      </c>
      <c r="T265" s="45">
        <f>+'2017'!$L265</f>
        <v>0</v>
      </c>
      <c r="U265" s="45">
        <f>+'2018'!$L265</f>
        <v>0</v>
      </c>
      <c r="V265" s="45">
        <f>+'2019'!$L265</f>
        <v>0</v>
      </c>
      <c r="W265" s="26"/>
      <c r="X265" s="46" t="e">
        <f t="shared" si="183"/>
        <v>#DIV/0!</v>
      </c>
    </row>
    <row r="266" spans="1:24">
      <c r="A266" s="23" t="s">
        <v>492</v>
      </c>
      <c r="B266" s="24" t="s">
        <v>493</v>
      </c>
      <c r="C266" s="45">
        <f>+'2000'!$L266</f>
        <v>0</v>
      </c>
      <c r="D266" s="45">
        <f>+'2001'!$L266</f>
        <v>0</v>
      </c>
      <c r="E266" s="45">
        <f>+'2002'!$L266</f>
        <v>0</v>
      </c>
      <c r="F266" s="45">
        <f>+'2003'!$L266</f>
        <v>0</v>
      </c>
      <c r="G266" s="45">
        <f>+'2004'!$L266</f>
        <v>0</v>
      </c>
      <c r="H266" s="45">
        <f>+'2005'!$L266</f>
        <v>0</v>
      </c>
      <c r="I266" s="45">
        <f>+'2006'!$L266</f>
        <v>0</v>
      </c>
      <c r="J266" s="45">
        <f>+'2007'!$L266</f>
        <v>0</v>
      </c>
      <c r="K266" s="45">
        <f>+'2008'!$L266</f>
        <v>0</v>
      </c>
      <c r="L266" s="45">
        <f>+'2009'!$L266</f>
        <v>0</v>
      </c>
      <c r="M266" s="45">
        <f>+'2010'!$L266</f>
        <v>0</v>
      </c>
      <c r="N266" s="45">
        <f>+'2011'!$L266</f>
        <v>0</v>
      </c>
      <c r="O266" s="45">
        <f>+'2012'!$L266</f>
        <v>0</v>
      </c>
      <c r="P266" s="45">
        <f>+'2013'!$L266</f>
        <v>0</v>
      </c>
      <c r="Q266" s="45">
        <f>+'2014'!$L266</f>
        <v>0</v>
      </c>
      <c r="R266" s="45">
        <f>+'2015'!$L266</f>
        <v>0</v>
      </c>
      <c r="S266" s="45">
        <f>+'2016'!$L266</f>
        <v>0</v>
      </c>
      <c r="T266" s="45">
        <f>+'2017'!$L266</f>
        <v>0</v>
      </c>
      <c r="U266" s="45">
        <f>+'2018'!$L266</f>
        <v>0</v>
      </c>
      <c r="V266" s="45">
        <f>+'2019'!$L266</f>
        <v>0</v>
      </c>
      <c r="W266" s="26"/>
      <c r="X266" s="46" t="e">
        <f t="shared" si="183"/>
        <v>#DIV/0!</v>
      </c>
    </row>
    <row r="267" spans="1:24">
      <c r="A267" s="23" t="s">
        <v>515</v>
      </c>
      <c r="B267" s="24" t="s">
        <v>516</v>
      </c>
      <c r="C267" s="45">
        <f>+'2000'!$L267</f>
        <v>0</v>
      </c>
      <c r="D267" s="45">
        <f>+'2001'!$L267</f>
        <v>0</v>
      </c>
      <c r="E267" s="45">
        <f>+'2002'!$L267</f>
        <v>0</v>
      </c>
      <c r="F267" s="45">
        <f>+'2003'!$L267</f>
        <v>0</v>
      </c>
      <c r="G267" s="45">
        <f>+'2004'!$L267</f>
        <v>0</v>
      </c>
      <c r="H267" s="45">
        <f>+'2005'!$L267</f>
        <v>0</v>
      </c>
      <c r="I267" s="45">
        <f>+'2006'!$L267</f>
        <v>0</v>
      </c>
      <c r="J267" s="45">
        <f>+'2007'!$L267</f>
        <v>0</v>
      </c>
      <c r="K267" s="45">
        <f>+'2008'!$L267</f>
        <v>0</v>
      </c>
      <c r="L267" s="45">
        <f>+'2009'!$L267</f>
        <v>0</v>
      </c>
      <c r="M267" s="45">
        <f>+'2010'!$L267</f>
        <v>0</v>
      </c>
      <c r="N267" s="45">
        <f>+'2011'!$L267</f>
        <v>0</v>
      </c>
      <c r="O267" s="45">
        <f>+'2012'!$L267</f>
        <v>0</v>
      </c>
      <c r="P267" s="45">
        <f>+'2013'!$L267</f>
        <v>0</v>
      </c>
      <c r="Q267" s="45">
        <f>+'2014'!$L267</f>
        <v>0</v>
      </c>
      <c r="R267" s="45">
        <f>+'2015'!$L267</f>
        <v>0</v>
      </c>
      <c r="S267" s="45">
        <f>+'2016'!$L267</f>
        <v>0</v>
      </c>
      <c r="T267" s="45">
        <f>+'2017'!$L267</f>
        <v>0</v>
      </c>
      <c r="U267" s="45">
        <f>+'2018'!$L267</f>
        <v>0</v>
      </c>
      <c r="V267" s="45">
        <f>+'2019'!$L267</f>
        <v>0</v>
      </c>
      <c r="W267" s="26"/>
      <c r="X267" s="46" t="e">
        <f t="shared" si="183"/>
        <v>#DIV/0!</v>
      </c>
    </row>
    <row r="268" spans="1:24">
      <c r="A268" s="23" t="s">
        <v>517</v>
      </c>
      <c r="B268" s="24" t="s">
        <v>518</v>
      </c>
      <c r="C268" s="45">
        <f>+'2000'!$L268</f>
        <v>0</v>
      </c>
      <c r="D268" s="45">
        <f>+'2001'!$L268</f>
        <v>0</v>
      </c>
      <c r="E268" s="45">
        <f>+'2002'!$L268</f>
        <v>0</v>
      </c>
      <c r="F268" s="45">
        <f>+'2003'!$L268</f>
        <v>0</v>
      </c>
      <c r="G268" s="45">
        <f>+'2004'!$L268</f>
        <v>0</v>
      </c>
      <c r="H268" s="45">
        <f>+'2005'!$L268</f>
        <v>0</v>
      </c>
      <c r="I268" s="45">
        <f>+'2006'!$L268</f>
        <v>0</v>
      </c>
      <c r="J268" s="45">
        <f>+'2007'!$L268</f>
        <v>0</v>
      </c>
      <c r="K268" s="45">
        <f>+'2008'!$L268</f>
        <v>0</v>
      </c>
      <c r="L268" s="45">
        <f>+'2009'!$L268</f>
        <v>0</v>
      </c>
      <c r="M268" s="45">
        <f>+'2010'!$L268</f>
        <v>0</v>
      </c>
      <c r="N268" s="45">
        <f>+'2011'!$L268</f>
        <v>0</v>
      </c>
      <c r="O268" s="45">
        <f>+'2012'!$L268</f>
        <v>0</v>
      </c>
      <c r="P268" s="45">
        <f>+'2013'!$L268</f>
        <v>0</v>
      </c>
      <c r="Q268" s="45">
        <f>+'2014'!$L268</f>
        <v>0</v>
      </c>
      <c r="R268" s="45">
        <f>+'2015'!$L268</f>
        <v>0</v>
      </c>
      <c r="S268" s="45">
        <f>+'2016'!$L268</f>
        <v>0</v>
      </c>
      <c r="T268" s="45">
        <f>+'2017'!$L268</f>
        <v>0</v>
      </c>
      <c r="U268" s="45">
        <f>+'2018'!$L268</f>
        <v>0</v>
      </c>
      <c r="V268" s="45">
        <f>+'2019'!$L268</f>
        <v>0</v>
      </c>
      <c r="W268" s="26"/>
      <c r="X268" s="46" t="e">
        <f t="shared" si="183"/>
        <v>#DIV/0!</v>
      </c>
    </row>
    <row r="269" spans="1:24">
      <c r="A269" s="23" t="s">
        <v>528</v>
      </c>
      <c r="B269" s="24" t="s">
        <v>529</v>
      </c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26"/>
      <c r="X269" s="32" t="e">
        <f t="shared" si="183"/>
        <v>#DIV/0!</v>
      </c>
    </row>
    <row r="270" spans="1:24">
      <c r="A270" s="23" t="s">
        <v>534</v>
      </c>
      <c r="B270" s="24" t="s">
        <v>535</v>
      </c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26"/>
      <c r="X270" s="32" t="e">
        <f t="shared" si="183"/>
        <v>#DIV/0!</v>
      </c>
    </row>
    <row r="271" spans="1:24">
      <c r="A271" s="23" t="s">
        <v>536</v>
      </c>
      <c r="B271" s="24" t="s">
        <v>537</v>
      </c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26"/>
      <c r="X271" s="32" t="e">
        <f t="shared" si="183"/>
        <v>#DIV/0!</v>
      </c>
    </row>
    <row r="272" spans="1:24">
      <c r="A272" s="23" t="s">
        <v>538</v>
      </c>
      <c r="B272" s="24" t="s">
        <v>290</v>
      </c>
      <c r="C272" s="45">
        <f>+'2000'!$L272</f>
        <v>0</v>
      </c>
      <c r="D272" s="45">
        <f>+'2001'!$L272</f>
        <v>0</v>
      </c>
      <c r="E272" s="45">
        <f>+'2002'!$L272</f>
        <v>0</v>
      </c>
      <c r="F272" s="45">
        <f>+'2003'!$L272</f>
        <v>0</v>
      </c>
      <c r="G272" s="45">
        <f>+'2004'!$L272</f>
        <v>0</v>
      </c>
      <c r="H272" s="45">
        <f>+'2005'!$L272</f>
        <v>0</v>
      </c>
      <c r="I272" s="45">
        <f>+'2006'!$L272</f>
        <v>0</v>
      </c>
      <c r="J272" s="45">
        <f>+'2007'!$L272</f>
        <v>0</v>
      </c>
      <c r="K272" s="45">
        <f>+'2008'!$L272</f>
        <v>0</v>
      </c>
      <c r="L272" s="45">
        <f>+'2009'!$L272</f>
        <v>0</v>
      </c>
      <c r="M272" s="45">
        <f>+'2010'!$L272</f>
        <v>0</v>
      </c>
      <c r="N272" s="45">
        <f>+'2011'!$L272</f>
        <v>0</v>
      </c>
      <c r="O272" s="45">
        <f>+'2012'!$L272</f>
        <v>0</v>
      </c>
      <c r="P272" s="45">
        <f>+'2013'!$L272</f>
        <v>0</v>
      </c>
      <c r="Q272" s="45">
        <f>+'2014'!$L272</f>
        <v>0</v>
      </c>
      <c r="R272" s="45">
        <f>+'2015'!$L272</f>
        <v>0</v>
      </c>
      <c r="S272" s="45">
        <f>+'2016'!$L272</f>
        <v>0</v>
      </c>
      <c r="T272" s="45">
        <f>+'2017'!$L272</f>
        <v>0</v>
      </c>
      <c r="U272" s="45">
        <f>+'2018'!$L272</f>
        <v>0</v>
      </c>
      <c r="V272" s="45">
        <f>+'2019'!$L272</f>
        <v>0</v>
      </c>
      <c r="W272" s="26"/>
      <c r="X272" s="46" t="e">
        <f t="shared" si="183"/>
        <v>#DIV/0!</v>
      </c>
    </row>
    <row r="273" spans="1:24" s="12" customFormat="1">
      <c r="A273" s="18" t="s">
        <v>539</v>
      </c>
      <c r="B273" s="19" t="s">
        <v>540</v>
      </c>
      <c r="C273" s="20">
        <f t="shared" ref="C273:U273" si="194">+SUM(C274:C281)</f>
        <v>0</v>
      </c>
      <c r="D273" s="20">
        <f t="shared" si="194"/>
        <v>0</v>
      </c>
      <c r="E273" s="20">
        <f t="shared" si="194"/>
        <v>0</v>
      </c>
      <c r="F273" s="20">
        <f t="shared" si="194"/>
        <v>0</v>
      </c>
      <c r="G273" s="20">
        <f t="shared" si="194"/>
        <v>0</v>
      </c>
      <c r="H273" s="20">
        <f t="shared" si="194"/>
        <v>0</v>
      </c>
      <c r="I273" s="20">
        <f t="shared" si="194"/>
        <v>0</v>
      </c>
      <c r="J273" s="20">
        <f t="shared" si="194"/>
        <v>0</v>
      </c>
      <c r="K273" s="20">
        <f t="shared" si="194"/>
        <v>0</v>
      </c>
      <c r="L273" s="20">
        <f t="shared" si="194"/>
        <v>0</v>
      </c>
      <c r="M273" s="20">
        <f t="shared" si="194"/>
        <v>0</v>
      </c>
      <c r="N273" s="20">
        <f t="shared" si="194"/>
        <v>0</v>
      </c>
      <c r="O273" s="20">
        <f t="shared" si="194"/>
        <v>0</v>
      </c>
      <c r="P273" s="20">
        <f t="shared" si="194"/>
        <v>0</v>
      </c>
      <c r="Q273" s="20">
        <f t="shared" si="194"/>
        <v>0</v>
      </c>
      <c r="R273" s="20">
        <f t="shared" si="194"/>
        <v>0</v>
      </c>
      <c r="S273" s="20">
        <f t="shared" si="194"/>
        <v>0</v>
      </c>
      <c r="T273" s="20">
        <f t="shared" si="194"/>
        <v>0</v>
      </c>
      <c r="U273" s="20">
        <f t="shared" si="194"/>
        <v>0</v>
      </c>
      <c r="V273" s="20">
        <f t="shared" ref="V273" si="195">+SUM(V274:V281)</f>
        <v>0</v>
      </c>
      <c r="W273" s="21"/>
      <c r="X273" s="22" t="e">
        <f t="shared" ref="X273:X298" si="196">+(V273/C273)-1</f>
        <v>#DIV/0!</v>
      </c>
    </row>
    <row r="274" spans="1:24">
      <c r="A274" s="23" t="s">
        <v>541</v>
      </c>
      <c r="B274" s="24" t="s">
        <v>542</v>
      </c>
      <c r="C274" s="45">
        <f>+'2000'!$L274</f>
        <v>0</v>
      </c>
      <c r="D274" s="45">
        <f>+'2001'!$L274</f>
        <v>0</v>
      </c>
      <c r="E274" s="45">
        <f>+'2002'!$L274</f>
        <v>0</v>
      </c>
      <c r="F274" s="45">
        <f>+'2003'!$L274</f>
        <v>0</v>
      </c>
      <c r="G274" s="45">
        <f>+'2004'!$L274</f>
        <v>0</v>
      </c>
      <c r="H274" s="45">
        <f>+'2005'!$L274</f>
        <v>0</v>
      </c>
      <c r="I274" s="45">
        <f>+'2006'!$L274</f>
        <v>0</v>
      </c>
      <c r="J274" s="45">
        <f>+'2007'!$L274</f>
        <v>0</v>
      </c>
      <c r="K274" s="45">
        <f>+'2008'!$L274</f>
        <v>0</v>
      </c>
      <c r="L274" s="45">
        <f>+'2009'!$L274</f>
        <v>0</v>
      </c>
      <c r="M274" s="45">
        <f>+'2010'!$L274</f>
        <v>0</v>
      </c>
      <c r="N274" s="45">
        <f>+'2011'!$L274</f>
        <v>0</v>
      </c>
      <c r="O274" s="45">
        <f>+'2012'!$L274</f>
        <v>0</v>
      </c>
      <c r="P274" s="45">
        <f>+'2013'!$L274</f>
        <v>0</v>
      </c>
      <c r="Q274" s="45">
        <f>+'2014'!$L274</f>
        <v>0</v>
      </c>
      <c r="R274" s="45">
        <f>+'2015'!$L274</f>
        <v>0</v>
      </c>
      <c r="S274" s="45">
        <f>+'2016'!$L274</f>
        <v>0</v>
      </c>
      <c r="T274" s="45">
        <f>+'2017'!$L274</f>
        <v>0</v>
      </c>
      <c r="U274" s="45">
        <f>+'2018'!$L274</f>
        <v>0</v>
      </c>
      <c r="V274" s="45">
        <f>+'2019'!$L274</f>
        <v>0</v>
      </c>
      <c r="W274" s="26"/>
      <c r="X274" s="46" t="e">
        <f t="shared" si="196"/>
        <v>#DIV/0!</v>
      </c>
    </row>
    <row r="275" spans="1:24">
      <c r="A275" s="23" t="s">
        <v>557</v>
      </c>
      <c r="B275" s="24" t="s">
        <v>558</v>
      </c>
      <c r="C275" s="45">
        <f>+'2000'!$L275</f>
        <v>0</v>
      </c>
      <c r="D275" s="45">
        <f>+'2001'!$L275</f>
        <v>0</v>
      </c>
      <c r="E275" s="45">
        <f>+'2002'!$L275</f>
        <v>0</v>
      </c>
      <c r="F275" s="45">
        <f>+'2003'!$L275</f>
        <v>0</v>
      </c>
      <c r="G275" s="45">
        <f>+'2004'!$L275</f>
        <v>0</v>
      </c>
      <c r="H275" s="45">
        <f>+'2005'!$L275</f>
        <v>0</v>
      </c>
      <c r="I275" s="45">
        <f>+'2006'!$L275</f>
        <v>0</v>
      </c>
      <c r="J275" s="45">
        <f>+'2007'!$L275</f>
        <v>0</v>
      </c>
      <c r="K275" s="45">
        <f>+'2008'!$L275</f>
        <v>0</v>
      </c>
      <c r="L275" s="45">
        <f>+'2009'!$L275</f>
        <v>0</v>
      </c>
      <c r="M275" s="45">
        <f>+'2010'!$L275</f>
        <v>0</v>
      </c>
      <c r="N275" s="45">
        <f>+'2011'!$L275</f>
        <v>0</v>
      </c>
      <c r="O275" s="45">
        <f>+'2012'!$L275</f>
        <v>0</v>
      </c>
      <c r="P275" s="45">
        <f>+'2013'!$L275</f>
        <v>0</v>
      </c>
      <c r="Q275" s="45">
        <f>+'2014'!$L275</f>
        <v>0</v>
      </c>
      <c r="R275" s="45">
        <f>+'2015'!$L275</f>
        <v>0</v>
      </c>
      <c r="S275" s="45">
        <f>+'2016'!$L275</f>
        <v>0</v>
      </c>
      <c r="T275" s="45">
        <f>+'2017'!$L275</f>
        <v>0</v>
      </c>
      <c r="U275" s="45">
        <f>+'2018'!$L275</f>
        <v>0</v>
      </c>
      <c r="V275" s="45">
        <f>+'2019'!$L275</f>
        <v>0</v>
      </c>
      <c r="W275" s="26"/>
      <c r="X275" s="46" t="e">
        <f t="shared" si="196"/>
        <v>#DIV/0!</v>
      </c>
    </row>
    <row r="276" spans="1:24">
      <c r="A276" s="23" t="s">
        <v>573</v>
      </c>
      <c r="B276" s="24" t="s">
        <v>574</v>
      </c>
      <c r="C276" s="45">
        <f>+'2000'!$L276</f>
        <v>0</v>
      </c>
      <c r="D276" s="45">
        <f>+'2001'!$L276</f>
        <v>0</v>
      </c>
      <c r="E276" s="45">
        <f>+'2002'!$L276</f>
        <v>0</v>
      </c>
      <c r="F276" s="45">
        <f>+'2003'!$L276</f>
        <v>0</v>
      </c>
      <c r="G276" s="45">
        <f>+'2004'!$L276</f>
        <v>0</v>
      </c>
      <c r="H276" s="45">
        <f>+'2005'!$L276</f>
        <v>0</v>
      </c>
      <c r="I276" s="45">
        <f>+'2006'!$L276</f>
        <v>0</v>
      </c>
      <c r="J276" s="45">
        <f>+'2007'!$L276</f>
        <v>0</v>
      </c>
      <c r="K276" s="45">
        <f>+'2008'!$L276</f>
        <v>0</v>
      </c>
      <c r="L276" s="45">
        <f>+'2009'!$L276</f>
        <v>0</v>
      </c>
      <c r="M276" s="45">
        <f>+'2010'!$L276</f>
        <v>0</v>
      </c>
      <c r="N276" s="45">
        <f>+'2011'!$L276</f>
        <v>0</v>
      </c>
      <c r="O276" s="45">
        <f>+'2012'!$L276</f>
        <v>0</v>
      </c>
      <c r="P276" s="45">
        <f>+'2013'!$L276</f>
        <v>0</v>
      </c>
      <c r="Q276" s="45">
        <f>+'2014'!$L276</f>
        <v>0</v>
      </c>
      <c r="R276" s="45">
        <f>+'2015'!$L276</f>
        <v>0</v>
      </c>
      <c r="S276" s="45">
        <f>+'2016'!$L276</f>
        <v>0</v>
      </c>
      <c r="T276" s="45">
        <f>+'2017'!$L276</f>
        <v>0</v>
      </c>
      <c r="U276" s="45">
        <f>+'2018'!$L276</f>
        <v>0</v>
      </c>
      <c r="V276" s="45">
        <f>+'2019'!$L276</f>
        <v>0</v>
      </c>
      <c r="W276" s="26"/>
      <c r="X276" s="46" t="e">
        <f t="shared" si="196"/>
        <v>#DIV/0!</v>
      </c>
    </row>
    <row r="277" spans="1:24">
      <c r="A277" s="23" t="s">
        <v>589</v>
      </c>
      <c r="B277" s="24" t="s">
        <v>590</v>
      </c>
      <c r="C277" s="45">
        <f>+'2000'!$L277</f>
        <v>0</v>
      </c>
      <c r="D277" s="45">
        <f>+'2001'!$L277</f>
        <v>0</v>
      </c>
      <c r="E277" s="45">
        <f>+'2002'!$L277</f>
        <v>0</v>
      </c>
      <c r="F277" s="45">
        <f>+'2003'!$L277</f>
        <v>0</v>
      </c>
      <c r="G277" s="45">
        <f>+'2004'!$L277</f>
        <v>0</v>
      </c>
      <c r="H277" s="45">
        <f>+'2005'!$L277</f>
        <v>0</v>
      </c>
      <c r="I277" s="45">
        <f>+'2006'!$L277</f>
        <v>0</v>
      </c>
      <c r="J277" s="45">
        <f>+'2007'!$L277</f>
        <v>0</v>
      </c>
      <c r="K277" s="45">
        <f>+'2008'!$L277</f>
        <v>0</v>
      </c>
      <c r="L277" s="45">
        <f>+'2009'!$L277</f>
        <v>0</v>
      </c>
      <c r="M277" s="45">
        <f>+'2010'!$L277</f>
        <v>0</v>
      </c>
      <c r="N277" s="45">
        <f>+'2011'!$L277</f>
        <v>0</v>
      </c>
      <c r="O277" s="45">
        <f>+'2012'!$L277</f>
        <v>0</v>
      </c>
      <c r="P277" s="45">
        <f>+'2013'!$L277</f>
        <v>0</v>
      </c>
      <c r="Q277" s="45">
        <f>+'2014'!$L277</f>
        <v>0</v>
      </c>
      <c r="R277" s="45">
        <f>+'2015'!$L277</f>
        <v>0</v>
      </c>
      <c r="S277" s="45">
        <f>+'2016'!$L277</f>
        <v>0</v>
      </c>
      <c r="T277" s="45">
        <f>+'2017'!$L277</f>
        <v>0</v>
      </c>
      <c r="U277" s="45">
        <f>+'2018'!$L277</f>
        <v>0</v>
      </c>
      <c r="V277" s="45">
        <f>+'2019'!$L277</f>
        <v>0</v>
      </c>
      <c r="W277" s="26"/>
      <c r="X277" s="46" t="e">
        <f t="shared" si="196"/>
        <v>#DIV/0!</v>
      </c>
    </row>
    <row r="278" spans="1:24">
      <c r="A278" s="23" t="s">
        <v>605</v>
      </c>
      <c r="B278" s="24" t="s">
        <v>606</v>
      </c>
      <c r="C278" s="45">
        <f>+'2000'!$L278</f>
        <v>0</v>
      </c>
      <c r="D278" s="45">
        <f>+'2001'!$L278</f>
        <v>0</v>
      </c>
      <c r="E278" s="45">
        <f>+'2002'!$L278</f>
        <v>0</v>
      </c>
      <c r="F278" s="45">
        <f>+'2003'!$L278</f>
        <v>0</v>
      </c>
      <c r="G278" s="45">
        <f>+'2004'!$L278</f>
        <v>0</v>
      </c>
      <c r="H278" s="45">
        <f>+'2005'!$L278</f>
        <v>0</v>
      </c>
      <c r="I278" s="45">
        <f>+'2006'!$L278</f>
        <v>0</v>
      </c>
      <c r="J278" s="45">
        <f>+'2007'!$L278</f>
        <v>0</v>
      </c>
      <c r="K278" s="45">
        <f>+'2008'!$L278</f>
        <v>0</v>
      </c>
      <c r="L278" s="45">
        <f>+'2009'!$L278</f>
        <v>0</v>
      </c>
      <c r="M278" s="45">
        <f>+'2010'!$L278</f>
        <v>0</v>
      </c>
      <c r="N278" s="45">
        <f>+'2011'!$L278</f>
        <v>0</v>
      </c>
      <c r="O278" s="45">
        <f>+'2012'!$L278</f>
        <v>0</v>
      </c>
      <c r="P278" s="45">
        <f>+'2013'!$L278</f>
        <v>0</v>
      </c>
      <c r="Q278" s="45">
        <f>+'2014'!$L278</f>
        <v>0</v>
      </c>
      <c r="R278" s="45">
        <f>+'2015'!$L278</f>
        <v>0</v>
      </c>
      <c r="S278" s="45">
        <f>+'2016'!$L278</f>
        <v>0</v>
      </c>
      <c r="T278" s="45">
        <f>+'2017'!$L278</f>
        <v>0</v>
      </c>
      <c r="U278" s="45">
        <f>+'2018'!$L278</f>
        <v>0</v>
      </c>
      <c r="V278" s="45">
        <f>+'2019'!$L278</f>
        <v>0</v>
      </c>
      <c r="W278" s="26"/>
      <c r="X278" s="46" t="e">
        <f t="shared" si="196"/>
        <v>#DIV/0!</v>
      </c>
    </row>
    <row r="279" spans="1:24">
      <c r="A279" s="23" t="s">
        <v>621</v>
      </c>
      <c r="B279" s="24" t="s">
        <v>622</v>
      </c>
      <c r="C279" s="45">
        <f>+'2000'!$L279</f>
        <v>0</v>
      </c>
      <c r="D279" s="45">
        <f>+'2001'!$L279</f>
        <v>0</v>
      </c>
      <c r="E279" s="45">
        <f>+'2002'!$L279</f>
        <v>0</v>
      </c>
      <c r="F279" s="45">
        <f>+'2003'!$L279</f>
        <v>0</v>
      </c>
      <c r="G279" s="45">
        <f>+'2004'!$L279</f>
        <v>0</v>
      </c>
      <c r="H279" s="45">
        <f>+'2005'!$L279</f>
        <v>0</v>
      </c>
      <c r="I279" s="45">
        <f>+'2006'!$L279</f>
        <v>0</v>
      </c>
      <c r="J279" s="45">
        <f>+'2007'!$L279</f>
        <v>0</v>
      </c>
      <c r="K279" s="45">
        <f>+'2008'!$L279</f>
        <v>0</v>
      </c>
      <c r="L279" s="45">
        <f>+'2009'!$L279</f>
        <v>0</v>
      </c>
      <c r="M279" s="45">
        <f>+'2010'!$L279</f>
        <v>0</v>
      </c>
      <c r="N279" s="45">
        <f>+'2011'!$L279</f>
        <v>0</v>
      </c>
      <c r="O279" s="45">
        <f>+'2012'!$L279</f>
        <v>0</v>
      </c>
      <c r="P279" s="45">
        <f>+'2013'!$L279</f>
        <v>0</v>
      </c>
      <c r="Q279" s="45">
        <f>+'2014'!$L279</f>
        <v>0</v>
      </c>
      <c r="R279" s="45">
        <f>+'2015'!$L279</f>
        <v>0</v>
      </c>
      <c r="S279" s="45">
        <f>+'2016'!$L279</f>
        <v>0</v>
      </c>
      <c r="T279" s="45">
        <f>+'2017'!$L279</f>
        <v>0</v>
      </c>
      <c r="U279" s="45">
        <f>+'2018'!$L279</f>
        <v>0</v>
      </c>
      <c r="V279" s="45">
        <f>+'2019'!$L279</f>
        <v>0</v>
      </c>
      <c r="W279" s="26"/>
      <c r="X279" s="46" t="e">
        <f t="shared" si="196"/>
        <v>#DIV/0!</v>
      </c>
    </row>
    <row r="280" spans="1:24">
      <c r="A280" s="23" t="s">
        <v>637</v>
      </c>
      <c r="B280" s="24" t="s">
        <v>638</v>
      </c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26"/>
      <c r="X280" s="32" t="e">
        <f t="shared" si="196"/>
        <v>#DIV/0!</v>
      </c>
    </row>
    <row r="281" spans="1:24">
      <c r="A281" s="23" t="s">
        <v>639</v>
      </c>
      <c r="B281" s="24" t="s">
        <v>290</v>
      </c>
      <c r="C281" s="45">
        <f>+'2000'!$L281</f>
        <v>0</v>
      </c>
      <c r="D281" s="45">
        <f>+'2001'!$L281</f>
        <v>0</v>
      </c>
      <c r="E281" s="45">
        <f>+'2002'!$L281</f>
        <v>0</v>
      </c>
      <c r="F281" s="45">
        <f>+'2003'!$L281</f>
        <v>0</v>
      </c>
      <c r="G281" s="45">
        <f>+'2004'!$L281</f>
        <v>0</v>
      </c>
      <c r="H281" s="45">
        <f>+'2005'!$L281</f>
        <v>0</v>
      </c>
      <c r="I281" s="45">
        <f>+'2006'!$L281</f>
        <v>0</v>
      </c>
      <c r="J281" s="45">
        <f>+'2007'!$L281</f>
        <v>0</v>
      </c>
      <c r="K281" s="45">
        <f>+'2008'!$L281</f>
        <v>0</v>
      </c>
      <c r="L281" s="45">
        <f>+'2009'!$L281</f>
        <v>0</v>
      </c>
      <c r="M281" s="45">
        <f>+'2010'!$L281</f>
        <v>0</v>
      </c>
      <c r="N281" s="45">
        <f>+'2011'!$L281</f>
        <v>0</v>
      </c>
      <c r="O281" s="45">
        <f>+'2012'!$L281</f>
        <v>0</v>
      </c>
      <c r="P281" s="45">
        <f>+'2013'!$L281</f>
        <v>0</v>
      </c>
      <c r="Q281" s="45">
        <f>+'2014'!$L281</f>
        <v>0</v>
      </c>
      <c r="R281" s="45">
        <f>+'2015'!$L281</f>
        <v>0</v>
      </c>
      <c r="S281" s="45">
        <f>+'2016'!$L281</f>
        <v>0</v>
      </c>
      <c r="T281" s="45">
        <f>+'2017'!$L281</f>
        <v>0</v>
      </c>
      <c r="U281" s="45">
        <f>+'2018'!$L281</f>
        <v>0</v>
      </c>
      <c r="V281" s="45">
        <f>+'2019'!$L281</f>
        <v>0</v>
      </c>
      <c r="W281" s="26"/>
      <c r="X281" s="46" t="e">
        <f t="shared" si="196"/>
        <v>#DIV/0!</v>
      </c>
    </row>
    <row r="282" spans="1:24" s="12" customFormat="1">
      <c r="A282" s="18" t="s">
        <v>640</v>
      </c>
      <c r="B282" s="19" t="s">
        <v>641</v>
      </c>
      <c r="C282" s="20">
        <f t="shared" ref="C282:U282" si="197">+SUM(C283:C287)</f>
        <v>0</v>
      </c>
      <c r="D282" s="20">
        <f t="shared" si="197"/>
        <v>0</v>
      </c>
      <c r="E282" s="20">
        <f t="shared" si="197"/>
        <v>0</v>
      </c>
      <c r="F282" s="20">
        <f t="shared" si="197"/>
        <v>0</v>
      </c>
      <c r="G282" s="20">
        <f t="shared" si="197"/>
        <v>0</v>
      </c>
      <c r="H282" s="20">
        <f t="shared" si="197"/>
        <v>0</v>
      </c>
      <c r="I282" s="20">
        <f t="shared" si="197"/>
        <v>0</v>
      </c>
      <c r="J282" s="20">
        <f t="shared" si="197"/>
        <v>0</v>
      </c>
      <c r="K282" s="20">
        <f t="shared" si="197"/>
        <v>0</v>
      </c>
      <c r="L282" s="20">
        <f t="shared" si="197"/>
        <v>0</v>
      </c>
      <c r="M282" s="20">
        <f t="shared" si="197"/>
        <v>0</v>
      </c>
      <c r="N282" s="20">
        <f t="shared" si="197"/>
        <v>0</v>
      </c>
      <c r="O282" s="20">
        <f t="shared" si="197"/>
        <v>0</v>
      </c>
      <c r="P282" s="20">
        <f t="shared" si="197"/>
        <v>0</v>
      </c>
      <c r="Q282" s="20">
        <f t="shared" si="197"/>
        <v>0</v>
      </c>
      <c r="R282" s="20">
        <f t="shared" si="197"/>
        <v>0</v>
      </c>
      <c r="S282" s="20">
        <f t="shared" si="197"/>
        <v>0</v>
      </c>
      <c r="T282" s="20">
        <f t="shared" si="197"/>
        <v>0</v>
      </c>
      <c r="U282" s="20">
        <f t="shared" si="197"/>
        <v>0</v>
      </c>
      <c r="V282" s="20">
        <f t="shared" ref="V282" si="198">+SUM(V283:V287)</f>
        <v>0</v>
      </c>
      <c r="W282" s="21"/>
      <c r="X282" s="22" t="e">
        <f t="shared" si="196"/>
        <v>#DIV/0!</v>
      </c>
    </row>
    <row r="283" spans="1:24">
      <c r="A283" s="23" t="s">
        <v>642</v>
      </c>
      <c r="B283" s="24" t="s">
        <v>643</v>
      </c>
      <c r="C283" s="45">
        <f>+'2000'!$L283</f>
        <v>0</v>
      </c>
      <c r="D283" s="45">
        <f>+'2001'!$L283</f>
        <v>0</v>
      </c>
      <c r="E283" s="45">
        <f>+'2002'!$L283</f>
        <v>0</v>
      </c>
      <c r="F283" s="45">
        <f>+'2003'!$L283</f>
        <v>0</v>
      </c>
      <c r="G283" s="45">
        <f>+'2004'!$L283</f>
        <v>0</v>
      </c>
      <c r="H283" s="45">
        <f>+'2005'!$L283</f>
        <v>0</v>
      </c>
      <c r="I283" s="45">
        <f>+'2006'!$L283</f>
        <v>0</v>
      </c>
      <c r="J283" s="45">
        <f>+'2007'!$L283</f>
        <v>0</v>
      </c>
      <c r="K283" s="45">
        <f>+'2008'!$L283</f>
        <v>0</v>
      </c>
      <c r="L283" s="45">
        <f>+'2009'!$L283</f>
        <v>0</v>
      </c>
      <c r="M283" s="45">
        <f>+'2010'!$L283</f>
        <v>0</v>
      </c>
      <c r="N283" s="45">
        <f>+'2011'!$L283</f>
        <v>0</v>
      </c>
      <c r="O283" s="45">
        <f>+'2012'!$L283</f>
        <v>0</v>
      </c>
      <c r="P283" s="45">
        <f>+'2013'!$L283</f>
        <v>0</v>
      </c>
      <c r="Q283" s="45">
        <f>+'2014'!$L283</f>
        <v>0</v>
      </c>
      <c r="R283" s="45">
        <f>+'2015'!$L283</f>
        <v>0</v>
      </c>
      <c r="S283" s="45">
        <f>+'2016'!$L283</f>
        <v>0</v>
      </c>
      <c r="T283" s="45">
        <f>+'2017'!$L283</f>
        <v>0</v>
      </c>
      <c r="U283" s="45">
        <f>+'2018'!$L283</f>
        <v>0</v>
      </c>
      <c r="V283" s="45">
        <f>+'2019'!$L283</f>
        <v>0</v>
      </c>
      <c r="W283" s="26"/>
      <c r="X283" s="46" t="e">
        <f t="shared" si="196"/>
        <v>#DIV/0!</v>
      </c>
    </row>
    <row r="284" spans="1:24">
      <c r="A284" s="23" t="s">
        <v>650</v>
      </c>
      <c r="B284" s="24" t="s">
        <v>651</v>
      </c>
      <c r="C284" s="45">
        <f>+'2000'!$L284</f>
        <v>0</v>
      </c>
      <c r="D284" s="45">
        <f>+'2001'!$L284</f>
        <v>0</v>
      </c>
      <c r="E284" s="45">
        <f>+'2002'!$L284</f>
        <v>0</v>
      </c>
      <c r="F284" s="45">
        <f>+'2003'!$L284</f>
        <v>0</v>
      </c>
      <c r="G284" s="45">
        <f>+'2004'!$L284</f>
        <v>0</v>
      </c>
      <c r="H284" s="45">
        <f>+'2005'!$L284</f>
        <v>0</v>
      </c>
      <c r="I284" s="45">
        <f>+'2006'!$L284</f>
        <v>0</v>
      </c>
      <c r="J284" s="45">
        <f>+'2007'!$L284</f>
        <v>0</v>
      </c>
      <c r="K284" s="45">
        <f>+'2008'!$L284</f>
        <v>0</v>
      </c>
      <c r="L284" s="45">
        <f>+'2009'!$L284</f>
        <v>0</v>
      </c>
      <c r="M284" s="45">
        <f>+'2010'!$L284</f>
        <v>0</v>
      </c>
      <c r="N284" s="45">
        <f>+'2011'!$L284</f>
        <v>0</v>
      </c>
      <c r="O284" s="45">
        <f>+'2012'!$L284</f>
        <v>0</v>
      </c>
      <c r="P284" s="45">
        <f>+'2013'!$L284</f>
        <v>0</v>
      </c>
      <c r="Q284" s="45">
        <f>+'2014'!$L284</f>
        <v>0</v>
      </c>
      <c r="R284" s="45">
        <f>+'2015'!$L284</f>
        <v>0</v>
      </c>
      <c r="S284" s="45">
        <f>+'2016'!$L284</f>
        <v>0</v>
      </c>
      <c r="T284" s="45">
        <f>+'2017'!$L284</f>
        <v>0</v>
      </c>
      <c r="U284" s="45">
        <f>+'2018'!$L284</f>
        <v>0</v>
      </c>
      <c r="V284" s="45">
        <f>+'2019'!$L284</f>
        <v>0</v>
      </c>
      <c r="W284" s="26"/>
      <c r="X284" s="46" t="e">
        <f t="shared" si="196"/>
        <v>#DIV/0!</v>
      </c>
    </row>
    <row r="285" spans="1:24">
      <c r="A285" s="23" t="s">
        <v>656</v>
      </c>
      <c r="B285" s="24" t="s">
        <v>657</v>
      </c>
      <c r="C285" s="45">
        <f>+'2000'!$L285</f>
        <v>0</v>
      </c>
      <c r="D285" s="45">
        <f>+'2001'!$L285</f>
        <v>0</v>
      </c>
      <c r="E285" s="45">
        <f>+'2002'!$L285</f>
        <v>0</v>
      </c>
      <c r="F285" s="45">
        <f>+'2003'!$L285</f>
        <v>0</v>
      </c>
      <c r="G285" s="45">
        <f>+'2004'!$L285</f>
        <v>0</v>
      </c>
      <c r="H285" s="45">
        <f>+'2005'!$L285</f>
        <v>0</v>
      </c>
      <c r="I285" s="45">
        <f>+'2006'!$L285</f>
        <v>0</v>
      </c>
      <c r="J285" s="45">
        <f>+'2007'!$L285</f>
        <v>0</v>
      </c>
      <c r="K285" s="45">
        <f>+'2008'!$L285</f>
        <v>0</v>
      </c>
      <c r="L285" s="45">
        <f>+'2009'!$L285</f>
        <v>0</v>
      </c>
      <c r="M285" s="45">
        <f>+'2010'!$L285</f>
        <v>0</v>
      </c>
      <c r="N285" s="45">
        <f>+'2011'!$L285</f>
        <v>0</v>
      </c>
      <c r="O285" s="45">
        <f>+'2012'!$L285</f>
        <v>0</v>
      </c>
      <c r="P285" s="45">
        <f>+'2013'!$L285</f>
        <v>0</v>
      </c>
      <c r="Q285" s="45">
        <f>+'2014'!$L285</f>
        <v>0</v>
      </c>
      <c r="R285" s="45">
        <f>+'2015'!$L285</f>
        <v>0</v>
      </c>
      <c r="S285" s="45">
        <f>+'2016'!$L285</f>
        <v>0</v>
      </c>
      <c r="T285" s="45">
        <f>+'2017'!$L285</f>
        <v>0</v>
      </c>
      <c r="U285" s="45">
        <f>+'2018'!$L285</f>
        <v>0</v>
      </c>
      <c r="V285" s="45">
        <f>+'2019'!$L285</f>
        <v>0</v>
      </c>
      <c r="W285" s="26"/>
      <c r="X285" s="46" t="e">
        <f t="shared" si="196"/>
        <v>#DIV/0!</v>
      </c>
    </row>
    <row r="286" spans="1:24">
      <c r="A286" s="23" t="s">
        <v>662</v>
      </c>
      <c r="B286" s="24" t="s">
        <v>663</v>
      </c>
      <c r="C286" s="45">
        <f>+'2000'!$L286</f>
        <v>0</v>
      </c>
      <c r="D286" s="45">
        <f>+'2001'!$L286</f>
        <v>0</v>
      </c>
      <c r="E286" s="45">
        <f>+'2002'!$L286</f>
        <v>0</v>
      </c>
      <c r="F286" s="45">
        <f>+'2003'!$L286</f>
        <v>0</v>
      </c>
      <c r="G286" s="45">
        <f>+'2004'!$L286</f>
        <v>0</v>
      </c>
      <c r="H286" s="45">
        <f>+'2005'!$L286</f>
        <v>0</v>
      </c>
      <c r="I286" s="45">
        <f>+'2006'!$L286</f>
        <v>0</v>
      </c>
      <c r="J286" s="45">
        <f>+'2007'!$L286</f>
        <v>0</v>
      </c>
      <c r="K286" s="45">
        <f>+'2008'!$L286</f>
        <v>0</v>
      </c>
      <c r="L286" s="45">
        <f>+'2009'!$L286</f>
        <v>0</v>
      </c>
      <c r="M286" s="45">
        <f>+'2010'!$L286</f>
        <v>0</v>
      </c>
      <c r="N286" s="45">
        <f>+'2011'!$L286</f>
        <v>0</v>
      </c>
      <c r="O286" s="45">
        <f>+'2012'!$L286</f>
        <v>0</v>
      </c>
      <c r="P286" s="45">
        <f>+'2013'!$L286</f>
        <v>0</v>
      </c>
      <c r="Q286" s="45">
        <f>+'2014'!$L286</f>
        <v>0</v>
      </c>
      <c r="R286" s="45">
        <f>+'2015'!$L286</f>
        <v>0</v>
      </c>
      <c r="S286" s="45">
        <f>+'2016'!$L286</f>
        <v>0</v>
      </c>
      <c r="T286" s="45">
        <f>+'2017'!$L286</f>
        <v>0</v>
      </c>
      <c r="U286" s="45">
        <f>+'2018'!$L286</f>
        <v>0</v>
      </c>
      <c r="V286" s="45">
        <f>+'2019'!$L286</f>
        <v>0</v>
      </c>
      <c r="W286" s="26"/>
      <c r="X286" s="46" t="e">
        <f t="shared" si="196"/>
        <v>#DIV/0!</v>
      </c>
    </row>
    <row r="287" spans="1:24">
      <c r="A287" s="23" t="s">
        <v>669</v>
      </c>
      <c r="B287" s="24" t="s">
        <v>290</v>
      </c>
      <c r="C287" s="45">
        <f>+'2000'!$L287</f>
        <v>0</v>
      </c>
      <c r="D287" s="45">
        <f>+'2001'!$L287</f>
        <v>0</v>
      </c>
      <c r="E287" s="45">
        <f>+'2002'!$L287</f>
        <v>0</v>
      </c>
      <c r="F287" s="45">
        <f>+'2003'!$L287</f>
        <v>0</v>
      </c>
      <c r="G287" s="45">
        <f>+'2004'!$L287</f>
        <v>0</v>
      </c>
      <c r="H287" s="45">
        <f>+'2005'!$L287</f>
        <v>0</v>
      </c>
      <c r="I287" s="45">
        <f>+'2006'!$L287</f>
        <v>0</v>
      </c>
      <c r="J287" s="45">
        <f>+'2007'!$L287</f>
        <v>0</v>
      </c>
      <c r="K287" s="45">
        <f>+'2008'!$L287</f>
        <v>0</v>
      </c>
      <c r="L287" s="45">
        <f>+'2009'!$L287</f>
        <v>0</v>
      </c>
      <c r="M287" s="45">
        <f>+'2010'!$L287</f>
        <v>0</v>
      </c>
      <c r="N287" s="45">
        <f>+'2011'!$L287</f>
        <v>0</v>
      </c>
      <c r="O287" s="45">
        <f>+'2012'!$L287</f>
        <v>0</v>
      </c>
      <c r="P287" s="45">
        <f>+'2013'!$L287</f>
        <v>0</v>
      </c>
      <c r="Q287" s="45">
        <f>+'2014'!$L287</f>
        <v>0</v>
      </c>
      <c r="R287" s="45">
        <f>+'2015'!$L287</f>
        <v>0</v>
      </c>
      <c r="S287" s="45">
        <f>+'2016'!$L287</f>
        <v>0</v>
      </c>
      <c r="T287" s="45">
        <f>+'2017'!$L287</f>
        <v>0</v>
      </c>
      <c r="U287" s="45">
        <f>+'2018'!$L287</f>
        <v>0</v>
      </c>
      <c r="V287" s="45">
        <f>+'2019'!$L287</f>
        <v>0</v>
      </c>
      <c r="W287" s="26"/>
      <c r="X287" s="46" t="e">
        <f t="shared" si="196"/>
        <v>#DIV/0!</v>
      </c>
    </row>
    <row r="288" spans="1:24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26"/>
      <c r="X288" s="39" t="e">
        <f t="shared" si="196"/>
        <v>#DIV/0!</v>
      </c>
    </row>
    <row r="289" spans="1:26" s="12" customFormat="1">
      <c r="A289" s="18"/>
      <c r="B289" s="40" t="s">
        <v>671</v>
      </c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21"/>
      <c r="X289" s="35" t="e">
        <f t="shared" si="196"/>
        <v>#DIV/0!</v>
      </c>
    </row>
    <row r="290" spans="1:26">
      <c r="A290" s="23"/>
      <c r="B290" s="24" t="s">
        <v>672</v>
      </c>
      <c r="C290" s="25">
        <f t="shared" ref="C290:U290" si="199">+C291+C292</f>
        <v>0</v>
      </c>
      <c r="D290" s="25">
        <f t="shared" si="199"/>
        <v>0</v>
      </c>
      <c r="E290" s="25">
        <f t="shared" si="199"/>
        <v>0</v>
      </c>
      <c r="F290" s="25">
        <f t="shared" si="199"/>
        <v>0</v>
      </c>
      <c r="G290" s="25">
        <f t="shared" si="199"/>
        <v>0</v>
      </c>
      <c r="H290" s="25">
        <f t="shared" si="199"/>
        <v>0</v>
      </c>
      <c r="I290" s="25">
        <f t="shared" si="199"/>
        <v>0</v>
      </c>
      <c r="J290" s="25">
        <f t="shared" si="199"/>
        <v>0</v>
      </c>
      <c r="K290" s="25">
        <f t="shared" si="199"/>
        <v>0</v>
      </c>
      <c r="L290" s="25">
        <f t="shared" si="199"/>
        <v>0</v>
      </c>
      <c r="M290" s="25">
        <f t="shared" si="199"/>
        <v>0</v>
      </c>
      <c r="N290" s="25">
        <f t="shared" si="199"/>
        <v>0</v>
      </c>
      <c r="O290" s="25">
        <f t="shared" si="199"/>
        <v>0</v>
      </c>
      <c r="P290" s="25">
        <f t="shared" si="199"/>
        <v>0</v>
      </c>
      <c r="Q290" s="25">
        <f t="shared" si="199"/>
        <v>0</v>
      </c>
      <c r="R290" s="25">
        <f t="shared" si="199"/>
        <v>0</v>
      </c>
      <c r="S290" s="25">
        <f t="shared" si="199"/>
        <v>0</v>
      </c>
      <c r="T290" s="25">
        <f t="shared" si="199"/>
        <v>0</v>
      </c>
      <c r="U290" s="25">
        <f t="shared" si="199"/>
        <v>0</v>
      </c>
      <c r="V290" s="25">
        <f t="shared" ref="V290" si="200">+V291+V292</f>
        <v>0</v>
      </c>
      <c r="W290" s="26"/>
      <c r="X290" s="27" t="e">
        <f t="shared" si="196"/>
        <v>#DIV/0!</v>
      </c>
    </row>
    <row r="291" spans="1:26">
      <c r="A291" s="23"/>
      <c r="B291" s="43" t="s">
        <v>673</v>
      </c>
      <c r="C291" s="45">
        <f>+'2000'!$L291</f>
        <v>0</v>
      </c>
      <c r="D291" s="45">
        <f>+'2001'!$L291</f>
        <v>0</v>
      </c>
      <c r="E291" s="45">
        <f>+'2002'!$L291</f>
        <v>0</v>
      </c>
      <c r="F291" s="45">
        <f>+'2003'!$L291</f>
        <v>0</v>
      </c>
      <c r="G291" s="45">
        <f>+'2004'!$L291</f>
        <v>0</v>
      </c>
      <c r="H291" s="45">
        <f>+'2005'!$L291</f>
        <v>0</v>
      </c>
      <c r="I291" s="45">
        <f>+'2006'!$L291</f>
        <v>0</v>
      </c>
      <c r="J291" s="45">
        <f>+'2007'!$L291</f>
        <v>0</v>
      </c>
      <c r="K291" s="45">
        <f>+'2008'!$L291</f>
        <v>0</v>
      </c>
      <c r="L291" s="45">
        <f>+'2009'!$L291</f>
        <v>0</v>
      </c>
      <c r="M291" s="45">
        <f>+'2010'!$L291</f>
        <v>0</v>
      </c>
      <c r="N291" s="45">
        <f>+'2011'!$L291</f>
        <v>0</v>
      </c>
      <c r="O291" s="45">
        <f>+'2012'!$L291</f>
        <v>0</v>
      </c>
      <c r="P291" s="45">
        <f>+'2013'!$L291</f>
        <v>0</v>
      </c>
      <c r="Q291" s="45">
        <f>+'2014'!$L291</f>
        <v>0</v>
      </c>
      <c r="R291" s="45">
        <f>+'2015'!$L291</f>
        <v>0</v>
      </c>
      <c r="S291" s="45">
        <f>+'2016'!$L291</f>
        <v>0</v>
      </c>
      <c r="T291" s="45">
        <f>+'2017'!$L291</f>
        <v>0</v>
      </c>
      <c r="U291" s="45">
        <f>+'2018'!$L291</f>
        <v>0</v>
      </c>
      <c r="V291" s="45">
        <f>+'2019'!$L291</f>
        <v>0</v>
      </c>
      <c r="W291" s="26"/>
      <c r="X291" s="46" t="e">
        <f t="shared" si="196"/>
        <v>#DIV/0!</v>
      </c>
    </row>
    <row r="292" spans="1:26">
      <c r="A292" s="23"/>
      <c r="B292" s="43" t="s">
        <v>674</v>
      </c>
      <c r="C292" s="45">
        <f>+'2000'!$L292</f>
        <v>0</v>
      </c>
      <c r="D292" s="45">
        <f>+'2001'!$L292</f>
        <v>0</v>
      </c>
      <c r="E292" s="45">
        <f>+'2002'!$L292</f>
        <v>0</v>
      </c>
      <c r="F292" s="45">
        <f>+'2003'!$L292</f>
        <v>0</v>
      </c>
      <c r="G292" s="45">
        <f>+'2004'!$L292</f>
        <v>0</v>
      </c>
      <c r="H292" s="45">
        <f>+'2005'!$L292</f>
        <v>0</v>
      </c>
      <c r="I292" s="45">
        <f>+'2006'!$L292</f>
        <v>0</v>
      </c>
      <c r="J292" s="45">
        <f>+'2007'!$L292</f>
        <v>0</v>
      </c>
      <c r="K292" s="45">
        <f>+'2008'!$L292</f>
        <v>0</v>
      </c>
      <c r="L292" s="45">
        <f>+'2009'!$L292</f>
        <v>0</v>
      </c>
      <c r="M292" s="45">
        <f>+'2010'!$L292</f>
        <v>0</v>
      </c>
      <c r="N292" s="45">
        <f>+'2011'!$L292</f>
        <v>0</v>
      </c>
      <c r="O292" s="45">
        <f>+'2012'!$L292</f>
        <v>0</v>
      </c>
      <c r="P292" s="45">
        <f>+'2013'!$L292</f>
        <v>0</v>
      </c>
      <c r="Q292" s="45">
        <f>+'2014'!$L292</f>
        <v>0</v>
      </c>
      <c r="R292" s="45">
        <f>+'2015'!$L292</f>
        <v>0</v>
      </c>
      <c r="S292" s="45">
        <f>+'2016'!$L292</f>
        <v>0</v>
      </c>
      <c r="T292" s="45">
        <f>+'2017'!$L292</f>
        <v>0</v>
      </c>
      <c r="U292" s="45">
        <f>+'2018'!$L292</f>
        <v>0</v>
      </c>
      <c r="V292" s="45">
        <f>+'2019'!$L292</f>
        <v>0</v>
      </c>
      <c r="W292" s="26"/>
      <c r="X292" s="46" t="e">
        <f t="shared" si="196"/>
        <v>#DIV/0!</v>
      </c>
    </row>
    <row r="293" spans="1:26">
      <c r="A293" s="23"/>
      <c r="B293" s="24" t="s">
        <v>675</v>
      </c>
      <c r="C293" s="45">
        <f>+'2000'!$L293</f>
        <v>0</v>
      </c>
      <c r="D293" s="45">
        <f>+'2001'!$L293</f>
        <v>0</v>
      </c>
      <c r="E293" s="45">
        <f>+'2002'!$L293</f>
        <v>0</v>
      </c>
      <c r="F293" s="45">
        <f>+'2003'!$L293</f>
        <v>0</v>
      </c>
      <c r="G293" s="45">
        <f>+'2004'!$L293</f>
        <v>0</v>
      </c>
      <c r="H293" s="45">
        <f>+'2005'!$L293</f>
        <v>0</v>
      </c>
      <c r="I293" s="45">
        <f>+'2006'!$L293</f>
        <v>0</v>
      </c>
      <c r="J293" s="45">
        <f>+'2007'!$L293</f>
        <v>0</v>
      </c>
      <c r="K293" s="45">
        <f>+'2008'!$L293</f>
        <v>0</v>
      </c>
      <c r="L293" s="45">
        <f>+'2009'!$L293</f>
        <v>0</v>
      </c>
      <c r="M293" s="45">
        <f>+'2010'!$L293</f>
        <v>0</v>
      </c>
      <c r="N293" s="45">
        <f>+'2011'!$L293</f>
        <v>0</v>
      </c>
      <c r="O293" s="45">
        <f>+'2012'!$L293</f>
        <v>0</v>
      </c>
      <c r="P293" s="45">
        <f>+'2013'!$L293</f>
        <v>0</v>
      </c>
      <c r="Q293" s="45">
        <f>+'2014'!$L293</f>
        <v>0</v>
      </c>
      <c r="R293" s="45">
        <f>+'2015'!$L293</f>
        <v>0</v>
      </c>
      <c r="S293" s="45">
        <f>+'2016'!$L293</f>
        <v>0</v>
      </c>
      <c r="T293" s="45">
        <f>+'2017'!$L293</f>
        <v>0</v>
      </c>
      <c r="U293" s="45">
        <f>+'2018'!$L293</f>
        <v>0</v>
      </c>
      <c r="V293" s="45">
        <f>+'2019'!$L293</f>
        <v>0</v>
      </c>
      <c r="W293" s="26"/>
      <c r="X293" s="46" t="e">
        <f t="shared" si="196"/>
        <v>#DIV/0!</v>
      </c>
    </row>
    <row r="294" spans="1:26" ht="12.95">
      <c r="A294" s="23"/>
      <c r="B294" s="24" t="s">
        <v>676</v>
      </c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26"/>
      <c r="X294" s="32" t="e">
        <f t="shared" si="196"/>
        <v>#DIV/0!</v>
      </c>
    </row>
    <row r="295" spans="1:26" ht="12.95">
      <c r="A295" s="23"/>
      <c r="B295" s="24" t="s">
        <v>677</v>
      </c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26"/>
      <c r="X295" s="32" t="e">
        <f t="shared" si="196"/>
        <v>#DIV/0!</v>
      </c>
    </row>
    <row r="296" spans="1:26">
      <c r="A296" s="23"/>
      <c r="B296" s="24" t="s">
        <v>680</v>
      </c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26"/>
      <c r="X296" s="32" t="e">
        <f t="shared" si="196"/>
        <v>#DIV/0!</v>
      </c>
    </row>
    <row r="297" spans="1:26" ht="12.95">
      <c r="A297" s="23"/>
      <c r="B297" s="24" t="s">
        <v>681</v>
      </c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26"/>
      <c r="X297" s="32" t="e">
        <f t="shared" si="196"/>
        <v>#DIV/0!</v>
      </c>
    </row>
    <row r="298" spans="1:26" ht="12.95">
      <c r="A298" s="23"/>
      <c r="B298" s="24" t="s">
        <v>682</v>
      </c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26"/>
      <c r="X298" s="32" t="e">
        <f t="shared" si="196"/>
        <v>#DIV/0!</v>
      </c>
    </row>
    <row r="301" spans="1:26" s="12" customFormat="1">
      <c r="A301" s="10" t="s">
        <v>696</v>
      </c>
      <c r="B301" s="10"/>
      <c r="C301" s="44">
        <f t="shared" ref="C301:U301" si="201">C241-C303</f>
        <v>0</v>
      </c>
      <c r="D301" s="44">
        <f t="shared" si="201"/>
        <v>0</v>
      </c>
      <c r="E301" s="44">
        <f t="shared" si="201"/>
        <v>0</v>
      </c>
      <c r="F301" s="44">
        <f t="shared" si="201"/>
        <v>0</v>
      </c>
      <c r="G301" s="44">
        <f t="shared" si="201"/>
        <v>0</v>
      </c>
      <c r="H301" s="44">
        <f t="shared" si="201"/>
        <v>0</v>
      </c>
      <c r="I301" s="44">
        <f t="shared" si="201"/>
        <v>0</v>
      </c>
      <c r="J301" s="44">
        <f t="shared" si="201"/>
        <v>0</v>
      </c>
      <c r="K301" s="44">
        <f t="shared" si="201"/>
        <v>0</v>
      </c>
      <c r="L301" s="44">
        <f t="shared" si="201"/>
        <v>0</v>
      </c>
      <c r="M301" s="44">
        <f t="shared" si="201"/>
        <v>0</v>
      </c>
      <c r="N301" s="44">
        <f t="shared" si="201"/>
        <v>0</v>
      </c>
      <c r="O301" s="44">
        <f t="shared" si="201"/>
        <v>0</v>
      </c>
      <c r="P301" s="44">
        <f t="shared" si="201"/>
        <v>0</v>
      </c>
      <c r="Q301" s="44">
        <f t="shared" si="201"/>
        <v>0</v>
      </c>
      <c r="R301" s="44">
        <f t="shared" si="201"/>
        <v>0</v>
      </c>
      <c r="S301" s="44">
        <f t="shared" si="201"/>
        <v>0</v>
      </c>
      <c r="T301" s="44">
        <f t="shared" si="201"/>
        <v>0</v>
      </c>
      <c r="U301" s="44">
        <f t="shared" si="201"/>
        <v>0</v>
      </c>
      <c r="V301" s="44">
        <f t="shared" ref="V301" si="202">V241-V303</f>
        <v>0</v>
      </c>
      <c r="X301" s="13"/>
      <c r="Z301" s="12" t="s">
        <v>215</v>
      </c>
    </row>
    <row r="302" spans="1:26" s="16" customFormat="1">
      <c r="A302" s="14" t="s">
        <v>247</v>
      </c>
      <c r="B302" s="14" t="s">
        <v>237</v>
      </c>
      <c r="C302" s="15">
        <v>2000</v>
      </c>
      <c r="D302" s="15">
        <v>2001</v>
      </c>
      <c r="E302" s="15">
        <v>2002</v>
      </c>
      <c r="F302" s="15">
        <v>2003</v>
      </c>
      <c r="G302" s="15">
        <v>2004</v>
      </c>
      <c r="H302" s="15">
        <v>2005</v>
      </c>
      <c r="I302" s="15">
        <v>2006</v>
      </c>
      <c r="J302" s="15">
        <v>2007</v>
      </c>
      <c r="K302" s="15">
        <v>2008</v>
      </c>
      <c r="L302" s="15">
        <v>2009</v>
      </c>
      <c r="M302" s="15">
        <v>2010</v>
      </c>
      <c r="N302" s="15">
        <v>2011</v>
      </c>
      <c r="O302" s="15">
        <v>2012</v>
      </c>
      <c r="P302" s="15">
        <v>2013</v>
      </c>
      <c r="Q302" s="15">
        <v>2014</v>
      </c>
      <c r="R302" s="15">
        <v>2015</v>
      </c>
      <c r="S302" s="15">
        <v>2016</v>
      </c>
      <c r="T302" s="15">
        <v>2017</v>
      </c>
      <c r="U302" s="15">
        <v>2018</v>
      </c>
      <c r="V302" s="15">
        <v>2019</v>
      </c>
      <c r="X302" s="17" t="s">
        <v>217</v>
      </c>
    </row>
    <row r="303" spans="1:26" s="12" customFormat="1">
      <c r="A303" s="18" t="s">
        <v>261</v>
      </c>
      <c r="B303" s="19" t="s">
        <v>262</v>
      </c>
      <c r="C303" s="20">
        <f t="shared" ref="C303:U303" si="203">+SUM(C304:C308)</f>
        <v>0</v>
      </c>
      <c r="D303" s="20">
        <f t="shared" si="203"/>
        <v>0</v>
      </c>
      <c r="E303" s="20">
        <f t="shared" si="203"/>
        <v>0</v>
      </c>
      <c r="F303" s="20">
        <f t="shared" si="203"/>
        <v>0</v>
      </c>
      <c r="G303" s="20">
        <f t="shared" si="203"/>
        <v>0</v>
      </c>
      <c r="H303" s="20">
        <f t="shared" si="203"/>
        <v>0</v>
      </c>
      <c r="I303" s="20">
        <f t="shared" si="203"/>
        <v>0</v>
      </c>
      <c r="J303" s="20">
        <f t="shared" si="203"/>
        <v>0</v>
      </c>
      <c r="K303" s="20">
        <f t="shared" si="203"/>
        <v>0</v>
      </c>
      <c r="L303" s="20">
        <f t="shared" si="203"/>
        <v>0</v>
      </c>
      <c r="M303" s="20">
        <f t="shared" si="203"/>
        <v>0</v>
      </c>
      <c r="N303" s="20">
        <f t="shared" si="203"/>
        <v>0</v>
      </c>
      <c r="O303" s="20">
        <f t="shared" si="203"/>
        <v>0</v>
      </c>
      <c r="P303" s="20">
        <f t="shared" si="203"/>
        <v>0</v>
      </c>
      <c r="Q303" s="20">
        <f t="shared" si="203"/>
        <v>0</v>
      </c>
      <c r="R303" s="20">
        <f t="shared" si="203"/>
        <v>0</v>
      </c>
      <c r="S303" s="20">
        <f t="shared" si="203"/>
        <v>0</v>
      </c>
      <c r="T303" s="20">
        <f t="shared" si="203"/>
        <v>0</v>
      </c>
      <c r="U303" s="20">
        <f t="shared" si="203"/>
        <v>0</v>
      </c>
      <c r="V303" s="20">
        <f t="shared" ref="V303" si="204">+SUM(V304:V308)</f>
        <v>0</v>
      </c>
      <c r="W303" s="21"/>
      <c r="X303" s="22" t="e">
        <f t="shared" ref="X303:X308" si="205">+(V303/C303)-1</f>
        <v>#DIV/0!</v>
      </c>
    </row>
    <row r="304" spans="1:26">
      <c r="A304" s="47" t="s">
        <v>263</v>
      </c>
      <c r="B304" s="48" t="s">
        <v>264</v>
      </c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26"/>
      <c r="X304" s="53" t="e">
        <f t="shared" si="205"/>
        <v>#DIV/0!</v>
      </c>
    </row>
    <row r="305" spans="1:24">
      <c r="A305" s="47" t="s">
        <v>342</v>
      </c>
      <c r="B305" s="48" t="s">
        <v>343</v>
      </c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26"/>
      <c r="X305" s="53" t="e">
        <f t="shared" si="205"/>
        <v>#DIV/0!</v>
      </c>
    </row>
    <row r="306" spans="1:24">
      <c r="A306" s="47" t="s">
        <v>433</v>
      </c>
      <c r="B306" s="48" t="s">
        <v>434</v>
      </c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26"/>
      <c r="X306" s="53" t="e">
        <f t="shared" si="205"/>
        <v>#DIV/0!</v>
      </c>
    </row>
    <row r="307" spans="1:24">
      <c r="A307" s="47" t="s">
        <v>539</v>
      </c>
      <c r="B307" s="48" t="s">
        <v>540</v>
      </c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26"/>
      <c r="X307" s="53" t="e">
        <f t="shared" si="205"/>
        <v>#DIV/0!</v>
      </c>
    </row>
    <row r="308" spans="1:24">
      <c r="A308" s="47" t="s">
        <v>640</v>
      </c>
      <c r="B308" s="48" t="s">
        <v>641</v>
      </c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26"/>
      <c r="X308" s="53" t="e">
        <f t="shared" si="205"/>
        <v>#DIV/0!</v>
      </c>
    </row>
  </sheetData>
  <conditionalFormatting sqref="C239:U239 C301:U301">
    <cfRule type="cellIs" dxfId="2" priority="6" operator="equal">
      <formula>0</formula>
    </cfRule>
  </conditionalFormatting>
  <conditionalFormatting sqref="V239">
    <cfRule type="cellIs" dxfId="1" priority="2" operator="equal">
      <formula>0</formula>
    </cfRule>
  </conditionalFormatting>
  <conditionalFormatting sqref="V301">
    <cfRule type="cellIs" dxfId="0" priority="1" operator="equal">
      <formula>0</formula>
    </cfRule>
  </conditionalFormatting>
  <dataValidations count="1">
    <dataValidation allowBlank="1" showInputMessage="1" showErrorMessage="1" sqref="B144:B157 B136 A225:B236 B267:B273 A289:B299 B307" xr:uid="{BDFE8D6D-98D0-4F87-BA5F-BE7DDA984687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F286859-5F9F-4112-9C96-72CDB37B197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COVDM!C4:V4</xm:f>
              <xm:sqref>Z4</xm:sqref>
            </x14:sparkline>
            <x14:sparkline>
              <xm:f>COVDM!C5:V5</xm:f>
              <xm:sqref>Z5</xm:sqref>
            </x14:sparkline>
            <x14:sparkline>
              <xm:f>COVDM!C6:V6</xm:f>
              <xm:sqref>Z6</xm:sqref>
            </x14:sparkline>
            <x14:sparkline>
              <xm:f>COVDM!C7:V7</xm:f>
              <xm:sqref>Z7</xm:sqref>
            </x14:sparkline>
            <x14:sparkline>
              <xm:f>COVDM!C8:V8</xm:f>
              <xm:sqref>Z8</xm:sqref>
            </x14:sparkline>
            <x14:sparkline>
              <xm:f>COVDM!C9:V9</xm:f>
              <xm:sqref>Z9</xm:sqref>
            </x14:sparkline>
            <x14:sparkline>
              <xm:f>COVDM!C10:V10</xm:f>
              <xm:sqref>Z10</xm:sqref>
            </x14:sparkline>
            <x14:sparkline>
              <xm:f>COVDM!C11:V11</xm:f>
              <xm:sqref>Z11</xm:sqref>
            </x14:sparkline>
            <x14:sparkline>
              <xm:f>COVDM!C12:V12</xm:f>
              <xm:sqref>Z12</xm:sqref>
            </x14:sparkline>
            <x14:sparkline>
              <xm:f>COVDM!C13:V13</xm:f>
              <xm:sqref>Z13</xm:sqref>
            </x14:sparkline>
            <x14:sparkline>
              <xm:f>COVDM!C14:V14</xm:f>
              <xm:sqref>Z14</xm:sqref>
            </x14:sparkline>
            <x14:sparkline>
              <xm:f>COVDM!C15:V15</xm:f>
              <xm:sqref>Z15</xm:sqref>
            </x14:sparkline>
            <x14:sparkline>
              <xm:f>COVDM!C16:V16</xm:f>
              <xm:sqref>Z16</xm:sqref>
            </x14:sparkline>
            <x14:sparkline>
              <xm:f>COVDM!C17:V17</xm:f>
              <xm:sqref>Z17</xm:sqref>
            </x14:sparkline>
            <x14:sparkline>
              <xm:f>COVDM!C18:V18</xm:f>
              <xm:sqref>Z18</xm:sqref>
            </x14:sparkline>
            <x14:sparkline>
              <xm:f>COVDM!C19:V19</xm:f>
              <xm:sqref>Z19</xm:sqref>
            </x14:sparkline>
            <x14:sparkline>
              <xm:f>COVDM!C20:V20</xm:f>
              <xm:sqref>Z20</xm:sqref>
            </x14:sparkline>
            <x14:sparkline>
              <xm:f>COVDM!C21:V21</xm:f>
              <xm:sqref>Z21</xm:sqref>
            </x14:sparkline>
            <x14:sparkline>
              <xm:f>COVDM!C22:V22</xm:f>
              <xm:sqref>Z22</xm:sqref>
            </x14:sparkline>
            <x14:sparkline>
              <xm:f>COVDM!C23:V23</xm:f>
              <xm:sqref>Z23</xm:sqref>
            </x14:sparkline>
            <x14:sparkline>
              <xm:f>COVDM!C24:V24</xm:f>
              <xm:sqref>Z24</xm:sqref>
            </x14:sparkline>
            <x14:sparkline>
              <xm:f>COVDM!C25:V25</xm:f>
              <xm:sqref>Z25</xm:sqref>
            </x14:sparkline>
            <x14:sparkline>
              <xm:f>COVDM!C26:V26</xm:f>
              <xm:sqref>Z26</xm:sqref>
            </x14:sparkline>
            <x14:sparkline>
              <xm:f>COVDM!C27:V27</xm:f>
              <xm:sqref>Z27</xm:sqref>
            </x14:sparkline>
            <x14:sparkline>
              <xm:f>COVDM!C28:V28</xm:f>
              <xm:sqref>Z28</xm:sqref>
            </x14:sparkline>
            <x14:sparkline>
              <xm:f>COVDM!C29:V29</xm:f>
              <xm:sqref>Z29</xm:sqref>
            </x14:sparkline>
            <x14:sparkline>
              <xm:f>COVDM!C30:V30</xm:f>
              <xm:sqref>Z30</xm:sqref>
            </x14:sparkline>
            <x14:sparkline>
              <xm:f>COVDM!C31:V31</xm:f>
              <xm:sqref>Z31</xm:sqref>
            </x14:sparkline>
            <x14:sparkline>
              <xm:f>COVDM!C32:V32</xm:f>
              <xm:sqref>Z32</xm:sqref>
            </x14:sparkline>
            <x14:sparkline>
              <xm:f>COVDM!C33:V33</xm:f>
              <xm:sqref>Z33</xm:sqref>
            </x14:sparkline>
            <x14:sparkline>
              <xm:f>COVDM!C34:V34</xm:f>
              <xm:sqref>Z34</xm:sqref>
            </x14:sparkline>
            <x14:sparkline>
              <xm:f>COVDM!C35:V35</xm:f>
              <xm:sqref>Z35</xm:sqref>
            </x14:sparkline>
            <x14:sparkline>
              <xm:f>COVDM!C36:V36</xm:f>
              <xm:sqref>Z36</xm:sqref>
            </x14:sparkline>
            <x14:sparkline>
              <xm:f>COVDM!C37:V37</xm:f>
              <xm:sqref>Z37</xm:sqref>
            </x14:sparkline>
            <x14:sparkline>
              <xm:f>COVDM!C38:V38</xm:f>
              <xm:sqref>Z38</xm:sqref>
            </x14:sparkline>
            <x14:sparkline>
              <xm:f>COVDM!C39:V39</xm:f>
              <xm:sqref>Z39</xm:sqref>
            </x14:sparkline>
            <x14:sparkline>
              <xm:f>COVDM!C40:V40</xm:f>
              <xm:sqref>Z40</xm:sqref>
            </x14:sparkline>
            <x14:sparkline>
              <xm:f>COVDM!C41:V41</xm:f>
              <xm:sqref>Z41</xm:sqref>
            </x14:sparkline>
            <x14:sparkline>
              <xm:f>COVDM!C42:V42</xm:f>
              <xm:sqref>Z42</xm:sqref>
            </x14:sparkline>
            <x14:sparkline>
              <xm:f>COVDM!C43:V43</xm:f>
              <xm:sqref>Z43</xm:sqref>
            </x14:sparkline>
            <x14:sparkline>
              <xm:f>COVDM!C44:V44</xm:f>
              <xm:sqref>Z44</xm:sqref>
            </x14:sparkline>
            <x14:sparkline>
              <xm:f>COVDM!C45:V45</xm:f>
              <xm:sqref>Z45</xm:sqref>
            </x14:sparkline>
            <x14:sparkline>
              <xm:f>COVDM!C46:V46</xm:f>
              <xm:sqref>Z46</xm:sqref>
            </x14:sparkline>
            <x14:sparkline>
              <xm:f>COVDM!C47:V47</xm:f>
              <xm:sqref>Z47</xm:sqref>
            </x14:sparkline>
            <x14:sparkline>
              <xm:f>COVDM!C48:V48</xm:f>
              <xm:sqref>Z48</xm:sqref>
            </x14:sparkline>
            <x14:sparkline>
              <xm:f>COVDM!C49:V49</xm:f>
              <xm:sqref>Z49</xm:sqref>
            </x14:sparkline>
            <x14:sparkline>
              <xm:f>COVDM!C50:V50</xm:f>
              <xm:sqref>Z50</xm:sqref>
            </x14:sparkline>
            <x14:sparkline>
              <xm:f>COVDM!C51:V51</xm:f>
              <xm:sqref>Z51</xm:sqref>
            </x14:sparkline>
            <x14:sparkline>
              <xm:f>COVDM!C52:V52</xm:f>
              <xm:sqref>Z52</xm:sqref>
            </x14:sparkline>
            <x14:sparkline>
              <xm:f>COVDM!C53:V53</xm:f>
              <xm:sqref>Z53</xm:sqref>
            </x14:sparkline>
            <x14:sparkline>
              <xm:f>COVDM!C54:V54</xm:f>
              <xm:sqref>Z54</xm:sqref>
            </x14:sparkline>
            <x14:sparkline>
              <xm:f>COVDM!C55:V55</xm:f>
              <xm:sqref>Z55</xm:sqref>
            </x14:sparkline>
            <x14:sparkline>
              <xm:f>COVDM!C56:V56</xm:f>
              <xm:sqref>Z56</xm:sqref>
            </x14:sparkline>
            <x14:sparkline>
              <xm:f>COVDM!C57:V57</xm:f>
              <xm:sqref>Z57</xm:sqref>
            </x14:sparkline>
            <x14:sparkline>
              <xm:f>COVDM!C58:V58</xm:f>
              <xm:sqref>Z58</xm:sqref>
            </x14:sparkline>
            <x14:sparkline>
              <xm:f>COVDM!C59:V59</xm:f>
              <xm:sqref>Z59</xm:sqref>
            </x14:sparkline>
            <x14:sparkline>
              <xm:f>COVDM!C60:V60</xm:f>
              <xm:sqref>Z60</xm:sqref>
            </x14:sparkline>
            <x14:sparkline>
              <xm:f>COVDM!C61:V61</xm:f>
              <xm:sqref>Z61</xm:sqref>
            </x14:sparkline>
            <x14:sparkline>
              <xm:f>COVDM!C62:V62</xm:f>
              <xm:sqref>Z62</xm:sqref>
            </x14:sparkline>
            <x14:sparkline>
              <xm:f>COVDM!C63:V63</xm:f>
              <xm:sqref>Z63</xm:sqref>
            </x14:sparkline>
            <x14:sparkline>
              <xm:f>COVDM!C64:V64</xm:f>
              <xm:sqref>Z64</xm:sqref>
            </x14:sparkline>
            <x14:sparkline>
              <xm:f>COVDM!C65:V65</xm:f>
              <xm:sqref>Z65</xm:sqref>
            </x14:sparkline>
            <x14:sparkline>
              <xm:f>COVDM!C66:V66</xm:f>
              <xm:sqref>Z66</xm:sqref>
            </x14:sparkline>
            <x14:sparkline>
              <xm:f>COVDM!C67:V67</xm:f>
              <xm:sqref>Z67</xm:sqref>
            </x14:sparkline>
            <x14:sparkline>
              <xm:f>COVDM!C68:V68</xm:f>
              <xm:sqref>Z68</xm:sqref>
            </x14:sparkline>
            <x14:sparkline>
              <xm:f>COVDM!C69:V69</xm:f>
              <xm:sqref>Z69</xm:sqref>
            </x14:sparkline>
            <x14:sparkline>
              <xm:f>COVDM!C70:V70</xm:f>
              <xm:sqref>Z70</xm:sqref>
            </x14:sparkline>
            <x14:sparkline>
              <xm:f>COVDM!C71:V71</xm:f>
              <xm:sqref>Z71</xm:sqref>
            </x14:sparkline>
            <x14:sparkline>
              <xm:f>COVDM!C72:V72</xm:f>
              <xm:sqref>Z72</xm:sqref>
            </x14:sparkline>
            <x14:sparkline>
              <xm:f>COVDM!C73:V73</xm:f>
              <xm:sqref>Z73</xm:sqref>
            </x14:sparkline>
            <x14:sparkline>
              <xm:f>COVDM!C74:V74</xm:f>
              <xm:sqref>Z74</xm:sqref>
            </x14:sparkline>
            <x14:sparkline>
              <xm:f>COVDM!C75:V75</xm:f>
              <xm:sqref>Z75</xm:sqref>
            </x14:sparkline>
            <x14:sparkline>
              <xm:f>COVDM!C76:V76</xm:f>
              <xm:sqref>Z76</xm:sqref>
            </x14:sparkline>
            <x14:sparkline>
              <xm:f>COVDM!C77:V77</xm:f>
              <xm:sqref>Z77</xm:sqref>
            </x14:sparkline>
            <x14:sparkline>
              <xm:f>COVDM!C78:V78</xm:f>
              <xm:sqref>Z78</xm:sqref>
            </x14:sparkline>
            <x14:sparkline>
              <xm:f>COVDM!C79:V79</xm:f>
              <xm:sqref>Z79</xm:sqref>
            </x14:sparkline>
            <x14:sparkline>
              <xm:f>COVDM!C80:V80</xm:f>
              <xm:sqref>Z80</xm:sqref>
            </x14:sparkline>
            <x14:sparkline>
              <xm:f>COVDM!C81:V81</xm:f>
              <xm:sqref>Z81</xm:sqref>
            </x14:sparkline>
            <x14:sparkline>
              <xm:f>COVDM!C82:V82</xm:f>
              <xm:sqref>Z82</xm:sqref>
            </x14:sparkline>
            <x14:sparkline>
              <xm:f>COVDM!C83:V83</xm:f>
              <xm:sqref>Z83</xm:sqref>
            </x14:sparkline>
            <x14:sparkline>
              <xm:f>COVDM!C84:V84</xm:f>
              <xm:sqref>Z84</xm:sqref>
            </x14:sparkline>
            <x14:sparkline>
              <xm:f>COVDM!C85:V85</xm:f>
              <xm:sqref>Z85</xm:sqref>
            </x14:sparkline>
            <x14:sparkline>
              <xm:f>COVDM!C86:V86</xm:f>
              <xm:sqref>Z86</xm:sqref>
            </x14:sparkline>
            <x14:sparkline>
              <xm:f>COVDM!C87:V87</xm:f>
              <xm:sqref>Z87</xm:sqref>
            </x14:sparkline>
            <x14:sparkline>
              <xm:f>COVDM!C88:V88</xm:f>
              <xm:sqref>Z88</xm:sqref>
            </x14:sparkline>
            <x14:sparkline>
              <xm:f>COVDM!C89:V89</xm:f>
              <xm:sqref>Z89</xm:sqref>
            </x14:sparkline>
            <x14:sparkline>
              <xm:f>COVDM!C90:V90</xm:f>
              <xm:sqref>Z90</xm:sqref>
            </x14:sparkline>
            <x14:sparkline>
              <xm:f>COVDM!C91:V91</xm:f>
              <xm:sqref>Z91</xm:sqref>
            </x14:sparkline>
            <x14:sparkline>
              <xm:f>COVDM!C92:V92</xm:f>
              <xm:sqref>Z92</xm:sqref>
            </x14:sparkline>
            <x14:sparkline>
              <xm:f>COVDM!C93:V93</xm:f>
              <xm:sqref>Z93</xm:sqref>
            </x14:sparkline>
            <x14:sparkline>
              <xm:f>COVDM!C94:V94</xm:f>
              <xm:sqref>Z94</xm:sqref>
            </x14:sparkline>
            <x14:sparkline>
              <xm:f>COVDM!C95:V95</xm:f>
              <xm:sqref>Z95</xm:sqref>
            </x14:sparkline>
            <x14:sparkline>
              <xm:f>COVDM!C96:V96</xm:f>
              <xm:sqref>Z96</xm:sqref>
            </x14:sparkline>
            <x14:sparkline>
              <xm:f>COVDM!C97:V97</xm:f>
              <xm:sqref>Z97</xm:sqref>
            </x14:sparkline>
            <x14:sparkline>
              <xm:f>COVDM!C98:V98</xm:f>
              <xm:sqref>Z98</xm:sqref>
            </x14:sparkline>
            <x14:sparkline>
              <xm:f>COVDM!C99:V99</xm:f>
              <xm:sqref>Z99</xm:sqref>
            </x14:sparkline>
            <x14:sparkline>
              <xm:f>COVDM!C100:V100</xm:f>
              <xm:sqref>Z100</xm:sqref>
            </x14:sparkline>
            <x14:sparkline>
              <xm:f>COVDM!C101:V101</xm:f>
              <xm:sqref>Z101</xm:sqref>
            </x14:sparkline>
            <x14:sparkline>
              <xm:f>COVDM!C102:V102</xm:f>
              <xm:sqref>Z102</xm:sqref>
            </x14:sparkline>
            <x14:sparkline>
              <xm:f>COVDM!C103:V103</xm:f>
              <xm:sqref>Z103</xm:sqref>
            </x14:sparkline>
            <x14:sparkline>
              <xm:f>COVDM!C104:V104</xm:f>
              <xm:sqref>Z104</xm:sqref>
            </x14:sparkline>
            <x14:sparkline>
              <xm:f>COVDM!C105:V105</xm:f>
              <xm:sqref>Z105</xm:sqref>
            </x14:sparkline>
            <x14:sparkline>
              <xm:f>COVDM!C106:V106</xm:f>
              <xm:sqref>Z106</xm:sqref>
            </x14:sparkline>
            <x14:sparkline>
              <xm:f>COVDM!C107:V107</xm:f>
              <xm:sqref>Z107</xm:sqref>
            </x14:sparkline>
            <x14:sparkline>
              <xm:f>COVDM!C108:V108</xm:f>
              <xm:sqref>Z108</xm:sqref>
            </x14:sparkline>
            <x14:sparkline>
              <xm:f>COVDM!C109:V109</xm:f>
              <xm:sqref>Z109</xm:sqref>
            </x14:sparkline>
            <x14:sparkline>
              <xm:f>COVDM!C110:V110</xm:f>
              <xm:sqref>Z110</xm:sqref>
            </x14:sparkline>
            <x14:sparkline>
              <xm:f>COVDM!C111:V111</xm:f>
              <xm:sqref>Z111</xm:sqref>
            </x14:sparkline>
            <x14:sparkline>
              <xm:f>COVDM!C112:V112</xm:f>
              <xm:sqref>Z112</xm:sqref>
            </x14:sparkline>
            <x14:sparkline>
              <xm:f>COVDM!C113:V113</xm:f>
              <xm:sqref>Z113</xm:sqref>
            </x14:sparkline>
            <x14:sparkline>
              <xm:f>COVDM!C114:V114</xm:f>
              <xm:sqref>Z114</xm:sqref>
            </x14:sparkline>
            <x14:sparkline>
              <xm:f>COVDM!C115:V115</xm:f>
              <xm:sqref>Z115</xm:sqref>
            </x14:sparkline>
            <x14:sparkline>
              <xm:f>COVDM!C116:V116</xm:f>
              <xm:sqref>Z116</xm:sqref>
            </x14:sparkline>
            <x14:sparkline>
              <xm:f>COVDM!C117:V117</xm:f>
              <xm:sqref>Z117</xm:sqref>
            </x14:sparkline>
            <x14:sparkline>
              <xm:f>COVDM!C118:V118</xm:f>
              <xm:sqref>Z118</xm:sqref>
            </x14:sparkline>
            <x14:sparkline>
              <xm:f>COVDM!C119:V119</xm:f>
              <xm:sqref>Z119</xm:sqref>
            </x14:sparkline>
            <x14:sparkline>
              <xm:f>COVDM!C120:V120</xm:f>
              <xm:sqref>Z120</xm:sqref>
            </x14:sparkline>
            <x14:sparkline>
              <xm:f>COVDM!C121:V121</xm:f>
              <xm:sqref>Z121</xm:sqref>
            </x14:sparkline>
            <x14:sparkline>
              <xm:f>COVDM!C122:V122</xm:f>
              <xm:sqref>Z122</xm:sqref>
            </x14:sparkline>
            <x14:sparkline>
              <xm:f>COVDM!C123:V123</xm:f>
              <xm:sqref>Z123</xm:sqref>
            </x14:sparkline>
            <x14:sparkline>
              <xm:f>COVDM!C124:V124</xm:f>
              <xm:sqref>Z124</xm:sqref>
            </x14:sparkline>
            <x14:sparkline>
              <xm:f>COVDM!C125:V125</xm:f>
              <xm:sqref>Z125</xm:sqref>
            </x14:sparkline>
            <x14:sparkline>
              <xm:f>COVDM!C126:V126</xm:f>
              <xm:sqref>Z126</xm:sqref>
            </x14:sparkline>
            <x14:sparkline>
              <xm:f>COVDM!C127:V127</xm:f>
              <xm:sqref>Z127</xm:sqref>
            </x14:sparkline>
            <x14:sparkline>
              <xm:f>COVDM!C128:V128</xm:f>
              <xm:sqref>Z128</xm:sqref>
            </x14:sparkline>
            <x14:sparkline>
              <xm:f>COVDM!C129:V129</xm:f>
              <xm:sqref>Z129</xm:sqref>
            </x14:sparkline>
            <x14:sparkline>
              <xm:f>COVDM!C130:V130</xm:f>
              <xm:sqref>Z130</xm:sqref>
            </x14:sparkline>
            <x14:sparkline>
              <xm:f>COVDM!C131:V131</xm:f>
              <xm:sqref>Z131</xm:sqref>
            </x14:sparkline>
            <x14:sparkline>
              <xm:f>COVDM!C132:V132</xm:f>
              <xm:sqref>Z132</xm:sqref>
            </x14:sparkline>
            <x14:sparkline>
              <xm:f>COVDM!C133:V133</xm:f>
              <xm:sqref>Z133</xm:sqref>
            </x14:sparkline>
            <x14:sparkline>
              <xm:f>COVDM!C134:V134</xm:f>
              <xm:sqref>Z134</xm:sqref>
            </x14:sparkline>
            <x14:sparkline>
              <xm:f>COVDM!C135:V135</xm:f>
              <xm:sqref>Z135</xm:sqref>
            </x14:sparkline>
            <x14:sparkline>
              <xm:f>COVDM!C136:V136</xm:f>
              <xm:sqref>Z136</xm:sqref>
            </x14:sparkline>
            <x14:sparkline>
              <xm:f>COVDM!C137:V137</xm:f>
              <xm:sqref>Z137</xm:sqref>
            </x14:sparkline>
            <x14:sparkline>
              <xm:f>COVDM!C138:V138</xm:f>
              <xm:sqref>Z138</xm:sqref>
            </x14:sparkline>
            <x14:sparkline>
              <xm:f>COVDM!C139:V139</xm:f>
              <xm:sqref>Z139</xm:sqref>
            </x14:sparkline>
            <x14:sparkline>
              <xm:f>COVDM!C140:V140</xm:f>
              <xm:sqref>Z140</xm:sqref>
            </x14:sparkline>
            <x14:sparkline>
              <xm:f>COVDM!C141:V141</xm:f>
              <xm:sqref>Z141</xm:sqref>
            </x14:sparkline>
            <x14:sparkline>
              <xm:f>COVDM!C142:V142</xm:f>
              <xm:sqref>Z142</xm:sqref>
            </x14:sparkline>
            <x14:sparkline>
              <xm:f>COVDM!C143:V143</xm:f>
              <xm:sqref>Z143</xm:sqref>
            </x14:sparkline>
            <x14:sparkline>
              <xm:f>COVDM!C144:V144</xm:f>
              <xm:sqref>Z144</xm:sqref>
            </x14:sparkline>
            <x14:sparkline>
              <xm:f>COVDM!C145:V145</xm:f>
              <xm:sqref>Z145</xm:sqref>
            </x14:sparkline>
            <x14:sparkline>
              <xm:f>COVDM!C146:V146</xm:f>
              <xm:sqref>Z146</xm:sqref>
            </x14:sparkline>
            <x14:sparkline>
              <xm:f>COVDM!C147:V147</xm:f>
              <xm:sqref>Z147</xm:sqref>
            </x14:sparkline>
            <x14:sparkline>
              <xm:f>COVDM!C148:V148</xm:f>
              <xm:sqref>Z148</xm:sqref>
            </x14:sparkline>
            <x14:sparkline>
              <xm:f>COVDM!C149:V149</xm:f>
              <xm:sqref>Z149</xm:sqref>
            </x14:sparkline>
            <x14:sparkline>
              <xm:f>COVDM!C150:V150</xm:f>
              <xm:sqref>Z150</xm:sqref>
            </x14:sparkline>
            <x14:sparkline>
              <xm:f>COVDM!C151:V151</xm:f>
              <xm:sqref>Z151</xm:sqref>
            </x14:sparkline>
            <x14:sparkline>
              <xm:f>COVDM!C152:V152</xm:f>
              <xm:sqref>Z152</xm:sqref>
            </x14:sparkline>
            <x14:sparkline>
              <xm:f>COVDM!C153:V153</xm:f>
              <xm:sqref>Z153</xm:sqref>
            </x14:sparkline>
            <x14:sparkline>
              <xm:f>COVDM!C154:V154</xm:f>
              <xm:sqref>Z154</xm:sqref>
            </x14:sparkline>
            <x14:sparkline>
              <xm:f>COVDM!C155:V155</xm:f>
              <xm:sqref>Z155</xm:sqref>
            </x14:sparkline>
            <x14:sparkline>
              <xm:f>COVDM!C156:V156</xm:f>
              <xm:sqref>Z156</xm:sqref>
            </x14:sparkline>
            <x14:sparkline>
              <xm:f>COVDM!C157:V157</xm:f>
              <xm:sqref>Z157</xm:sqref>
            </x14:sparkline>
            <x14:sparkline>
              <xm:f>COVDM!C158:V158</xm:f>
              <xm:sqref>Z158</xm:sqref>
            </x14:sparkline>
            <x14:sparkline>
              <xm:f>COVDM!C159:V159</xm:f>
              <xm:sqref>Z159</xm:sqref>
            </x14:sparkline>
            <x14:sparkline>
              <xm:f>COVDM!C160:V160</xm:f>
              <xm:sqref>Z160</xm:sqref>
            </x14:sparkline>
            <x14:sparkline>
              <xm:f>COVDM!C161:V161</xm:f>
              <xm:sqref>Z161</xm:sqref>
            </x14:sparkline>
            <x14:sparkline>
              <xm:f>COVDM!C162:V162</xm:f>
              <xm:sqref>Z162</xm:sqref>
            </x14:sparkline>
            <x14:sparkline>
              <xm:f>COVDM!C163:V163</xm:f>
              <xm:sqref>Z163</xm:sqref>
            </x14:sparkline>
            <x14:sparkline>
              <xm:f>COVDM!C164:V164</xm:f>
              <xm:sqref>Z164</xm:sqref>
            </x14:sparkline>
            <x14:sparkline>
              <xm:f>COVDM!C165:V165</xm:f>
              <xm:sqref>Z165</xm:sqref>
            </x14:sparkline>
            <x14:sparkline>
              <xm:f>COVDM!C166:V166</xm:f>
              <xm:sqref>Z166</xm:sqref>
            </x14:sparkline>
            <x14:sparkline>
              <xm:f>COVDM!C167:V167</xm:f>
              <xm:sqref>Z167</xm:sqref>
            </x14:sparkline>
            <x14:sparkline>
              <xm:f>COVDM!C168:V168</xm:f>
              <xm:sqref>Z168</xm:sqref>
            </x14:sparkline>
            <x14:sparkline>
              <xm:f>COVDM!C169:V169</xm:f>
              <xm:sqref>Z169</xm:sqref>
            </x14:sparkline>
            <x14:sparkline>
              <xm:f>COVDM!C170:V170</xm:f>
              <xm:sqref>Z170</xm:sqref>
            </x14:sparkline>
            <x14:sparkline>
              <xm:f>COVDM!C171:V171</xm:f>
              <xm:sqref>Z171</xm:sqref>
            </x14:sparkline>
            <x14:sparkline>
              <xm:f>COVDM!C172:V172</xm:f>
              <xm:sqref>Z172</xm:sqref>
            </x14:sparkline>
            <x14:sparkline>
              <xm:f>COVDM!C173:V173</xm:f>
              <xm:sqref>Z173</xm:sqref>
            </x14:sparkline>
            <x14:sparkline>
              <xm:f>COVDM!C174:V174</xm:f>
              <xm:sqref>Z174</xm:sqref>
            </x14:sparkline>
            <x14:sparkline>
              <xm:f>COVDM!C175:V175</xm:f>
              <xm:sqref>Z175</xm:sqref>
            </x14:sparkline>
            <x14:sparkline>
              <xm:f>COVDM!C176:V176</xm:f>
              <xm:sqref>Z176</xm:sqref>
            </x14:sparkline>
            <x14:sparkline>
              <xm:f>COVDM!C177:V177</xm:f>
              <xm:sqref>Z177</xm:sqref>
            </x14:sparkline>
            <x14:sparkline>
              <xm:f>COVDM!C178:V178</xm:f>
              <xm:sqref>Z178</xm:sqref>
            </x14:sparkline>
            <x14:sparkline>
              <xm:f>COVDM!C179:V179</xm:f>
              <xm:sqref>Z179</xm:sqref>
            </x14:sparkline>
            <x14:sparkline>
              <xm:f>COVDM!C180:V180</xm:f>
              <xm:sqref>Z180</xm:sqref>
            </x14:sparkline>
            <x14:sparkline>
              <xm:f>COVDM!C181:V181</xm:f>
              <xm:sqref>Z181</xm:sqref>
            </x14:sparkline>
            <x14:sparkline>
              <xm:f>COVDM!C182:V182</xm:f>
              <xm:sqref>Z182</xm:sqref>
            </x14:sparkline>
            <x14:sparkline>
              <xm:f>COVDM!C183:V183</xm:f>
              <xm:sqref>Z183</xm:sqref>
            </x14:sparkline>
            <x14:sparkline>
              <xm:f>COVDM!C184:V184</xm:f>
              <xm:sqref>Z184</xm:sqref>
            </x14:sparkline>
            <x14:sparkline>
              <xm:f>COVDM!C185:V185</xm:f>
              <xm:sqref>Z185</xm:sqref>
            </x14:sparkline>
            <x14:sparkline>
              <xm:f>COVDM!C186:V186</xm:f>
              <xm:sqref>Z186</xm:sqref>
            </x14:sparkline>
            <x14:sparkline>
              <xm:f>COVDM!C187:V187</xm:f>
              <xm:sqref>Z187</xm:sqref>
            </x14:sparkline>
            <x14:sparkline>
              <xm:f>COVDM!C188:V188</xm:f>
              <xm:sqref>Z188</xm:sqref>
            </x14:sparkline>
            <x14:sparkline>
              <xm:f>COVDM!C189:V189</xm:f>
              <xm:sqref>Z189</xm:sqref>
            </x14:sparkline>
            <x14:sparkline>
              <xm:f>COVDM!C190:V190</xm:f>
              <xm:sqref>Z190</xm:sqref>
            </x14:sparkline>
            <x14:sparkline>
              <xm:f>COVDM!C191:V191</xm:f>
              <xm:sqref>Z191</xm:sqref>
            </x14:sparkline>
            <x14:sparkline>
              <xm:f>COVDM!C192:V192</xm:f>
              <xm:sqref>Z192</xm:sqref>
            </x14:sparkline>
            <x14:sparkline>
              <xm:f>COVDM!C193:V193</xm:f>
              <xm:sqref>Z193</xm:sqref>
            </x14:sparkline>
            <x14:sparkline>
              <xm:f>COVDM!C194:V194</xm:f>
              <xm:sqref>Z194</xm:sqref>
            </x14:sparkline>
            <x14:sparkline>
              <xm:f>COVDM!C195:V195</xm:f>
              <xm:sqref>Z195</xm:sqref>
            </x14:sparkline>
            <x14:sparkline>
              <xm:f>COVDM!C196:V196</xm:f>
              <xm:sqref>Z196</xm:sqref>
            </x14:sparkline>
            <x14:sparkline>
              <xm:f>COVDM!C197:V197</xm:f>
              <xm:sqref>Z197</xm:sqref>
            </x14:sparkline>
            <x14:sparkline>
              <xm:f>COVDM!C198:V198</xm:f>
              <xm:sqref>Z198</xm:sqref>
            </x14:sparkline>
            <x14:sparkline>
              <xm:f>COVDM!C199:V199</xm:f>
              <xm:sqref>Z199</xm:sqref>
            </x14:sparkline>
            <x14:sparkline>
              <xm:f>COVDM!C200:V200</xm:f>
              <xm:sqref>Z200</xm:sqref>
            </x14:sparkline>
            <x14:sparkline>
              <xm:f>COVDM!C201:V201</xm:f>
              <xm:sqref>Z201</xm:sqref>
            </x14:sparkline>
            <x14:sparkline>
              <xm:f>COVDM!C202:V202</xm:f>
              <xm:sqref>Z202</xm:sqref>
            </x14:sparkline>
            <x14:sparkline>
              <xm:f>COVDM!C203:V203</xm:f>
              <xm:sqref>Z203</xm:sqref>
            </x14:sparkline>
            <x14:sparkline>
              <xm:f>COVDM!C204:V204</xm:f>
              <xm:sqref>Z204</xm:sqref>
            </x14:sparkline>
            <x14:sparkline>
              <xm:f>COVDM!C205:V205</xm:f>
              <xm:sqref>Z205</xm:sqref>
            </x14:sparkline>
            <x14:sparkline>
              <xm:f>COVDM!C206:V206</xm:f>
              <xm:sqref>Z206</xm:sqref>
            </x14:sparkline>
            <x14:sparkline>
              <xm:f>COVDM!C207:V207</xm:f>
              <xm:sqref>Z207</xm:sqref>
            </x14:sparkline>
            <x14:sparkline>
              <xm:f>COVDM!C208:V208</xm:f>
              <xm:sqref>Z208</xm:sqref>
            </x14:sparkline>
            <x14:sparkline>
              <xm:f>COVDM!C209:V209</xm:f>
              <xm:sqref>Z209</xm:sqref>
            </x14:sparkline>
            <x14:sparkline>
              <xm:f>COVDM!C210:V210</xm:f>
              <xm:sqref>Z210</xm:sqref>
            </x14:sparkline>
            <x14:sparkline>
              <xm:f>COVDM!C211:V211</xm:f>
              <xm:sqref>Z211</xm:sqref>
            </x14:sparkline>
            <x14:sparkline>
              <xm:f>COVDM!C212:V212</xm:f>
              <xm:sqref>Z212</xm:sqref>
            </x14:sparkline>
            <x14:sparkline>
              <xm:f>COVDM!C213:V213</xm:f>
              <xm:sqref>Z213</xm:sqref>
            </x14:sparkline>
            <x14:sparkline>
              <xm:f>COVDM!C214:V214</xm:f>
              <xm:sqref>Z214</xm:sqref>
            </x14:sparkline>
            <x14:sparkline>
              <xm:f>COVDM!C215:V215</xm:f>
              <xm:sqref>Z215</xm:sqref>
            </x14:sparkline>
            <x14:sparkline>
              <xm:f>COVDM!C216:V216</xm:f>
              <xm:sqref>Z216</xm:sqref>
            </x14:sparkline>
            <x14:sparkline>
              <xm:f>COVDM!C217:V217</xm:f>
              <xm:sqref>Z217</xm:sqref>
            </x14:sparkline>
            <x14:sparkline>
              <xm:f>COVDM!C218:V218</xm:f>
              <xm:sqref>Z218</xm:sqref>
            </x14:sparkline>
            <x14:sparkline>
              <xm:f>COVDM!C219:V219</xm:f>
              <xm:sqref>Z219</xm:sqref>
            </x14:sparkline>
            <x14:sparkline>
              <xm:f>COVDM!C220:V220</xm:f>
              <xm:sqref>Z220</xm:sqref>
            </x14:sparkline>
            <x14:sparkline>
              <xm:f>COVDM!C221:V221</xm:f>
              <xm:sqref>Z221</xm:sqref>
            </x14:sparkline>
            <x14:sparkline>
              <xm:f>COVDM!C222:V222</xm:f>
              <xm:sqref>Z222</xm:sqref>
            </x14:sparkline>
            <x14:sparkline>
              <xm:f>COVDM!C223:V223</xm:f>
              <xm:sqref>Z223</xm:sqref>
            </x14:sparkline>
            <x14:sparkline>
              <xm:f>COVDM!C224:V224</xm:f>
              <xm:sqref>Z224</xm:sqref>
            </x14:sparkline>
            <x14:sparkline>
              <xm:f>COVDM!C225:V225</xm:f>
              <xm:sqref>Z225</xm:sqref>
            </x14:sparkline>
            <x14:sparkline>
              <xm:f>COVDM!C226:V226</xm:f>
              <xm:sqref>Z226</xm:sqref>
            </x14:sparkline>
            <x14:sparkline>
              <xm:f>COVDM!C227:V227</xm:f>
              <xm:sqref>Z227</xm:sqref>
            </x14:sparkline>
            <x14:sparkline>
              <xm:f>COVDM!C228:V228</xm:f>
              <xm:sqref>Z228</xm:sqref>
            </x14:sparkline>
            <x14:sparkline>
              <xm:f>COVDM!C229:V229</xm:f>
              <xm:sqref>Z229</xm:sqref>
            </x14:sparkline>
            <x14:sparkline>
              <xm:f>COVDM!C230:V230</xm:f>
              <xm:sqref>Z230</xm:sqref>
            </x14:sparkline>
            <x14:sparkline>
              <xm:f>COVDM!C231:V231</xm:f>
              <xm:sqref>Z231</xm:sqref>
            </x14:sparkline>
            <x14:sparkline>
              <xm:f>COVDM!C232:V232</xm:f>
              <xm:sqref>Z232</xm:sqref>
            </x14:sparkline>
            <x14:sparkline>
              <xm:f>COVDM!C233:V233</xm:f>
              <xm:sqref>Z233</xm:sqref>
            </x14:sparkline>
            <x14:sparkline>
              <xm:f>COVDM!C234:V234</xm:f>
              <xm:sqref>Z234</xm:sqref>
            </x14:sparkline>
            <x14:sparkline>
              <xm:f>COVDM!C235:V235</xm:f>
              <xm:sqref>Z235</xm:sqref>
            </x14:sparkline>
            <x14:sparkline>
              <xm:f>COVDM!C236:V236</xm:f>
              <xm:sqref>Z236</xm:sqref>
            </x14:sparkline>
          </x14:sparklines>
        </x14:sparklineGroup>
        <x14:sparklineGroup displayEmptyCellsAs="gap" xr2:uid="{F6B95BFA-3756-4617-AEF0-B9DFB8BC623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COVDM!C303:V303</xm:f>
              <xm:sqref>Z303</xm:sqref>
            </x14:sparkline>
            <x14:sparkline>
              <xm:f>COVDM!C304:V304</xm:f>
              <xm:sqref>Z304</xm:sqref>
            </x14:sparkline>
            <x14:sparkline>
              <xm:f>COVDM!C305:V305</xm:f>
              <xm:sqref>Z305</xm:sqref>
            </x14:sparkline>
            <x14:sparkline>
              <xm:f>COVDM!C306:V306</xm:f>
              <xm:sqref>Z306</xm:sqref>
            </x14:sparkline>
            <x14:sparkline>
              <xm:f>COVDM!C307:V307</xm:f>
              <xm:sqref>Z307</xm:sqref>
            </x14:sparkline>
            <x14:sparkline>
              <xm:f>COVDM!C308:V308</xm:f>
              <xm:sqref>Z308</xm:sqref>
            </x14:sparkline>
          </x14:sparklines>
        </x14:sparklineGroup>
        <x14:sparklineGroup displayEmptyCellsAs="gap" xr2:uid="{504C392E-7C52-440A-AFE0-3F34B6C6413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COVDM!C241:V241</xm:f>
              <xm:sqref>Z241</xm:sqref>
            </x14:sparkline>
            <x14:sparkline>
              <xm:f>COVDM!C242:V242</xm:f>
              <xm:sqref>Z242</xm:sqref>
            </x14:sparkline>
            <x14:sparkline>
              <xm:f>COVDM!C243:V243</xm:f>
              <xm:sqref>Z243</xm:sqref>
            </x14:sparkline>
            <x14:sparkline>
              <xm:f>COVDM!C244:V244</xm:f>
              <xm:sqref>Z244</xm:sqref>
            </x14:sparkline>
            <x14:sparkline>
              <xm:f>COVDM!C245:V245</xm:f>
              <xm:sqref>Z245</xm:sqref>
            </x14:sparkline>
            <x14:sparkline>
              <xm:f>COVDM!C246:V246</xm:f>
              <xm:sqref>Z246</xm:sqref>
            </x14:sparkline>
            <x14:sparkline>
              <xm:f>COVDM!C247:V247</xm:f>
              <xm:sqref>Z247</xm:sqref>
            </x14:sparkline>
            <x14:sparkline>
              <xm:f>COVDM!C248:V248</xm:f>
              <xm:sqref>Z248</xm:sqref>
            </x14:sparkline>
            <x14:sparkline>
              <xm:f>COVDM!C249:V249</xm:f>
              <xm:sqref>Z249</xm:sqref>
            </x14:sparkline>
            <x14:sparkline>
              <xm:f>COVDM!C250:V250</xm:f>
              <xm:sqref>Z250</xm:sqref>
            </x14:sparkline>
            <x14:sparkline>
              <xm:f>COVDM!C251:V251</xm:f>
              <xm:sqref>Z251</xm:sqref>
            </x14:sparkline>
            <x14:sparkline>
              <xm:f>COVDM!C252:V252</xm:f>
              <xm:sqref>Z252</xm:sqref>
            </x14:sparkline>
            <x14:sparkline>
              <xm:f>COVDM!C253:V253</xm:f>
              <xm:sqref>Z253</xm:sqref>
            </x14:sparkline>
            <x14:sparkline>
              <xm:f>COVDM!C254:V254</xm:f>
              <xm:sqref>Z254</xm:sqref>
            </x14:sparkline>
            <x14:sparkline>
              <xm:f>COVDM!C255:V255</xm:f>
              <xm:sqref>Z255</xm:sqref>
            </x14:sparkline>
            <x14:sparkline>
              <xm:f>COVDM!C256:V256</xm:f>
              <xm:sqref>Z256</xm:sqref>
            </x14:sparkline>
            <x14:sparkline>
              <xm:f>COVDM!C257:V257</xm:f>
              <xm:sqref>Z257</xm:sqref>
            </x14:sparkline>
            <x14:sparkline>
              <xm:f>COVDM!C258:V258</xm:f>
              <xm:sqref>Z258</xm:sqref>
            </x14:sparkline>
            <x14:sparkline>
              <xm:f>COVDM!C259:V259</xm:f>
              <xm:sqref>Z259</xm:sqref>
            </x14:sparkline>
            <x14:sparkline>
              <xm:f>COVDM!C260:V260</xm:f>
              <xm:sqref>Z260</xm:sqref>
            </x14:sparkline>
            <x14:sparkline>
              <xm:f>COVDM!C261:V261</xm:f>
              <xm:sqref>Z261</xm:sqref>
            </x14:sparkline>
            <x14:sparkline>
              <xm:f>COVDM!C262:V262</xm:f>
              <xm:sqref>Z262</xm:sqref>
            </x14:sparkline>
            <x14:sparkline>
              <xm:f>COVDM!C263:V263</xm:f>
              <xm:sqref>Z263</xm:sqref>
            </x14:sparkline>
            <x14:sparkline>
              <xm:f>COVDM!C264:V264</xm:f>
              <xm:sqref>Z264</xm:sqref>
            </x14:sparkline>
            <x14:sparkline>
              <xm:f>COVDM!C265:V265</xm:f>
              <xm:sqref>Z265</xm:sqref>
            </x14:sparkline>
            <x14:sparkline>
              <xm:f>COVDM!C266:V266</xm:f>
              <xm:sqref>Z266</xm:sqref>
            </x14:sparkline>
            <x14:sparkline>
              <xm:f>COVDM!C267:V267</xm:f>
              <xm:sqref>Z267</xm:sqref>
            </x14:sparkline>
            <x14:sparkline>
              <xm:f>COVDM!C268:V268</xm:f>
              <xm:sqref>Z268</xm:sqref>
            </x14:sparkline>
            <x14:sparkline>
              <xm:f>COVDM!C269:V269</xm:f>
              <xm:sqref>Z269</xm:sqref>
            </x14:sparkline>
            <x14:sparkline>
              <xm:f>COVDM!C270:V270</xm:f>
              <xm:sqref>Z270</xm:sqref>
            </x14:sparkline>
            <x14:sparkline>
              <xm:f>COVDM!C271:V271</xm:f>
              <xm:sqref>Z271</xm:sqref>
            </x14:sparkline>
            <x14:sparkline>
              <xm:f>COVDM!C272:V272</xm:f>
              <xm:sqref>Z272</xm:sqref>
            </x14:sparkline>
            <x14:sparkline>
              <xm:f>COVDM!C273:V273</xm:f>
              <xm:sqref>Z273</xm:sqref>
            </x14:sparkline>
            <x14:sparkline>
              <xm:f>COVDM!C274:V274</xm:f>
              <xm:sqref>Z274</xm:sqref>
            </x14:sparkline>
            <x14:sparkline>
              <xm:f>COVDM!C275:V275</xm:f>
              <xm:sqref>Z275</xm:sqref>
            </x14:sparkline>
            <x14:sparkline>
              <xm:f>COVDM!C276:V276</xm:f>
              <xm:sqref>Z276</xm:sqref>
            </x14:sparkline>
            <x14:sparkline>
              <xm:f>COVDM!C277:V277</xm:f>
              <xm:sqref>Z277</xm:sqref>
            </x14:sparkline>
            <x14:sparkline>
              <xm:f>COVDM!C278:V278</xm:f>
              <xm:sqref>Z278</xm:sqref>
            </x14:sparkline>
            <x14:sparkline>
              <xm:f>COVDM!C279:V279</xm:f>
              <xm:sqref>Z279</xm:sqref>
            </x14:sparkline>
            <x14:sparkline>
              <xm:f>COVDM!C280:V280</xm:f>
              <xm:sqref>Z280</xm:sqref>
            </x14:sparkline>
            <x14:sparkline>
              <xm:f>COVDM!C281:V281</xm:f>
              <xm:sqref>Z281</xm:sqref>
            </x14:sparkline>
            <x14:sparkline>
              <xm:f>COVDM!C282:V282</xm:f>
              <xm:sqref>Z282</xm:sqref>
            </x14:sparkline>
            <x14:sparkline>
              <xm:f>COVDM!C283:V283</xm:f>
              <xm:sqref>Z283</xm:sqref>
            </x14:sparkline>
            <x14:sparkline>
              <xm:f>COVDM!C284:V284</xm:f>
              <xm:sqref>Z284</xm:sqref>
            </x14:sparkline>
            <x14:sparkline>
              <xm:f>COVDM!C285:V285</xm:f>
              <xm:sqref>Z285</xm:sqref>
            </x14:sparkline>
            <x14:sparkline>
              <xm:f>COVDM!C286:V286</xm:f>
              <xm:sqref>Z286</xm:sqref>
            </x14:sparkline>
            <x14:sparkline>
              <xm:f>COVDM!C287:V287</xm:f>
              <xm:sqref>Z287</xm:sqref>
            </x14:sparkline>
            <x14:sparkline>
              <xm:f>COVDM!C288:V288</xm:f>
              <xm:sqref>Z288</xm:sqref>
            </x14:sparkline>
            <x14:sparkline>
              <xm:f>COVDM!C289:V289</xm:f>
              <xm:sqref>Z289</xm:sqref>
            </x14:sparkline>
            <x14:sparkline>
              <xm:f>COVDM!C290:V290</xm:f>
              <xm:sqref>Z290</xm:sqref>
            </x14:sparkline>
            <x14:sparkline>
              <xm:f>COVDM!C291:V291</xm:f>
              <xm:sqref>Z291</xm:sqref>
            </x14:sparkline>
            <x14:sparkline>
              <xm:f>COVDM!C292:V292</xm:f>
              <xm:sqref>Z292</xm:sqref>
            </x14:sparkline>
            <x14:sparkline>
              <xm:f>COVDM!C293:V293</xm:f>
              <xm:sqref>Z293</xm:sqref>
            </x14:sparkline>
            <x14:sparkline>
              <xm:f>COVDM!C294:V294</xm:f>
              <xm:sqref>Z294</xm:sqref>
            </x14:sparkline>
            <x14:sparkline>
              <xm:f>COVDM!C295:V295</xm:f>
              <xm:sqref>Z295</xm:sqref>
            </x14:sparkline>
            <x14:sparkline>
              <xm:f>COVDM!C296:V296</xm:f>
              <xm:sqref>Z296</xm:sqref>
            </x14:sparkline>
            <x14:sparkline>
              <xm:f>COVDM!C297:V297</xm:f>
              <xm:sqref>Z297</xm:sqref>
            </x14:sparkline>
            <x14:sparkline>
              <xm:f>COVDM!C298:V298</xm:f>
              <xm:sqref>Z298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93660-36FE-4DD5-90FC-C9C214778B52}">
  <dimension ref="A2:O308"/>
  <sheetViews>
    <sheetView showGridLines="0" zoomScale="80" zoomScaleNormal="80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-17018.384397595546</v>
      </c>
      <c r="D4" s="20">
        <f t="shared" si="0"/>
        <v>123.72002192105629</v>
      </c>
      <c r="E4" s="20">
        <f t="shared" si="0"/>
        <v>2.790278421336617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2.4214046628621979</v>
      </c>
      <c r="K4" s="20">
        <f t="shared" si="0"/>
        <v>107.65246181476989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-12814.800002151767</v>
      </c>
    </row>
    <row r="5" spans="1:15" s="12" customFormat="1">
      <c r="A5" s="18" t="s">
        <v>263</v>
      </c>
      <c r="B5" s="19" t="s">
        <v>264</v>
      </c>
      <c r="C5" s="20">
        <f>+C6+C32+C42</f>
        <v>5049.0013647215801</v>
      </c>
      <c r="D5" s="20">
        <f t="shared" ref="D5:E5" si="1">+D6+D32+D42</f>
        <v>3.3482121232942861</v>
      </c>
      <c r="E5" s="20">
        <f t="shared" si="1"/>
        <v>0.18512228554668481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5191.8087098436918</v>
      </c>
    </row>
    <row r="6" spans="1:15">
      <c r="A6" s="23" t="s">
        <v>265</v>
      </c>
      <c r="B6" s="24" t="s">
        <v>266</v>
      </c>
      <c r="C6" s="25">
        <f>+C7+C11+C19+C25+C29</f>
        <v>5049.0013647215801</v>
      </c>
      <c r="D6" s="25">
        <f t="shared" ref="D6:E6" si="4">+D7+D11+D19+D25+D29</f>
        <v>3.3482121232942861</v>
      </c>
      <c r="E6" s="25">
        <f t="shared" si="4"/>
        <v>0.18512228554668481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5191.8087098436918</v>
      </c>
    </row>
    <row r="7" spans="1:15">
      <c r="A7" s="23" t="s">
        <v>267</v>
      </c>
      <c r="B7" s="24" t="s">
        <v>268</v>
      </c>
      <c r="C7" s="25">
        <v>1459.7976119676</v>
      </c>
      <c r="D7" s="25">
        <v>5.4696735491599993E-2</v>
      </c>
      <c r="E7" s="25">
        <v>1.0725391398319999E-2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1464.1713492819197</v>
      </c>
    </row>
    <row r="8" spans="1:15">
      <c r="A8" s="23" t="s">
        <v>269</v>
      </c>
      <c r="B8" s="24" t="s">
        <v>270</v>
      </c>
      <c r="C8" s="29">
        <v>1331.1551396183399</v>
      </c>
      <c r="D8" s="29">
        <v>5.2338393505799996E-2</v>
      </c>
      <c r="E8" s="29">
        <v>1.0467678701159999E-2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1335.3945494923098</v>
      </c>
    </row>
    <row r="9" spans="1:15">
      <c r="A9" s="23" t="s">
        <v>271</v>
      </c>
      <c r="B9" s="24" t="s">
        <v>272</v>
      </c>
      <c r="C9" s="29">
        <v>128.64247234926</v>
      </c>
      <c r="D9" s="29">
        <v>2.3583419857999997E-3</v>
      </c>
      <c r="E9" s="29">
        <v>2.5771269715999998E-4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128.77679978960981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1059.3053440329199</v>
      </c>
      <c r="D11" s="25">
        <v>0.25196336700578603</v>
      </c>
      <c r="E11" s="25">
        <v>3.6215084654204796E-2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1075.9573157424463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2172.16257717184</v>
      </c>
      <c r="D19" s="25">
        <v>0.64007503762189999</v>
      </c>
      <c r="E19" s="25">
        <v>0.10573130130066001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2218.103473069928</v>
      </c>
    </row>
    <row r="20" spans="1:15">
      <c r="A20" s="23" t="s">
        <v>293</v>
      </c>
      <c r="B20" s="24" t="s">
        <v>294</v>
      </c>
      <c r="C20" s="29">
        <v>13.497847697979999</v>
      </c>
      <c r="D20" s="29">
        <v>1.877308442E-3</v>
      </c>
      <c r="E20" s="29">
        <v>1.1263850652E-4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13.580261538583798</v>
      </c>
    </row>
    <row r="21" spans="1:15">
      <c r="A21" s="23" t="s">
        <v>295</v>
      </c>
      <c r="B21" s="24" t="s">
        <v>296</v>
      </c>
      <c r="C21" s="29">
        <v>2158.66472947386</v>
      </c>
      <c r="D21" s="29">
        <v>0.63819772917990003</v>
      </c>
      <c r="E21" s="29">
        <v>0.10561866279414001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2204.5232115313443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0</v>
      </c>
      <c r="D23" s="29">
        <v>0</v>
      </c>
      <c r="E23" s="29">
        <v>0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0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357.73583154921994</v>
      </c>
      <c r="D25" s="25">
        <v>2.4014769831750002</v>
      </c>
      <c r="E25" s="25">
        <v>3.245050819349999E-2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433.57657174939743</v>
      </c>
    </row>
    <row r="26" spans="1:15">
      <c r="A26" s="23" t="s">
        <v>305</v>
      </c>
      <c r="B26" s="24" t="s">
        <v>306</v>
      </c>
      <c r="C26" s="29">
        <v>117.24938022841999</v>
      </c>
      <c r="D26" s="29">
        <v>1.6680597674E-2</v>
      </c>
      <c r="E26" s="29">
        <v>4.6230325051999988E-4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117.83894732467979</v>
      </c>
    </row>
    <row r="27" spans="1:15">
      <c r="A27" s="23" t="s">
        <v>307</v>
      </c>
      <c r="B27" s="24" t="s">
        <v>308</v>
      </c>
      <c r="C27" s="29">
        <v>240.48645132079997</v>
      </c>
      <c r="D27" s="29">
        <v>2.3847963855010001</v>
      </c>
      <c r="E27" s="29">
        <v>3.1988204942979992E-2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315.73762442471764</v>
      </c>
    </row>
    <row r="28" spans="1:15">
      <c r="A28" s="23" t="s">
        <v>309</v>
      </c>
      <c r="B28" s="24" t="s">
        <v>310</v>
      </c>
      <c r="C28" s="29">
        <v>0</v>
      </c>
      <c r="D28" s="29">
        <v>0</v>
      </c>
      <c r="E28" s="29">
        <v>0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0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312.34650444514023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312.34650444514023</v>
      </c>
    </row>
    <row r="47" spans="1:15">
      <c r="A47" s="23" t="s">
        <v>344</v>
      </c>
      <c r="B47" s="24" t="s">
        <v>345</v>
      </c>
      <c r="C47" s="25">
        <f>+SUM(C48:C52)</f>
        <v>312.30919674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312.30919674</v>
      </c>
    </row>
    <row r="48" spans="1:15">
      <c r="A48" s="23" t="s">
        <v>346</v>
      </c>
      <c r="B48" s="24" t="s">
        <v>347</v>
      </c>
      <c r="C48" s="45">
        <v>312.30919674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312.30919674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3.7307705140196906E-2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3.7307705140196906E-2</v>
      </c>
    </row>
    <row r="73" spans="1:15">
      <c r="A73" s="23" t="s">
        <v>393</v>
      </c>
      <c r="B73" s="24" t="s">
        <v>394</v>
      </c>
      <c r="C73" s="45">
        <v>3.7307705140196906E-2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3.7307705140196906E-2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3.472948353333333</v>
      </c>
      <c r="D95" s="20">
        <f>+D96+D111+D127+D132+D144+D145+D151+D154+D155+D156</f>
        <v>87.937469386840334</v>
      </c>
      <c r="E95" s="20">
        <f>+E96+E111+E127+E132+E144+E145+E151+E154+E155+E156</f>
        <v>2.2759384507128342</v>
      </c>
      <c r="F95" s="34"/>
      <c r="G95" s="34"/>
      <c r="H95" s="34"/>
      <c r="I95" s="34"/>
      <c r="J95" s="20">
        <f>+J96+J111+J127+J132+J144+J145+J151+J154+J155+J156</f>
        <v>0.50321675019033607</v>
      </c>
      <c r="K95" s="20">
        <f>+K96+K111+K127+K132+K144+K145+K151+K154+K155+K156</f>
        <v>18.518376407004368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3068.8457806237643</v>
      </c>
    </row>
    <row r="96" spans="1:15">
      <c r="A96" s="23" t="s">
        <v>435</v>
      </c>
      <c r="B96" s="24" t="s">
        <v>436</v>
      </c>
      <c r="C96" s="31"/>
      <c r="D96" s="25">
        <f>+D97+D100+D101+D102</f>
        <v>80.73977428571429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2260.7136800000003</v>
      </c>
    </row>
    <row r="97" spans="1:15">
      <c r="A97" s="23" t="s">
        <v>437</v>
      </c>
      <c r="B97" s="24" t="s">
        <v>438</v>
      </c>
      <c r="C97" s="31"/>
      <c r="D97" s="25">
        <f>+SUM(D98:D99)</f>
        <v>77.414400000000001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2167.6032</v>
      </c>
    </row>
    <row r="98" spans="1:15">
      <c r="A98" s="23" t="s">
        <v>439</v>
      </c>
      <c r="B98" s="24" t="s">
        <v>440</v>
      </c>
      <c r="C98" s="31"/>
      <c r="D98" s="45">
        <v>10.080000000000004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282.24000000000012</v>
      </c>
    </row>
    <row r="99" spans="1:15">
      <c r="A99" s="23" t="s">
        <v>441</v>
      </c>
      <c r="B99" s="24" t="s">
        <v>442</v>
      </c>
      <c r="C99" s="31"/>
      <c r="D99" s="45">
        <v>67.334400000000002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1885.3632</v>
      </c>
    </row>
    <row r="100" spans="1:15">
      <c r="A100" s="23" t="s">
        <v>443</v>
      </c>
      <c r="B100" s="24" t="s">
        <v>444</v>
      </c>
      <c r="C100" s="31"/>
      <c r="D100" s="45">
        <v>2.8674285714285715E-2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0.80288000000000004</v>
      </c>
    </row>
    <row r="101" spans="1:15">
      <c r="A101" s="23" t="s">
        <v>445</v>
      </c>
      <c r="B101" s="24" t="s">
        <v>446</v>
      </c>
      <c r="C101" s="31"/>
      <c r="D101" s="45">
        <v>0.2777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7.7755999999999998</v>
      </c>
    </row>
    <row r="102" spans="1:15">
      <c r="A102" s="23" t="s">
        <v>447</v>
      </c>
      <c r="B102" s="24" t="s">
        <v>448</v>
      </c>
      <c r="C102" s="31"/>
      <c r="D102" s="25">
        <f>+SUM(D103:D110)</f>
        <v>3.0189999999999997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84.531999999999996</v>
      </c>
    </row>
    <row r="103" spans="1:15">
      <c r="A103" s="23" t="s">
        <v>449</v>
      </c>
      <c r="B103" s="24" t="s">
        <v>450</v>
      </c>
      <c r="C103" s="31"/>
      <c r="D103" s="45">
        <v>5.5E-2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1.54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2.5999999999999999E-2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0.72799999999999998</v>
      </c>
    </row>
    <row r="107" spans="1:15">
      <c r="A107" s="23" t="s">
        <v>457</v>
      </c>
      <c r="B107" s="24" t="s">
        <v>458</v>
      </c>
      <c r="C107" s="31"/>
      <c r="D107" s="45">
        <v>2.8979999999999997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81.143999999999991</v>
      </c>
    </row>
    <row r="108" spans="1:15">
      <c r="A108" s="23" t="s">
        <v>459</v>
      </c>
      <c r="B108" s="24" t="s">
        <v>460</v>
      </c>
      <c r="C108" s="31"/>
      <c r="D108" s="45">
        <v>0.04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1.1200000000000001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2.658026357574347</v>
      </c>
      <c r="E111" s="25">
        <f>+E112+E115+E116+E117+E126</f>
        <v>0.17799433920696328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121.59323790192698</v>
      </c>
    </row>
    <row r="112" spans="1:15">
      <c r="A112" s="23" t="s">
        <v>467</v>
      </c>
      <c r="B112" s="24" t="s">
        <v>438</v>
      </c>
      <c r="C112" s="31"/>
      <c r="D112" s="25">
        <f>+SUM(D113:D114)</f>
        <v>1.4476193861457756</v>
      </c>
      <c r="E112" s="25">
        <f>+SUM(E113:E114)</f>
        <v>7.7088000000000026E-4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40.737626012081712</v>
      </c>
    </row>
    <row r="113" spans="1:15">
      <c r="A113" s="23" t="s">
        <v>468</v>
      </c>
      <c r="B113" s="24" t="s">
        <v>440</v>
      </c>
      <c r="C113" s="31"/>
      <c r="D113" s="45">
        <v>0.24521938614577565</v>
      </c>
      <c r="E113" s="45">
        <v>7.7088000000000026E-4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7.0704260120817182</v>
      </c>
    </row>
    <row r="114" spans="1:15">
      <c r="A114" s="23" t="s">
        <v>469</v>
      </c>
      <c r="B114" s="24" t="s">
        <v>442</v>
      </c>
      <c r="C114" s="31"/>
      <c r="D114" s="45">
        <v>1.2023999999999999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33.667199999999994</v>
      </c>
    </row>
    <row r="115" spans="1:15">
      <c r="A115" s="23" t="s">
        <v>470</v>
      </c>
      <c r="B115" s="24" t="s">
        <v>444</v>
      </c>
      <c r="C115" s="31"/>
      <c r="D115" s="45">
        <v>1.1469714285714287E-3</v>
      </c>
      <c r="E115" s="45">
        <v>3.4636857648979584E-4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0.12390287276979589</v>
      </c>
    </row>
    <row r="116" spans="1:15">
      <c r="A116" s="23" t="s">
        <v>471</v>
      </c>
      <c r="B116" s="24" t="s">
        <v>446</v>
      </c>
      <c r="C116" s="31"/>
      <c r="D116" s="45">
        <v>0.5554</v>
      </c>
      <c r="E116" s="45">
        <v>5.8774609928571439E-3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17.108727163107144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0.65385999999999989</v>
      </c>
      <c r="E117" s="25">
        <f>+SUM(E118:E125)</f>
        <v>5.6651740394857139E-2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33.320791204637139</v>
      </c>
    </row>
    <row r="118" spans="1:15">
      <c r="A118" s="23" t="s">
        <v>473</v>
      </c>
      <c r="B118" s="24" t="s">
        <v>450</v>
      </c>
      <c r="C118" s="31"/>
      <c r="D118" s="45">
        <v>2E-3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5.6000000000000001E-2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1.1440000000000001E-3</v>
      </c>
      <c r="E121" s="45">
        <v>2.0839226571428577E-3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0.58427150414285722</v>
      </c>
    </row>
    <row r="122" spans="1:15">
      <c r="A122" s="23" t="s">
        <v>477</v>
      </c>
      <c r="B122" s="24" t="s">
        <v>458</v>
      </c>
      <c r="C122" s="31"/>
      <c r="D122" s="45">
        <v>0.35258999999999996</v>
      </c>
      <c r="E122" s="45">
        <v>2.9735089999999999E-2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17.752318849999998</v>
      </c>
    </row>
    <row r="123" spans="1:15">
      <c r="A123" s="23" t="s">
        <v>478</v>
      </c>
      <c r="B123" s="24" t="s">
        <v>460</v>
      </c>
      <c r="C123" s="31"/>
      <c r="D123" s="45">
        <v>4.7999999999999996E-3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0.13439999999999999</v>
      </c>
    </row>
    <row r="124" spans="1:15">
      <c r="A124" s="23" t="s">
        <v>479</v>
      </c>
      <c r="B124" s="24" t="s">
        <v>462</v>
      </c>
      <c r="C124" s="31"/>
      <c r="D124" s="45">
        <v>0.29332599999999998</v>
      </c>
      <c r="E124" s="45">
        <v>2.4832727737714288E-2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14.793800850494286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0.1143478892427592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30.302190649331187</v>
      </c>
    </row>
    <row r="127" spans="1:15">
      <c r="A127" s="23" t="s">
        <v>483</v>
      </c>
      <c r="B127" s="24" t="s">
        <v>484</v>
      </c>
      <c r="C127" s="31"/>
      <c r="D127" s="25">
        <f>+SUM(D128:D131)</f>
        <v>3.9958452395576005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111.8836667076128</v>
      </c>
    </row>
    <row r="128" spans="1:15">
      <c r="A128" s="23" t="s">
        <v>485</v>
      </c>
      <c r="B128" s="24" t="s">
        <v>486</v>
      </c>
      <c r="C128" s="31"/>
      <c r="D128" s="45">
        <v>1.8970618352399999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53.117731386719996</v>
      </c>
    </row>
    <row r="129" spans="1:15">
      <c r="A129" s="23" t="s">
        <v>487</v>
      </c>
      <c r="B129" s="24" t="s">
        <v>488</v>
      </c>
      <c r="C129" s="31"/>
      <c r="D129" s="45">
        <v>2.0987834043176004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58.765935320892808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2.0838540425005414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552.22132126264341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1.6719988973547721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443.07970779901461</v>
      </c>
    </row>
    <row r="134" spans="1:15">
      <c r="A134" s="23" t="s">
        <v>496</v>
      </c>
      <c r="B134" s="24" t="s">
        <v>497</v>
      </c>
      <c r="C134" s="31"/>
      <c r="D134" s="31"/>
      <c r="E134" s="45">
        <v>0.13032905357178601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34.537199196523289</v>
      </c>
    </row>
    <row r="135" spans="1:15">
      <c r="A135" s="23" t="s">
        <v>498</v>
      </c>
      <c r="B135" s="24" t="s">
        <v>499</v>
      </c>
      <c r="C135" s="31"/>
      <c r="D135" s="31"/>
      <c r="E135" s="45">
        <v>9.7811379443557125E-2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25.920015552542637</v>
      </c>
    </row>
    <row r="136" spans="1:15">
      <c r="A136" s="23" t="s">
        <v>500</v>
      </c>
      <c r="B136" s="24" t="s">
        <v>501</v>
      </c>
      <c r="C136" s="31"/>
      <c r="D136" s="31"/>
      <c r="E136" s="45">
        <v>1.443858464339429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382.62249304994867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0.41185514514576904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109.14161346362879</v>
      </c>
    </row>
    <row r="142" spans="1:15">
      <c r="A142" s="23" t="s">
        <v>511</v>
      </c>
      <c r="B142" s="24" t="s">
        <v>512</v>
      </c>
      <c r="C142" s="31"/>
      <c r="D142" s="31"/>
      <c r="E142" s="45">
        <v>0.18619135932059719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49.340710219958254</v>
      </c>
    </row>
    <row r="143" spans="1:15">
      <c r="A143" s="23" t="s">
        <v>513</v>
      </c>
      <c r="B143" s="24" t="s">
        <v>514</v>
      </c>
      <c r="C143" s="31"/>
      <c r="D143" s="31"/>
      <c r="E143" s="45">
        <v>0.22566378582517183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59.800903243670533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0.54382350399410606</v>
      </c>
      <c r="E145" s="25">
        <f>+SUM(E146:E150)</f>
        <v>1.4090069005329411E-2</v>
      </c>
      <c r="F145" s="31"/>
      <c r="G145" s="31"/>
      <c r="H145" s="31"/>
      <c r="I145" s="31"/>
      <c r="J145" s="25">
        <f>+SUM(J146:J150)</f>
        <v>0.50321675019033607</v>
      </c>
      <c r="K145" s="25">
        <f>+SUM(K146:K150)</f>
        <v>18.518376407004368</v>
      </c>
      <c r="L145" s="25">
        <f>+SUM(L146:L150)</f>
        <v>0</v>
      </c>
      <c r="M145" s="31"/>
      <c r="N145" s="64"/>
      <c r="O145" s="25">
        <f>+SUM(O146:O150)</f>
        <v>18.960926398247263</v>
      </c>
    </row>
    <row r="146" spans="1:15">
      <c r="A146" s="23" t="s">
        <v>519</v>
      </c>
      <c r="B146" s="24" t="s">
        <v>520</v>
      </c>
      <c r="C146" s="31"/>
      <c r="D146" s="45">
        <v>1.2811838913244801E-3</v>
      </c>
      <c r="E146" s="45">
        <v>2.4157002664704004E-5</v>
      </c>
      <c r="F146" s="31"/>
      <c r="G146" s="31"/>
      <c r="H146" s="31"/>
      <c r="I146" s="31"/>
      <c r="J146" s="45">
        <v>8.6275009516799991E-4</v>
      </c>
      <c r="K146" s="45">
        <v>3.1749203502182397E-2</v>
      </c>
      <c r="L146" s="45">
        <v>0</v>
      </c>
      <c r="M146" s="31"/>
      <c r="N146" s="64"/>
      <c r="O146" s="29">
        <f>+C146*'PCG-PTG'!$F$5+D146*'PCG-PTG'!$F$6+E146*'PCG-PTG'!$F$8+SUM(F146:I146)</f>
        <v>4.2274754663232009E-2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0.54254232010278158</v>
      </c>
      <c r="E149" s="45">
        <v>1.4065912002664707E-2</v>
      </c>
      <c r="F149" s="31"/>
      <c r="G149" s="31"/>
      <c r="H149" s="31"/>
      <c r="I149" s="31"/>
      <c r="J149" s="45">
        <v>0.50235400009516806</v>
      </c>
      <c r="K149" s="45">
        <v>18.486627203502184</v>
      </c>
      <c r="L149" s="45">
        <v>0</v>
      </c>
      <c r="M149" s="31"/>
      <c r="N149" s="64"/>
      <c r="O149" s="29">
        <f>+C149*'PCG-PTG'!$F$5+D149*'PCG-PTG'!$F$6+E149*'PCG-PTG'!$F$8+SUM(F149:I149)</f>
        <v>18.918651643584031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4.5661473333333334E-2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4.5661473333333334E-2</v>
      </c>
    </row>
    <row r="152" spans="1:15">
      <c r="A152" s="23" t="s">
        <v>530</v>
      </c>
      <c r="B152" s="24" t="s">
        <v>531</v>
      </c>
      <c r="C152" s="45">
        <v>3.4675259999999999E-2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3.4675259999999999E-2</v>
      </c>
    </row>
    <row r="153" spans="1:15">
      <c r="A153" s="23" t="s">
        <v>532</v>
      </c>
      <c r="B153" s="24" t="s">
        <v>533</v>
      </c>
      <c r="C153" s="45">
        <v>1.0986213333333335E-2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1.0986213333333335E-2</v>
      </c>
    </row>
    <row r="154" spans="1:15">
      <c r="A154" s="23" t="s">
        <v>534</v>
      </c>
      <c r="B154" s="24" t="s">
        <v>535</v>
      </c>
      <c r="C154" s="45">
        <v>3.4272868799999996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3.4272868799999996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-22383.205215115599</v>
      </c>
      <c r="D157" s="20">
        <f t="shared" ref="D157:E157" si="36">+D158+D166+D174+D182+D190+D198+D206+D207</f>
        <v>5.4602586273989093</v>
      </c>
      <c r="E157" s="20">
        <f t="shared" si="36"/>
        <v>0.18744136296109801</v>
      </c>
      <c r="F157" s="34"/>
      <c r="G157" s="34"/>
      <c r="H157" s="34"/>
      <c r="I157" s="34"/>
      <c r="J157" s="20">
        <f t="shared" ref="J157:L157" si="37">+J158+J166+J174+J182+J190+J198+J206+J207</f>
        <v>1.9181879126718617</v>
      </c>
      <c r="K157" s="20">
        <f t="shared" si="37"/>
        <v>89.134085407765525</v>
      </c>
      <c r="L157" s="20">
        <f t="shared" si="37"/>
        <v>0</v>
      </c>
      <c r="M157" s="34"/>
      <c r="N157" s="63"/>
      <c r="O157" s="20">
        <f>+O158+O166+O174+O182+O190+O198+O206+O207</f>
        <v>-22180.646012363741</v>
      </c>
    </row>
    <row r="158" spans="1:15">
      <c r="A158" s="23" t="s">
        <v>541</v>
      </c>
      <c r="B158" s="24" t="s">
        <v>542</v>
      </c>
      <c r="C158" s="25">
        <f>+SUM(C159:C160)</f>
        <v>-29219.97673722692</v>
      </c>
      <c r="D158" s="25">
        <f t="shared" ref="D158:E158" si="38">+SUM(D159:D160)</f>
        <v>0.17194194275358518</v>
      </c>
      <c r="E158" s="25">
        <f t="shared" si="38"/>
        <v>5.6336330188701527E-3</v>
      </c>
      <c r="F158" s="31"/>
      <c r="G158" s="31"/>
      <c r="H158" s="31"/>
      <c r="I158" s="31"/>
      <c r="J158" s="25">
        <f t="shared" ref="J158:L158" si="39">+SUM(J159:J160)</f>
        <v>5.4059871454961224E-2</v>
      </c>
      <c r="K158" s="25">
        <f t="shared" si="39"/>
        <v>2.750483006372479</v>
      </c>
      <c r="L158" s="25">
        <f t="shared" si="39"/>
        <v>0</v>
      </c>
      <c r="M158" s="31"/>
      <c r="N158" s="64"/>
      <c r="O158" s="25">
        <f>+SUM(O159:O160)</f>
        <v>-29213.669450079818</v>
      </c>
    </row>
    <row r="159" spans="1:15">
      <c r="A159" s="23" t="s">
        <v>543</v>
      </c>
      <c r="B159" s="24" t="s">
        <v>544</v>
      </c>
      <c r="C159" s="45">
        <v>-27295.484929620914</v>
      </c>
      <c r="D159" s="45">
        <v>0.17194194275358518</v>
      </c>
      <c r="E159" s="45">
        <v>5.6336330188701527E-3</v>
      </c>
      <c r="F159" s="31"/>
      <c r="G159" s="31"/>
      <c r="H159" s="31"/>
      <c r="I159" s="31"/>
      <c r="J159" s="45">
        <v>5.4059871454961224E-2</v>
      </c>
      <c r="K159" s="45">
        <v>2.750483006372479</v>
      </c>
      <c r="L159" s="45">
        <v>0</v>
      </c>
      <c r="M159" s="31"/>
      <c r="N159" s="64"/>
      <c r="O159" s="29">
        <f>+C159*'PCG-PTG'!$F$5+D159*'PCG-PTG'!$F$6+E159*'PCG-PTG'!$F$8+SUM(F159:I159)</f>
        <v>-27289.177642473813</v>
      </c>
    </row>
    <row r="160" spans="1:15">
      <c r="A160" s="23" t="s">
        <v>545</v>
      </c>
      <c r="B160" s="24" t="s">
        <v>546</v>
      </c>
      <c r="C160" s="25">
        <f>+SUM(C161:C165)</f>
        <v>-1924.4918076060055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-1924.4918076060055</v>
      </c>
    </row>
    <row r="161" spans="1:15">
      <c r="A161" s="23" t="s">
        <v>547</v>
      </c>
      <c r="B161" s="24" t="s">
        <v>548</v>
      </c>
      <c r="C161" s="45">
        <v>-169.35790357272177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-169.35790357272177</v>
      </c>
    </row>
    <row r="162" spans="1:15">
      <c r="A162" s="23" t="s">
        <v>549</v>
      </c>
      <c r="B162" s="24" t="s">
        <v>550</v>
      </c>
      <c r="C162" s="45">
        <v>-1739.9374563339504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-1739.9374563339504</v>
      </c>
    </row>
    <row r="163" spans="1:15">
      <c r="A163" s="23" t="s">
        <v>551</v>
      </c>
      <c r="B163" s="24" t="s">
        <v>552</v>
      </c>
      <c r="C163" s="45">
        <v>-15.196447699333229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-15.196447699333229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1259.9549976506476</v>
      </c>
      <c r="D166" s="25">
        <f t="shared" ref="D166" si="42">+SUM(D167:D168)</f>
        <v>1.9650702969123708</v>
      </c>
      <c r="E166" s="25">
        <f t="shared" ref="E166" si="43">+SUM(E167:E168)</f>
        <v>7.3152078136315357E-2</v>
      </c>
      <c r="F166" s="31"/>
      <c r="G166" s="31"/>
      <c r="H166" s="31"/>
      <c r="I166" s="31"/>
      <c r="J166" s="25">
        <f t="shared" ref="J166:L166" si="44">+SUM(J167:J168)</f>
        <v>0.82469240992184911</v>
      </c>
      <c r="K166" s="25">
        <f t="shared" si="44"/>
        <v>33.271139329287301</v>
      </c>
      <c r="L166" s="25">
        <f t="shared" si="44"/>
        <v>0</v>
      </c>
      <c r="M166" s="31"/>
      <c r="N166" s="64"/>
      <c r="O166" s="25">
        <f>+SUM(O167:O168)</f>
        <v>1334.3622666703175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1259.9549976506476</v>
      </c>
      <c r="D168" s="25">
        <f t="shared" ref="D168" si="45">+SUM(D169:D173)</f>
        <v>1.9650702969123708</v>
      </c>
      <c r="E168" s="25">
        <f>+SUM(E169:E173)</f>
        <v>7.3152078136315357E-2</v>
      </c>
      <c r="F168" s="31"/>
      <c r="G168" s="31"/>
      <c r="H168" s="31"/>
      <c r="I168" s="31"/>
      <c r="J168" s="25">
        <f>+SUM(J169:J173)</f>
        <v>0.82469240992184911</v>
      </c>
      <c r="K168" s="25">
        <f t="shared" ref="K168" si="46">+SUM(K169:K173)</f>
        <v>33.271139329287301</v>
      </c>
      <c r="L168" s="25">
        <f>+SUM(L169:L173)</f>
        <v>0</v>
      </c>
      <c r="M168" s="31"/>
      <c r="N168" s="64"/>
      <c r="O168" s="25">
        <f>+SUM(O169:O173)</f>
        <v>1334.3622666703175</v>
      </c>
    </row>
    <row r="169" spans="1:15">
      <c r="A169" s="23" t="s">
        <v>563</v>
      </c>
      <c r="B169" s="24" t="s">
        <v>564</v>
      </c>
      <c r="C169" s="45">
        <v>1266.7121437918488</v>
      </c>
      <c r="D169" s="45">
        <v>1.9498299278161058</v>
      </c>
      <c r="E169" s="45">
        <v>7.1760566175352022E-2</v>
      </c>
      <c r="F169" s="31"/>
      <c r="G169" s="31"/>
      <c r="H169" s="31"/>
      <c r="I169" s="31"/>
      <c r="J169" s="45">
        <v>0.79885004493253009</v>
      </c>
      <c r="K169" s="45">
        <v>32.840433246131987</v>
      </c>
      <c r="L169" s="45">
        <v>0</v>
      </c>
      <c r="M169" s="31"/>
      <c r="N169" s="64"/>
      <c r="O169" s="29">
        <f>+C169*'PCG-PTG'!$F$5+D169*'PCG-PTG'!$F$6+E169*'PCG-PTG'!$F$8+SUM(F169:I169)</f>
        <v>1340.323931807168</v>
      </c>
    </row>
    <row r="170" spans="1:15">
      <c r="A170" s="23" t="s">
        <v>565</v>
      </c>
      <c r="B170" s="24" t="s">
        <v>566</v>
      </c>
      <c r="C170" s="45">
        <v>-6.7571461412011864</v>
      </c>
      <c r="D170" s="45">
        <v>1.5240369096265062E-2</v>
      </c>
      <c r="E170" s="45">
        <v>1.3915119609633319E-3</v>
      </c>
      <c r="F170" s="31"/>
      <c r="G170" s="31"/>
      <c r="H170" s="31"/>
      <c r="I170" s="31"/>
      <c r="J170" s="45">
        <v>2.5842364989319019E-2</v>
      </c>
      <c r="K170" s="45">
        <v>0.430706083155317</v>
      </c>
      <c r="L170" s="45">
        <v>0</v>
      </c>
      <c r="M170" s="31"/>
      <c r="N170" s="64"/>
      <c r="O170" s="29">
        <f>+C170*'PCG-PTG'!$F$5+D170*'PCG-PTG'!$F$6+E170*'PCG-PTG'!$F$8+SUM(F170:I170)</f>
        <v>-5.961665136850482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5384.390850874739</v>
      </c>
      <c r="D174" s="25">
        <f t="shared" ref="D174" si="47">+SUM(D175:D176)</f>
        <v>3.3232463877329539</v>
      </c>
      <c r="E174" s="25">
        <f t="shared" ref="E174" si="48">+SUM(E175:E176)</f>
        <v>0.1086556518059125</v>
      </c>
      <c r="F174" s="31"/>
      <c r="G174" s="31"/>
      <c r="H174" s="31"/>
      <c r="I174" s="31"/>
      <c r="J174" s="25">
        <f t="shared" ref="J174:K174" si="49">+SUM(J175:J176)</f>
        <v>1.0394356312950512</v>
      </c>
      <c r="K174" s="25">
        <f t="shared" si="49"/>
        <v>53.112463072105747</v>
      </c>
      <c r="L174" s="25">
        <f>+SUM(L175:L176)</f>
        <v>0</v>
      </c>
      <c r="M174" s="31"/>
      <c r="N174" s="64"/>
      <c r="O174" s="25">
        <f>+SUM(O175:O176)</f>
        <v>5506.2354974598293</v>
      </c>
    </row>
    <row r="175" spans="1:15">
      <c r="A175" s="23" t="s">
        <v>575</v>
      </c>
      <c r="B175" s="24" t="s">
        <v>576</v>
      </c>
      <c r="C175" s="45">
        <v>0</v>
      </c>
      <c r="D175" s="45">
        <v>8.6271668760000003E-2</v>
      </c>
      <c r="E175" s="45">
        <v>7.8769784519999997E-3</v>
      </c>
      <c r="F175" s="31"/>
      <c r="G175" s="31"/>
      <c r="H175" s="31"/>
      <c r="I175" s="31"/>
      <c r="J175" s="45">
        <v>0.14628674268000003</v>
      </c>
      <c r="K175" s="45">
        <v>2.4381123780000009</v>
      </c>
      <c r="L175" s="45">
        <v>0</v>
      </c>
      <c r="M175" s="31"/>
      <c r="N175" s="64"/>
      <c r="O175" s="29">
        <f>+C175*'PCG-PTG'!$F$5+D175*'PCG-PTG'!$F$6+E175*'PCG-PTG'!$F$8+SUM(F175:I175)</f>
        <v>4.5030060150600004</v>
      </c>
    </row>
    <row r="176" spans="1:15">
      <c r="A176" s="23" t="s">
        <v>577</v>
      </c>
      <c r="B176" s="24" t="s">
        <v>578</v>
      </c>
      <c r="C176" s="25">
        <f>+SUM(C177:C181)</f>
        <v>5384.390850874739</v>
      </c>
      <c r="D176" s="25">
        <f t="shared" ref="D176" si="50">+SUM(D177:D181)</f>
        <v>3.2369747189729541</v>
      </c>
      <c r="E176" s="25">
        <f>+SUM(E177:E181)</f>
        <v>0.1007786733539125</v>
      </c>
      <c r="F176" s="31"/>
      <c r="G176" s="31"/>
      <c r="H176" s="31"/>
      <c r="I176" s="31"/>
      <c r="J176" s="25">
        <f>+SUM(J177:J181)</f>
        <v>0.89314888861505115</v>
      </c>
      <c r="K176" s="25">
        <f t="shared" ref="K176" si="51">+SUM(K177:K181)</f>
        <v>50.674350694105748</v>
      </c>
      <c r="L176" s="25">
        <f>+SUM(L177:L181)</f>
        <v>0</v>
      </c>
      <c r="M176" s="31"/>
      <c r="N176" s="64"/>
      <c r="O176" s="25">
        <f>+SUM(O177:O181)</f>
        <v>5501.732491444769</v>
      </c>
    </row>
    <row r="177" spans="1:15">
      <c r="A177" s="23" t="s">
        <v>579</v>
      </c>
      <c r="B177" s="24" t="s">
        <v>580</v>
      </c>
      <c r="C177" s="45">
        <v>5371.3086985981417</v>
      </c>
      <c r="D177" s="45">
        <v>3.2369747189729541</v>
      </c>
      <c r="E177" s="45">
        <v>0.1007786733539125</v>
      </c>
      <c r="F177" s="31"/>
      <c r="G177" s="31"/>
      <c r="H177" s="31"/>
      <c r="I177" s="31"/>
      <c r="J177" s="45">
        <v>0.89314888861505115</v>
      </c>
      <c r="K177" s="45">
        <v>50.674350694105748</v>
      </c>
      <c r="L177" s="45">
        <v>0</v>
      </c>
      <c r="M177" s="31"/>
      <c r="N177" s="64"/>
      <c r="O177" s="29">
        <f>+C177*'PCG-PTG'!$F$5+D177*'PCG-PTG'!$F$6+E177*'PCG-PTG'!$F$8+SUM(F177:I177)</f>
        <v>5488.6503391681717</v>
      </c>
    </row>
    <row r="178" spans="1:15">
      <c r="A178" s="23" t="s">
        <v>581</v>
      </c>
      <c r="B178" s="24" t="s">
        <v>582</v>
      </c>
      <c r="C178" s="45">
        <v>13.082152276597531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13.082152276597531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163.71563460503194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163.71563460503194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163.71563460503194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163.71563460503194</v>
      </c>
    </row>
    <row r="185" spans="1:15">
      <c r="A185" s="23" t="s">
        <v>595</v>
      </c>
      <c r="B185" s="24" t="s">
        <v>596</v>
      </c>
      <c r="C185" s="45">
        <v>156.47520569857176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156.47520569857176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7.2404289064601928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7.2404289064601928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28.710038980903143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28.710038980903143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28.710038980903143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28.710038980903143</v>
      </c>
    </row>
    <row r="193" spans="1:15">
      <c r="A193" s="23" t="s">
        <v>611</v>
      </c>
      <c r="B193" s="24" t="s">
        <v>612</v>
      </c>
      <c r="C193" s="45">
        <v>3.3835704649539307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3.3835704649539307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25.326468515949212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25.326468515949212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26.974081783522749</v>
      </c>
      <c r="E208" s="20">
        <f t="shared" si="63"/>
        <v>0.141776322116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792.845015299377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21.81358797954935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610.78046342738185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5.1604938039733996</v>
      </c>
      <c r="E219" s="25">
        <f t="shared" ref="E219" si="71">+SUM(E220:E222)</f>
        <v>0.141776322116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182.06455187199518</v>
      </c>
    </row>
    <row r="220" spans="1:15">
      <c r="A220" s="23" t="s">
        <v>664</v>
      </c>
      <c r="B220" s="24" t="s">
        <v>665</v>
      </c>
      <c r="C220" s="31"/>
      <c r="D220" s="45">
        <v>5.1604938039733996</v>
      </c>
      <c r="E220" s="45">
        <v>0.141776322116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182.06455187199518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91.606015929999998</v>
      </c>
      <c r="D226" s="25">
        <f t="shared" ref="D226:E226" si="74">+SUM(D227:D228)</f>
        <v>6.4060151E-4</v>
      </c>
      <c r="E226" s="25">
        <f t="shared" si="74"/>
        <v>2.56240604E-3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92.302990372879989</v>
      </c>
    </row>
    <row r="227" spans="1:15">
      <c r="A227" s="23"/>
      <c r="B227" s="43" t="s">
        <v>673</v>
      </c>
      <c r="C227" s="45">
        <v>91.606015929999998</v>
      </c>
      <c r="D227" s="45">
        <v>6.4060151E-4</v>
      </c>
      <c r="E227" s="45">
        <v>2.56240604E-3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92.302990372879989</v>
      </c>
    </row>
    <row r="228" spans="1:15">
      <c r="A228" s="23"/>
      <c r="B228" s="43" t="s">
        <v>674</v>
      </c>
      <c r="C228" s="45">
        <v>0</v>
      </c>
      <c r="D228" s="45"/>
      <c r="E228" s="45"/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0</v>
      </c>
    </row>
    <row r="229" spans="1:15">
      <c r="A229" s="23"/>
      <c r="B229" s="24" t="s">
        <v>675</v>
      </c>
      <c r="C229" s="45">
        <v>0</v>
      </c>
      <c r="D229" s="45"/>
      <c r="E229" s="45"/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1574.49865754862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1574.49865754862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-17018.384397595546</v>
      </c>
      <c r="D241" s="20">
        <f t="shared" si="77"/>
        <v>123.72002192105629</v>
      </c>
      <c r="E241" s="20">
        <f t="shared" si="77"/>
        <v>2.790278421336617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2.4214046628621979</v>
      </c>
      <c r="K241" s="20">
        <f t="shared" si="77"/>
        <v>107.65246181476989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-12814.800002151767</v>
      </c>
    </row>
    <row r="242" spans="1:15" s="12" customFormat="1">
      <c r="A242" s="18" t="s">
        <v>263</v>
      </c>
      <c r="B242" s="19" t="s">
        <v>264</v>
      </c>
      <c r="C242" s="20">
        <f>+C243+C249+C252</f>
        <v>5049.0013647215801</v>
      </c>
      <c r="D242" s="20">
        <f t="shared" ref="D242:E242" si="79">+D243+D249+D252</f>
        <v>3.3482121232942861</v>
      </c>
      <c r="E242" s="20">
        <f t="shared" si="79"/>
        <v>0.18512228554668481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5191.8087098436918</v>
      </c>
    </row>
    <row r="243" spans="1:15">
      <c r="A243" s="23" t="s">
        <v>265</v>
      </c>
      <c r="B243" s="24" t="s">
        <v>266</v>
      </c>
      <c r="C243" s="25">
        <f>+SUM(C244:C248)</f>
        <v>5049.0013647215801</v>
      </c>
      <c r="D243" s="25">
        <f t="shared" ref="D243:E243" si="81">+SUM(D244:D248)</f>
        <v>3.3482121232942861</v>
      </c>
      <c r="E243" s="25">
        <f t="shared" si="81"/>
        <v>0.18512228554668481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5191.8087098436918</v>
      </c>
    </row>
    <row r="244" spans="1:15">
      <c r="A244" s="23" t="s">
        <v>267</v>
      </c>
      <c r="B244" s="24" t="s">
        <v>268</v>
      </c>
      <c r="C244" s="45">
        <f>+C7</f>
        <v>1459.7976119676</v>
      </c>
      <c r="D244" s="45">
        <f>+D7</f>
        <v>5.4696735491599993E-2</v>
      </c>
      <c r="E244" s="45">
        <f>+E7</f>
        <v>1.0725391398319999E-2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1464.1713492819197</v>
      </c>
    </row>
    <row r="245" spans="1:15">
      <c r="A245" s="23" t="s">
        <v>275</v>
      </c>
      <c r="B245" s="24" t="s">
        <v>276</v>
      </c>
      <c r="C245" s="45">
        <f>+C11</f>
        <v>1059.3053440329199</v>
      </c>
      <c r="D245" s="45">
        <f>+D11</f>
        <v>0.25196336700578603</v>
      </c>
      <c r="E245" s="45">
        <f>+E11</f>
        <v>3.6215084654204796E-2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1075.9573157424463</v>
      </c>
    </row>
    <row r="246" spans="1:15">
      <c r="A246" s="23" t="s">
        <v>291</v>
      </c>
      <c r="B246" s="24" t="s">
        <v>292</v>
      </c>
      <c r="C246" s="45">
        <f>+C19</f>
        <v>2172.16257717184</v>
      </c>
      <c r="D246" s="45">
        <f>+D19</f>
        <v>0.64007503762189999</v>
      </c>
      <c r="E246" s="45">
        <f>+E19</f>
        <v>0.10573130130066001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2218.1034730699284</v>
      </c>
    </row>
    <row r="247" spans="1:15">
      <c r="A247" s="23" t="s">
        <v>303</v>
      </c>
      <c r="B247" s="24" t="s">
        <v>304</v>
      </c>
      <c r="C247" s="45">
        <f>+C25</f>
        <v>357.73583154921994</v>
      </c>
      <c r="D247" s="45">
        <f>+D25</f>
        <v>2.4014769831750002</v>
      </c>
      <c r="E247" s="45">
        <f>+E25</f>
        <v>3.245050819349999E-2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433.57657174939743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312.34650444514023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312.34650444514023</v>
      </c>
    </row>
    <row r="254" spans="1:15">
      <c r="A254" s="23" t="s">
        <v>344</v>
      </c>
      <c r="B254" s="24" t="s">
        <v>345</v>
      </c>
      <c r="C254" s="45">
        <f>+C47</f>
        <v>312.30919674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312.30919674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3.7307705140196906E-2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3.7307705140196906E-2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3.472948353333333</v>
      </c>
      <c r="D262" s="20">
        <f t="shared" ref="D262:E262" si="90">+SUM(D263:D272)</f>
        <v>87.937469386840334</v>
      </c>
      <c r="E262" s="20">
        <f t="shared" si="90"/>
        <v>2.2759384507128342</v>
      </c>
      <c r="F262" s="34"/>
      <c r="G262" s="34"/>
      <c r="H262" s="34"/>
      <c r="I262" s="34"/>
      <c r="J262" s="20">
        <f t="shared" ref="J262:L262" si="91">+SUM(J263:J272)</f>
        <v>0.50321675019033607</v>
      </c>
      <c r="K262" s="20">
        <f t="shared" si="91"/>
        <v>18.518376407004368</v>
      </c>
      <c r="L262" s="20">
        <f t="shared" si="91"/>
        <v>0</v>
      </c>
      <c r="M262" s="34"/>
      <c r="N262" s="63"/>
      <c r="O262" s="20">
        <f>+SUM(O263:O272)</f>
        <v>3068.8457806237643</v>
      </c>
    </row>
    <row r="263" spans="1:15">
      <c r="A263" s="23" t="s">
        <v>435</v>
      </c>
      <c r="B263" s="24" t="s">
        <v>436</v>
      </c>
      <c r="C263" s="31"/>
      <c r="D263" s="45">
        <f>+D96</f>
        <v>80.73977428571429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2260.7136800000003</v>
      </c>
    </row>
    <row r="264" spans="1:15">
      <c r="A264" s="23" t="s">
        <v>465</v>
      </c>
      <c r="B264" s="24" t="s">
        <v>466</v>
      </c>
      <c r="C264" s="31"/>
      <c r="D264" s="45">
        <f>+D111</f>
        <v>2.658026357574347</v>
      </c>
      <c r="E264" s="45">
        <f>+E111</f>
        <v>0.17799433920696328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121.59323790192698</v>
      </c>
    </row>
    <row r="265" spans="1:15">
      <c r="A265" s="23" t="s">
        <v>483</v>
      </c>
      <c r="B265" s="24" t="s">
        <v>484</v>
      </c>
      <c r="C265" s="31"/>
      <c r="D265" s="45">
        <f>+D127</f>
        <v>3.9958452395576005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111.88366670761282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2.0838540425005414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552.22132126264353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0.54382350399410606</v>
      </c>
      <c r="E268" s="45">
        <f t="shared" si="92"/>
        <v>1.4090069005329411E-2</v>
      </c>
      <c r="F268" s="31"/>
      <c r="G268" s="31"/>
      <c r="H268" s="31"/>
      <c r="I268" s="31"/>
      <c r="J268" s="45">
        <f t="shared" si="92"/>
        <v>0.50321675019033607</v>
      </c>
      <c r="K268" s="45">
        <f t="shared" si="92"/>
        <v>18.518376407004368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18.960926398247263</v>
      </c>
    </row>
    <row r="269" spans="1:15">
      <c r="A269" s="23" t="s">
        <v>528</v>
      </c>
      <c r="B269" s="24" t="s">
        <v>529</v>
      </c>
      <c r="C269" s="45">
        <f>+C151</f>
        <v>4.5661473333333334E-2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4.5661473333333334E-2</v>
      </c>
    </row>
    <row r="270" spans="1:15">
      <c r="A270" s="23" t="s">
        <v>534</v>
      </c>
      <c r="B270" s="24" t="s">
        <v>535</v>
      </c>
      <c r="C270" s="45">
        <f>+C154</f>
        <v>3.4272868799999996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3.4272868799999996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-22383.205215115599</v>
      </c>
      <c r="D273" s="20">
        <f t="shared" ref="D273:E273" si="94">+SUM(D274:D281)</f>
        <v>5.4602586273989093</v>
      </c>
      <c r="E273" s="20">
        <f t="shared" si="94"/>
        <v>0.18744136296109801</v>
      </c>
      <c r="F273" s="34"/>
      <c r="G273" s="34"/>
      <c r="H273" s="34"/>
      <c r="I273" s="34"/>
      <c r="J273" s="20">
        <f t="shared" ref="J273:L273" si="95">+SUM(J274:J281)</f>
        <v>1.9181879126718617</v>
      </c>
      <c r="K273" s="20">
        <f t="shared" si="95"/>
        <v>89.134085407765525</v>
      </c>
      <c r="L273" s="20">
        <f t="shared" si="95"/>
        <v>0</v>
      </c>
      <c r="M273" s="34"/>
      <c r="N273" s="63"/>
      <c r="O273" s="20">
        <f>+SUM(O274:O281)</f>
        <v>-22180.646012363741</v>
      </c>
    </row>
    <row r="274" spans="1:15">
      <c r="A274" s="23" t="s">
        <v>541</v>
      </c>
      <c r="B274" s="24" t="s">
        <v>542</v>
      </c>
      <c r="C274" s="45">
        <f>+C158</f>
        <v>-29219.97673722692</v>
      </c>
      <c r="D274" s="45">
        <f t="shared" ref="D274:L274" si="96">+D158</f>
        <v>0.17194194275358518</v>
      </c>
      <c r="E274" s="45">
        <f t="shared" si="96"/>
        <v>5.6336330188701527E-3</v>
      </c>
      <c r="F274" s="31"/>
      <c r="G274" s="31"/>
      <c r="H274" s="31"/>
      <c r="I274" s="31"/>
      <c r="J274" s="45">
        <f t="shared" si="96"/>
        <v>5.4059871454961224E-2</v>
      </c>
      <c r="K274" s="45">
        <f t="shared" si="96"/>
        <v>2.750483006372479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-29213.669450079818</v>
      </c>
    </row>
    <row r="275" spans="1:15">
      <c r="A275" s="23" t="s">
        <v>557</v>
      </c>
      <c r="B275" s="24" t="s">
        <v>558</v>
      </c>
      <c r="C275" s="45">
        <f>+C166</f>
        <v>1259.9549976506476</v>
      </c>
      <c r="D275" s="45">
        <f t="shared" ref="D275:L275" si="97">+D166</f>
        <v>1.9650702969123708</v>
      </c>
      <c r="E275" s="45">
        <f t="shared" si="97"/>
        <v>7.3152078136315357E-2</v>
      </c>
      <c r="F275" s="31"/>
      <c r="G275" s="31"/>
      <c r="H275" s="31"/>
      <c r="I275" s="31"/>
      <c r="J275" s="45">
        <f t="shared" si="97"/>
        <v>0.82469240992184911</v>
      </c>
      <c r="K275" s="45">
        <f t="shared" si="97"/>
        <v>33.271139329287301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1334.3622666703175</v>
      </c>
    </row>
    <row r="276" spans="1:15">
      <c r="A276" s="23" t="s">
        <v>573</v>
      </c>
      <c r="B276" s="24" t="s">
        <v>574</v>
      </c>
      <c r="C276" s="45">
        <f>+C174</f>
        <v>5384.390850874739</v>
      </c>
      <c r="D276" s="45">
        <f t="shared" ref="D276:L276" si="98">+D174</f>
        <v>3.3232463877329539</v>
      </c>
      <c r="E276" s="45">
        <f t="shared" si="98"/>
        <v>0.1086556518059125</v>
      </c>
      <c r="F276" s="31"/>
      <c r="G276" s="31"/>
      <c r="H276" s="31"/>
      <c r="I276" s="31"/>
      <c r="J276" s="45">
        <f t="shared" si="98"/>
        <v>1.0394356312950512</v>
      </c>
      <c r="K276" s="45">
        <f t="shared" si="98"/>
        <v>53.112463072105747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5506.2354974598284</v>
      </c>
    </row>
    <row r="277" spans="1:15">
      <c r="A277" s="23" t="s">
        <v>589</v>
      </c>
      <c r="B277" s="24" t="s">
        <v>590</v>
      </c>
      <c r="C277" s="45">
        <f>+C182</f>
        <v>163.71563460503194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163.71563460503194</v>
      </c>
    </row>
    <row r="278" spans="1:15">
      <c r="A278" s="23" t="s">
        <v>605</v>
      </c>
      <c r="B278" s="24" t="s">
        <v>606</v>
      </c>
      <c r="C278" s="45">
        <f>+C190</f>
        <v>28.710038980903143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28.710038980903143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26.974081783522749</v>
      </c>
      <c r="E282" s="20">
        <f t="shared" si="103"/>
        <v>0.141776322116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792.845015299377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21.81358797954935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610.78046342738185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5.1604938039733996</v>
      </c>
      <c r="E286" s="45">
        <f t="shared" si="108"/>
        <v>0.141776322116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182.06455187199518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91.606015929999998</v>
      </c>
      <c r="D290" s="25">
        <f t="shared" ref="D290:E290" si="110">+D291+D292</f>
        <v>6.4060151E-4</v>
      </c>
      <c r="E290" s="25">
        <f t="shared" si="110"/>
        <v>2.56240604E-3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92.302990372879989</v>
      </c>
    </row>
    <row r="291" spans="1:15">
      <c r="A291" s="23"/>
      <c r="B291" s="43" t="s">
        <v>673</v>
      </c>
      <c r="C291" s="45">
        <f>+C227</f>
        <v>91.606015929999998</v>
      </c>
      <c r="D291" s="45">
        <f t="shared" ref="D291:M293" si="112">+D227</f>
        <v>6.4060151E-4</v>
      </c>
      <c r="E291" s="45">
        <f t="shared" si="112"/>
        <v>2.56240604E-3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92.302990372879989</v>
      </c>
    </row>
    <row r="292" spans="1:15">
      <c r="A292" s="23"/>
      <c r="B292" s="43" t="s">
        <v>674</v>
      </c>
      <c r="C292" s="45">
        <f>+C228</f>
        <v>0</v>
      </c>
      <c r="D292" s="45">
        <f t="shared" si="112"/>
        <v>0</v>
      </c>
      <c r="E292" s="45">
        <f t="shared" si="112"/>
        <v>0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0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1574.49865754862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1574.49865754862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-17018.384397595546</v>
      </c>
      <c r="D303" s="20">
        <f t="shared" ref="D303:M303" si="115">+SUM(D304:D308)</f>
        <v>123.72002192105629</v>
      </c>
      <c r="E303" s="20">
        <f t="shared" si="115"/>
        <v>2.790278421336617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2.4214046628621979</v>
      </c>
      <c r="K303" s="20">
        <f t="shared" si="115"/>
        <v>107.65246181476989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-12814.800002151767</v>
      </c>
    </row>
    <row r="304" spans="1:15">
      <c r="A304" s="47" t="s">
        <v>263</v>
      </c>
      <c r="B304" s="48" t="s">
        <v>264</v>
      </c>
      <c r="C304" s="66">
        <f>+C242</f>
        <v>5049.0013647215801</v>
      </c>
      <c r="D304" s="66">
        <f t="shared" ref="D304:M304" si="116">+D242</f>
        <v>3.3482121232942861</v>
      </c>
      <c r="E304" s="66">
        <f t="shared" si="116"/>
        <v>0.18512228554668481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5191.8087098436918</v>
      </c>
    </row>
    <row r="305" spans="1:15">
      <c r="A305" s="47" t="s">
        <v>342</v>
      </c>
      <c r="B305" s="48" t="s">
        <v>343</v>
      </c>
      <c r="C305" s="66">
        <f>+C253</f>
        <v>312.34650444514023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312.34650444514023</v>
      </c>
    </row>
    <row r="306" spans="1:15">
      <c r="A306" s="47" t="s">
        <v>433</v>
      </c>
      <c r="B306" s="48" t="s">
        <v>434</v>
      </c>
      <c r="C306" s="66">
        <f>+C262</f>
        <v>3.472948353333333</v>
      </c>
      <c r="D306" s="66">
        <f t="shared" ref="D306:L306" si="118">+D262</f>
        <v>87.937469386840334</v>
      </c>
      <c r="E306" s="66">
        <f t="shared" si="118"/>
        <v>2.2759384507128342</v>
      </c>
      <c r="F306" s="31"/>
      <c r="G306" s="31"/>
      <c r="H306" s="31"/>
      <c r="I306" s="31"/>
      <c r="J306" s="66">
        <f t="shared" si="118"/>
        <v>0.50321675019033607</v>
      </c>
      <c r="K306" s="66">
        <f t="shared" si="118"/>
        <v>18.518376407004368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3068.8457806237639</v>
      </c>
    </row>
    <row r="307" spans="1:15">
      <c r="A307" s="47" t="s">
        <v>539</v>
      </c>
      <c r="B307" s="48" t="s">
        <v>540</v>
      </c>
      <c r="C307" s="66">
        <f>+C273</f>
        <v>-22383.205215115599</v>
      </c>
      <c r="D307" s="66">
        <f t="shared" ref="D307:L307" si="119">+D273</f>
        <v>5.4602586273989093</v>
      </c>
      <c r="E307" s="66">
        <f t="shared" si="119"/>
        <v>0.18744136296109801</v>
      </c>
      <c r="F307" s="31"/>
      <c r="G307" s="31"/>
      <c r="H307" s="31"/>
      <c r="I307" s="31"/>
      <c r="J307" s="66">
        <f t="shared" si="119"/>
        <v>1.9181879126718617</v>
      </c>
      <c r="K307" s="66">
        <f t="shared" si="119"/>
        <v>89.134085407765525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-22180.646012363741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26.974081783522749</v>
      </c>
      <c r="E308" s="66">
        <f t="shared" si="120"/>
        <v>0.141776322116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792.84501529937688</v>
      </c>
    </row>
  </sheetData>
  <sheetProtection algorithmName="SHA-512" hashValue="eN7HReDbQtpFbl+9JAFey7BcFJ4diAf/k39pVqwQ6ZRdcCkrqKRqp9Sh87ko/Yf+5k4DQEL41S6jKg4eK/F3yw==" saltValue="WDSgxG0j+Z3QgljF4kSg2A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115" priority="6" operator="equal">
      <formula>0</formula>
    </cfRule>
  </conditionalFormatting>
  <conditionalFormatting sqref="O239">
    <cfRule type="cellIs" dxfId="114" priority="5" operator="equal">
      <formula>0</formula>
    </cfRule>
  </conditionalFormatting>
  <conditionalFormatting sqref="C301:M301">
    <cfRule type="cellIs" dxfId="113" priority="2" operator="equal">
      <formula>0</formula>
    </cfRule>
  </conditionalFormatting>
  <conditionalFormatting sqref="O301">
    <cfRule type="cellIs" dxfId="112" priority="1" operator="equal">
      <formula>0</formula>
    </cfRule>
  </conditionalFormatting>
  <dataValidations count="1">
    <dataValidation allowBlank="1" showInputMessage="1" showErrorMessage="1" sqref="B144:B157 B136 A225:B236 B267:B273 A289:B298 B307" xr:uid="{88659440-1197-4959-970C-F59452A7FA70}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5883D-9B22-4072-A1AF-2A16D7CB6D20}">
  <dimension ref="A2:O308"/>
  <sheetViews>
    <sheetView showGridLines="0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-14971.421481183424</v>
      </c>
      <c r="D4" s="20">
        <f t="shared" si="0"/>
        <v>137.44112585998499</v>
      </c>
      <c r="E4" s="20">
        <f t="shared" si="0"/>
        <v>2.9514757057131278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2.9536775794065102</v>
      </c>
      <c r="K4" s="20">
        <f t="shared" si="0"/>
        <v>132.5909558294245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-10340.928895089866</v>
      </c>
    </row>
    <row r="5" spans="1:15" s="12" customFormat="1">
      <c r="A5" s="18" t="s">
        <v>263</v>
      </c>
      <c r="B5" s="19" t="s">
        <v>264</v>
      </c>
      <c r="C5" s="20">
        <f>+C6+C32+C42</f>
        <v>5988.4055956950078</v>
      </c>
      <c r="D5" s="20">
        <f t="shared" ref="D5:E5" si="1">+D6+D32+D42</f>
        <v>3.3701550865811476</v>
      </c>
      <c r="E5" s="20">
        <f t="shared" si="1"/>
        <v>0.21120197351680448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6138.738461101233</v>
      </c>
    </row>
    <row r="6" spans="1:15">
      <c r="A6" s="23" t="s">
        <v>265</v>
      </c>
      <c r="B6" s="24" t="s">
        <v>266</v>
      </c>
      <c r="C6" s="25">
        <f>+C7+C11+C19+C25+C29</f>
        <v>5988.4055956950078</v>
      </c>
      <c r="D6" s="25">
        <f t="shared" ref="D6:E6" si="4">+D7+D11+D19+D25+D29</f>
        <v>3.3701550865811476</v>
      </c>
      <c r="E6" s="25">
        <f t="shared" si="4"/>
        <v>0.21120197351680448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6138.738461101233</v>
      </c>
    </row>
    <row r="7" spans="1:15">
      <c r="A7" s="23" t="s">
        <v>267</v>
      </c>
      <c r="B7" s="24" t="s">
        <v>268</v>
      </c>
      <c r="C7" s="25">
        <v>1840.4601285368917</v>
      </c>
      <c r="D7" s="25">
        <v>6.9569957672400012E-2</v>
      </c>
      <c r="E7" s="25">
        <v>1.3696368022480001E-2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1846.0376248776761</v>
      </c>
    </row>
    <row r="8" spans="1:15">
      <c r="A8" s="23" t="s">
        <v>269</v>
      </c>
      <c r="B8" s="24" t="s">
        <v>270</v>
      </c>
      <c r="C8" s="29">
        <v>1709.2520216936316</v>
      </c>
      <c r="D8" s="29">
        <v>6.715659850660001E-2</v>
      </c>
      <c r="E8" s="29">
        <v>1.3431319701320001E-2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1714.6917061726663</v>
      </c>
    </row>
    <row r="9" spans="1:15">
      <c r="A9" s="23" t="s">
        <v>271</v>
      </c>
      <c r="B9" s="24" t="s">
        <v>272</v>
      </c>
      <c r="C9" s="29">
        <v>131.20810684326</v>
      </c>
      <c r="D9" s="29">
        <v>2.4133591657999999E-3</v>
      </c>
      <c r="E9" s="29">
        <v>2.6504832116E-4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131.34591870500981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1196.4275701541646</v>
      </c>
      <c r="D11" s="25">
        <v>0.25325008432461449</v>
      </c>
      <c r="E11" s="25">
        <v>3.6733710452029299E-2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1213.2530057850418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2605.7258484123049</v>
      </c>
      <c r="D19" s="25">
        <v>0.65723452818235639</v>
      </c>
      <c r="E19" s="25">
        <v>0.12852884102657963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2658.1885580734547</v>
      </c>
    </row>
    <row r="20" spans="1:15">
      <c r="A20" s="23" t="s">
        <v>293</v>
      </c>
      <c r="B20" s="24" t="s">
        <v>294</v>
      </c>
      <c r="C20" s="29">
        <v>16.00754194596</v>
      </c>
      <c r="D20" s="29">
        <v>2.226361884E-3</v>
      </c>
      <c r="E20" s="29">
        <v>1.3358171304E-4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16.105279232667598</v>
      </c>
    </row>
    <row r="21" spans="1:15">
      <c r="A21" s="23" t="s">
        <v>295</v>
      </c>
      <c r="B21" s="24" t="s">
        <v>296</v>
      </c>
      <c r="C21" s="29">
        <v>2589.718306466345</v>
      </c>
      <c r="D21" s="29">
        <v>0.65500816629835634</v>
      </c>
      <c r="E21" s="29">
        <v>0.12839525931353962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2642.083278840787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0</v>
      </c>
      <c r="D23" s="29">
        <v>0</v>
      </c>
      <c r="E23" s="29">
        <v>0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0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345.79204859164633</v>
      </c>
      <c r="D25" s="25">
        <v>2.3901005164017768</v>
      </c>
      <c r="E25" s="25">
        <v>3.2243054015715547E-2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421.25927236506072</v>
      </c>
    </row>
    <row r="26" spans="1:15">
      <c r="A26" s="23" t="s">
        <v>305</v>
      </c>
      <c r="B26" s="24" t="s">
        <v>306</v>
      </c>
      <c r="C26" s="29">
        <v>118.68479679368001</v>
      </c>
      <c r="D26" s="29">
        <v>1.6692212411999998E-2</v>
      </c>
      <c r="E26" s="29">
        <v>4.6622780936000002E-4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119.2757291106964</v>
      </c>
    </row>
    <row r="27" spans="1:15">
      <c r="A27" s="23" t="s">
        <v>307</v>
      </c>
      <c r="B27" s="24" t="s">
        <v>308</v>
      </c>
      <c r="C27" s="29">
        <v>227.10725179796631</v>
      </c>
      <c r="D27" s="29">
        <v>2.3734083039897769</v>
      </c>
      <c r="E27" s="29">
        <v>3.1776826206355545E-2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301.98354325436429</v>
      </c>
    </row>
    <row r="28" spans="1:15">
      <c r="A28" s="23" t="s">
        <v>309</v>
      </c>
      <c r="B28" s="24" t="s">
        <v>310</v>
      </c>
      <c r="C28" s="29">
        <v>0</v>
      </c>
      <c r="D28" s="29">
        <v>0</v>
      </c>
      <c r="E28" s="29">
        <v>0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0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303.24584552728976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303.24584552728976</v>
      </c>
    </row>
    <row r="47" spans="1:15">
      <c r="A47" s="23" t="s">
        <v>344</v>
      </c>
      <c r="B47" s="24" t="s">
        <v>345</v>
      </c>
      <c r="C47" s="25">
        <f>+SUM(C48:C52)</f>
        <v>303.22196859600001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303.22196859600001</v>
      </c>
    </row>
    <row r="48" spans="1:15">
      <c r="A48" s="23" t="s">
        <v>346</v>
      </c>
      <c r="B48" s="24" t="s">
        <v>347</v>
      </c>
      <c r="C48" s="45">
        <v>303.22196859600001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303.22196859600001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2.3876931289726025E-2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2.3876931289726025E-2</v>
      </c>
    </row>
    <row r="73" spans="1:15">
      <c r="A73" s="23" t="s">
        <v>393</v>
      </c>
      <c r="B73" s="24" t="s">
        <v>394</v>
      </c>
      <c r="C73" s="45">
        <v>2.3876931289726025E-2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2.3876931289726025E-2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0.90248405146666666</v>
      </c>
      <c r="D95" s="20">
        <f>+D96+D111+D127+D132+D144+D145+D151+D154+D155+D156</f>
        <v>98.374315250886085</v>
      </c>
      <c r="E95" s="20">
        <f>+E96+E111+E127+E132+E144+E145+E151+E154+E155+E156</f>
        <v>2.3451726168432852</v>
      </c>
      <c r="F95" s="34"/>
      <c r="G95" s="34"/>
      <c r="H95" s="34"/>
      <c r="I95" s="34"/>
      <c r="J95" s="20">
        <f>+J96+J111+J127+J132+J144+J145+J151+J154+J155+J156</f>
        <v>0.37290264898687997</v>
      </c>
      <c r="K95" s="20">
        <f>+K96+K111+K127+K132+K144+K145+K151+K154+K155+K156</f>
        <v>13.722817482717184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3376.8540545397477</v>
      </c>
    </row>
    <row r="96" spans="1:15">
      <c r="A96" s="23" t="s">
        <v>435</v>
      </c>
      <c r="B96" s="24" t="s">
        <v>436</v>
      </c>
      <c r="C96" s="31"/>
      <c r="D96" s="25">
        <f>+D97+D100+D101+D102</f>
        <v>90.821544000000003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2543.003232</v>
      </c>
    </row>
    <row r="97" spans="1:15">
      <c r="A97" s="23" t="s">
        <v>437</v>
      </c>
      <c r="B97" s="24" t="s">
        <v>438</v>
      </c>
      <c r="C97" s="31"/>
      <c r="D97" s="25">
        <f>+SUM(D98:D99)</f>
        <v>88.000095999999999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2464.002688</v>
      </c>
    </row>
    <row r="98" spans="1:15">
      <c r="A98" s="23" t="s">
        <v>439</v>
      </c>
      <c r="B98" s="24" t="s">
        <v>440</v>
      </c>
      <c r="C98" s="31"/>
      <c r="D98" s="45">
        <v>10.008000000000004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280.2240000000001</v>
      </c>
    </row>
    <row r="99" spans="1:15">
      <c r="A99" s="23" t="s">
        <v>441</v>
      </c>
      <c r="B99" s="24" t="s">
        <v>442</v>
      </c>
      <c r="C99" s="31"/>
      <c r="D99" s="45">
        <v>77.992095999999989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2183.7786879999999</v>
      </c>
    </row>
    <row r="100" spans="1:15">
      <c r="A100" s="23" t="s">
        <v>443</v>
      </c>
      <c r="B100" s="24" t="s">
        <v>444</v>
      </c>
      <c r="C100" s="31"/>
      <c r="D100" s="45">
        <v>3.0119999999999997E-2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0.84335999999999989</v>
      </c>
    </row>
    <row r="101" spans="1:15">
      <c r="A101" s="23" t="s">
        <v>445</v>
      </c>
      <c r="B101" s="24" t="s">
        <v>446</v>
      </c>
      <c r="C101" s="31"/>
      <c r="D101" s="45">
        <v>0.2399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6.7172000000000001</v>
      </c>
    </row>
    <row r="102" spans="1:15">
      <c r="A102" s="23" t="s">
        <v>447</v>
      </c>
      <c r="B102" s="24" t="s">
        <v>448</v>
      </c>
      <c r="C102" s="31"/>
      <c r="D102" s="25">
        <f>+SUM(D103:D110)</f>
        <v>2.551428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71.439983999999981</v>
      </c>
    </row>
    <row r="103" spans="1:15">
      <c r="A103" s="23" t="s">
        <v>449</v>
      </c>
      <c r="B103" s="24" t="s">
        <v>450</v>
      </c>
      <c r="C103" s="31"/>
      <c r="D103" s="45">
        <v>6.2005000000000005E-2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1.7361400000000002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3.0824999999999998E-2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0.86309999999999998</v>
      </c>
    </row>
    <row r="107" spans="1:15">
      <c r="A107" s="23" t="s">
        <v>457</v>
      </c>
      <c r="B107" s="24" t="s">
        <v>458</v>
      </c>
      <c r="C107" s="31"/>
      <c r="D107" s="45">
        <v>2.4260579999999998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67.92962399999999</v>
      </c>
    </row>
    <row r="108" spans="1:15">
      <c r="A108" s="23" t="s">
        <v>459</v>
      </c>
      <c r="B108" s="24" t="s">
        <v>460</v>
      </c>
      <c r="C108" s="31"/>
      <c r="D108" s="45">
        <v>3.2539999999999999E-2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0.91111999999999993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2.7199686363746043</v>
      </c>
      <c r="E111" s="25">
        <f>+E112+E115+E116+E117+E126</f>
        <v>0.16756703331849646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120.56438564789048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1.6361838191018772</v>
      </c>
      <c r="E112" s="25">
        <f>+SUM(E113:E114)</f>
        <v>7.6537371428571463E-4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46.015970969138273</v>
      </c>
    </row>
    <row r="113" spans="1:15">
      <c r="A113" s="23" t="s">
        <v>468</v>
      </c>
      <c r="B113" s="24" t="s">
        <v>440</v>
      </c>
      <c r="C113" s="31"/>
      <c r="D113" s="45">
        <v>0.24346781910187726</v>
      </c>
      <c r="E113" s="45">
        <v>7.6537371428571463E-4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7.0199229691382774</v>
      </c>
    </row>
    <row r="114" spans="1:15">
      <c r="A114" s="23" t="s">
        <v>469</v>
      </c>
      <c r="B114" s="24" t="s">
        <v>442</v>
      </c>
      <c r="C114" s="31"/>
      <c r="D114" s="45">
        <v>1.3927159999999998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38.996047999999995</v>
      </c>
    </row>
    <row r="115" spans="1:15">
      <c r="A115" s="23" t="s">
        <v>470</v>
      </c>
      <c r="B115" s="24" t="s">
        <v>444</v>
      </c>
      <c r="C115" s="31"/>
      <c r="D115" s="45">
        <v>1.2047999999999998E-3</v>
      </c>
      <c r="E115" s="45">
        <v>3.6383195828571419E-4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0.13014986894571426</v>
      </c>
    </row>
    <row r="116" spans="1:15">
      <c r="A116" s="23" t="s">
        <v>471</v>
      </c>
      <c r="B116" s="24" t="s">
        <v>446</v>
      </c>
      <c r="C116" s="31"/>
      <c r="D116" s="45">
        <v>0.4798</v>
      </c>
      <c r="E116" s="45">
        <v>5.0774320928571436E-3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14.779919504607143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0.60278001727272723</v>
      </c>
      <c r="E117" s="25">
        <f>+SUM(E118:E125)</f>
        <v>5.2769037386528578E-2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30.861635391066436</v>
      </c>
    </row>
    <row r="118" spans="1:15">
      <c r="A118" s="23" t="s">
        <v>473</v>
      </c>
      <c r="B118" s="24" t="s">
        <v>450</v>
      </c>
      <c r="C118" s="31"/>
      <c r="D118" s="45">
        <v>2.2547272727272728E-3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6.3132363636363639E-2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1.3563E-3</v>
      </c>
      <c r="E121" s="45">
        <v>2.4706506117857141E-3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0.69269881212321427</v>
      </c>
    </row>
    <row r="122" spans="1:15">
      <c r="A122" s="23" t="s">
        <v>477</v>
      </c>
      <c r="B122" s="24" t="s">
        <v>458</v>
      </c>
      <c r="C122" s="31"/>
      <c r="D122" s="45">
        <v>0.29517039</v>
      </c>
      <c r="E122" s="45">
        <v>2.4892702890000003E-2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14.861337185850001</v>
      </c>
    </row>
    <row r="123" spans="1:15">
      <c r="A123" s="23" t="s">
        <v>478</v>
      </c>
      <c r="B123" s="24" t="s">
        <v>460</v>
      </c>
      <c r="C123" s="31"/>
      <c r="D123" s="45">
        <v>3.9047999999999995E-3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0.10933439999999998</v>
      </c>
    </row>
    <row r="124" spans="1:15">
      <c r="A124" s="23" t="s">
        <v>479</v>
      </c>
      <c r="B124" s="24" t="s">
        <v>462</v>
      </c>
      <c r="C124" s="31"/>
      <c r="D124" s="45">
        <v>0.30009379999999997</v>
      </c>
      <c r="E124" s="45">
        <v>2.5405683884742857E-2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15.135132629456855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0.10859135816653931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28.776709914132915</v>
      </c>
    </row>
    <row r="127" spans="1:15">
      <c r="A127" s="23" t="s">
        <v>483</v>
      </c>
      <c r="B127" s="24" t="s">
        <v>484</v>
      </c>
      <c r="C127" s="31"/>
      <c r="D127" s="25">
        <f>+SUM(D128:D131)</f>
        <v>4.4297253465608009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124.03230970370242</v>
      </c>
    </row>
    <row r="128" spans="1:15">
      <c r="A128" s="23" t="s">
        <v>485</v>
      </c>
      <c r="B128" s="24" t="s">
        <v>486</v>
      </c>
      <c r="C128" s="31"/>
      <c r="D128" s="45">
        <v>1.7732626969200005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49.651355513760016</v>
      </c>
    </row>
    <row r="129" spans="1:15">
      <c r="A129" s="23" t="s">
        <v>487</v>
      </c>
      <c r="B129" s="24" t="s">
        <v>488</v>
      </c>
      <c r="C129" s="31"/>
      <c r="D129" s="45">
        <v>2.6564626496408001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74.3809541899424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2.1671643093531561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574.29854197858629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1.7530804568447906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464.56632106386951</v>
      </c>
    </row>
    <row r="134" spans="1:15">
      <c r="A134" s="23" t="s">
        <v>496</v>
      </c>
      <c r="B134" s="24" t="s">
        <v>497</v>
      </c>
      <c r="C134" s="31"/>
      <c r="D134" s="31"/>
      <c r="E134" s="45">
        <v>3.4100909564037996E-2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9.0367410344700687</v>
      </c>
    </row>
    <row r="135" spans="1:15">
      <c r="A135" s="23" t="s">
        <v>498</v>
      </c>
      <c r="B135" s="24" t="s">
        <v>499</v>
      </c>
      <c r="C135" s="31"/>
      <c r="D135" s="31"/>
      <c r="E135" s="45">
        <v>9.2173930790775002E-2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24.426091659555375</v>
      </c>
    </row>
    <row r="136" spans="1:15">
      <c r="A136" s="23" t="s">
        <v>500</v>
      </c>
      <c r="B136" s="24" t="s">
        <v>501</v>
      </c>
      <c r="C136" s="31"/>
      <c r="D136" s="31"/>
      <c r="E136" s="45">
        <v>1.6268056164899776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431.10348836984406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0.41408385250836521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109.73222091471678</v>
      </c>
    </row>
    <row r="142" spans="1:15">
      <c r="A142" s="23" t="s">
        <v>511</v>
      </c>
      <c r="B142" s="24" t="s">
        <v>512</v>
      </c>
      <c r="C142" s="31"/>
      <c r="D142" s="31"/>
      <c r="E142" s="45">
        <v>0.19238177920287775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50.981171488762605</v>
      </c>
    </row>
    <row r="143" spans="1:15">
      <c r="A143" s="23" t="s">
        <v>513</v>
      </c>
      <c r="B143" s="24" t="s">
        <v>514</v>
      </c>
      <c r="C143" s="31"/>
      <c r="D143" s="31"/>
      <c r="E143" s="45">
        <v>0.22170207330548744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58.751049425954172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0.40307726795067367</v>
      </c>
      <c r="E145" s="25">
        <f>+SUM(E146:E150)</f>
        <v>1.0441274171632639E-2</v>
      </c>
      <c r="F145" s="31"/>
      <c r="G145" s="31"/>
      <c r="H145" s="31"/>
      <c r="I145" s="31"/>
      <c r="J145" s="25">
        <f>+SUM(J146:J150)</f>
        <v>0.37290264898687997</v>
      </c>
      <c r="K145" s="25">
        <f>+SUM(K146:K150)</f>
        <v>13.722817482717184</v>
      </c>
      <c r="L145" s="25">
        <f>+SUM(L146:L150)</f>
        <v>0</v>
      </c>
      <c r="M145" s="31"/>
      <c r="N145" s="64"/>
      <c r="O145" s="25">
        <f>+SUM(O146:O150)</f>
        <v>14.053101158101512</v>
      </c>
    </row>
    <row r="146" spans="1:15">
      <c r="A146" s="23" t="s">
        <v>519</v>
      </c>
      <c r="B146" s="24" t="s">
        <v>520</v>
      </c>
      <c r="C146" s="31"/>
      <c r="D146" s="45">
        <v>1.2554924977583991E-3</v>
      </c>
      <c r="E146" s="45">
        <v>2.367258581631999E-5</v>
      </c>
      <c r="F146" s="31"/>
      <c r="G146" s="31"/>
      <c r="H146" s="31"/>
      <c r="I146" s="31"/>
      <c r="J146" s="45">
        <v>8.4544949343999943E-4</v>
      </c>
      <c r="K146" s="45">
        <v>3.1112541358591983E-2</v>
      </c>
      <c r="L146" s="45">
        <v>0</v>
      </c>
      <c r="M146" s="31"/>
      <c r="N146" s="64"/>
      <c r="O146" s="29">
        <f>+C146*'PCG-PTG'!$F$5+D146*'PCG-PTG'!$F$6+E146*'PCG-PTG'!$F$8+SUM(F146:I146)</f>
        <v>4.1427025178559972E-2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0.40182177545291525</v>
      </c>
      <c r="E149" s="45">
        <v>1.0417601585816319E-2</v>
      </c>
      <c r="F149" s="31"/>
      <c r="G149" s="31"/>
      <c r="H149" s="31"/>
      <c r="I149" s="31"/>
      <c r="J149" s="45">
        <v>0.37205719949343996</v>
      </c>
      <c r="K149" s="45">
        <v>13.691704941358593</v>
      </c>
      <c r="L149" s="45">
        <v>0</v>
      </c>
      <c r="M149" s="31"/>
      <c r="N149" s="64"/>
      <c r="O149" s="29">
        <f>+C149*'PCG-PTG'!$F$5+D149*'PCG-PTG'!$F$6+E149*'PCG-PTG'!$F$8+SUM(F149:I149)</f>
        <v>14.011674132922952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3.7105111466666667E-2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3.7105111466666667E-2</v>
      </c>
    </row>
    <row r="152" spans="1:15">
      <c r="A152" s="23" t="s">
        <v>530</v>
      </c>
      <c r="B152" s="24" t="s">
        <v>531</v>
      </c>
      <c r="C152" s="45">
        <v>2.9824504800000002E-2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2.9824504800000002E-2</v>
      </c>
    </row>
    <row r="153" spans="1:15">
      <c r="A153" s="23" t="s">
        <v>532</v>
      </c>
      <c r="B153" s="24" t="s">
        <v>533</v>
      </c>
      <c r="C153" s="45">
        <v>7.2806066666666674E-3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7.2806066666666674E-3</v>
      </c>
    </row>
    <row r="154" spans="1:15">
      <c r="A154" s="23" t="s">
        <v>534</v>
      </c>
      <c r="B154" s="24" t="s">
        <v>535</v>
      </c>
      <c r="C154" s="45">
        <v>0.86537894000000004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0.86537894000000004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-21263.97540645719</v>
      </c>
      <c r="D157" s="20">
        <f t="shared" ref="D157:E157" si="36">+D158+D166+D174+D182+D190+D198+D206+D207</f>
        <v>7.2664692438650338</v>
      </c>
      <c r="E157" s="20">
        <f t="shared" si="36"/>
        <v>0.25063495958503845</v>
      </c>
      <c r="F157" s="34"/>
      <c r="G157" s="34"/>
      <c r="H157" s="34"/>
      <c r="I157" s="34"/>
      <c r="J157" s="20">
        <f t="shared" ref="J157:L157" si="37">+J158+J166+J174+J182+J190+J198+J206+J207</f>
        <v>2.5807749304196301</v>
      </c>
      <c r="K157" s="20">
        <f t="shared" si="37"/>
        <v>118.86813834670733</v>
      </c>
      <c r="L157" s="20">
        <f t="shared" si="37"/>
        <v>0</v>
      </c>
      <c r="M157" s="34"/>
      <c r="N157" s="63"/>
      <c r="O157" s="20">
        <f>+O158+O166+O174+O182+O190+O198+O206+O207</f>
        <v>-20994.096003338935</v>
      </c>
    </row>
    <row r="158" spans="1:15">
      <c r="A158" s="23" t="s">
        <v>541</v>
      </c>
      <c r="B158" s="24" t="s">
        <v>542</v>
      </c>
      <c r="C158" s="25">
        <f>+SUM(C159:C160)</f>
        <v>-31123.698054116663</v>
      </c>
      <c r="D158" s="25">
        <f t="shared" ref="D158:E158" si="38">+SUM(D159:D160)</f>
        <v>0.38845193452135518</v>
      </c>
      <c r="E158" s="25">
        <f t="shared" si="38"/>
        <v>1.377497221721633E-2</v>
      </c>
      <c r="F158" s="31"/>
      <c r="G158" s="31"/>
      <c r="H158" s="31"/>
      <c r="I158" s="31"/>
      <c r="J158" s="25">
        <f t="shared" ref="J158:L158" si="39">+SUM(J159:J160)</f>
        <v>0.14684680424973065</v>
      </c>
      <c r="K158" s="25">
        <f t="shared" si="39"/>
        <v>6.4333465566324906</v>
      </c>
      <c r="L158" s="25">
        <f t="shared" si="39"/>
        <v>0</v>
      </c>
      <c r="M158" s="31"/>
      <c r="N158" s="64"/>
      <c r="O158" s="25">
        <f>+SUM(O159:O160)</f>
        <v>-31109.171032312504</v>
      </c>
    </row>
    <row r="159" spans="1:15">
      <c r="A159" s="23" t="s">
        <v>543</v>
      </c>
      <c r="B159" s="24" t="s">
        <v>544</v>
      </c>
      <c r="C159" s="45">
        <v>-28110.547049384484</v>
      </c>
      <c r="D159" s="45">
        <v>0.38845193452135518</v>
      </c>
      <c r="E159" s="45">
        <v>1.377497221721633E-2</v>
      </c>
      <c r="F159" s="31"/>
      <c r="G159" s="31"/>
      <c r="H159" s="31"/>
      <c r="I159" s="31"/>
      <c r="J159" s="45">
        <v>0.14684680424973065</v>
      </c>
      <c r="K159" s="45">
        <v>6.4333465566324906</v>
      </c>
      <c r="L159" s="45">
        <v>0</v>
      </c>
      <c r="M159" s="31"/>
      <c r="N159" s="64"/>
      <c r="O159" s="29">
        <f>+C159*'PCG-PTG'!$F$5+D159*'PCG-PTG'!$F$6+E159*'PCG-PTG'!$F$8+SUM(F159:I159)</f>
        <v>-28096.020027580325</v>
      </c>
    </row>
    <row r="160" spans="1:15">
      <c r="A160" s="23" t="s">
        <v>545</v>
      </c>
      <c r="B160" s="24" t="s">
        <v>546</v>
      </c>
      <c r="C160" s="25">
        <f>+SUM(C161:C165)</f>
        <v>-3013.1510047321799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-3013.1510047321799</v>
      </c>
    </row>
    <row r="161" spans="1:15">
      <c r="A161" s="23" t="s">
        <v>547</v>
      </c>
      <c r="B161" s="24" t="s">
        <v>548</v>
      </c>
      <c r="C161" s="45">
        <v>-438.24040763960255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-438.24040763960255</v>
      </c>
    </row>
    <row r="162" spans="1:15">
      <c r="A162" s="23" t="s">
        <v>549</v>
      </c>
      <c r="B162" s="24" t="s">
        <v>550</v>
      </c>
      <c r="C162" s="45">
        <v>-2552.073712303596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-2552.073712303596</v>
      </c>
    </row>
    <row r="163" spans="1:15">
      <c r="A163" s="23" t="s">
        <v>551</v>
      </c>
      <c r="B163" s="24" t="s">
        <v>552</v>
      </c>
      <c r="C163" s="45">
        <v>-22.836884788981681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-22.836884788981681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704.45818408092146</v>
      </c>
      <c r="D166" s="25">
        <f t="shared" ref="D166" si="42">+SUM(D167:D168)</f>
        <v>1.2707789733867725</v>
      </c>
      <c r="E166" s="25">
        <f t="shared" ref="E166" si="43">+SUM(E167:E168)</f>
        <v>5.7356172378880625E-2</v>
      </c>
      <c r="F166" s="31"/>
      <c r="G166" s="31"/>
      <c r="H166" s="31"/>
      <c r="I166" s="31"/>
      <c r="J166" s="25">
        <f t="shared" ref="J166:L166" si="44">+SUM(J167:J168)</f>
        <v>0.77044329850196946</v>
      </c>
      <c r="K166" s="25">
        <f t="shared" si="44"/>
        <v>23.621402771876095</v>
      </c>
      <c r="L166" s="25">
        <f t="shared" si="44"/>
        <v>0</v>
      </c>
      <c r="M166" s="31"/>
      <c r="N166" s="64"/>
      <c r="O166" s="25">
        <f>+SUM(O167:O168)</f>
        <v>755.23938101615431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704.45818408092146</v>
      </c>
      <c r="D168" s="25">
        <f t="shared" ref="D168" si="45">+SUM(D169:D173)</f>
        <v>1.2707789733867725</v>
      </c>
      <c r="E168" s="25">
        <f>+SUM(E169:E173)</f>
        <v>5.7356172378880625E-2</v>
      </c>
      <c r="F168" s="31"/>
      <c r="G168" s="31"/>
      <c r="H168" s="31"/>
      <c r="I168" s="31"/>
      <c r="J168" s="25">
        <f>+SUM(J169:J173)</f>
        <v>0.77044329850196946</v>
      </c>
      <c r="K168" s="25">
        <f t="shared" ref="K168" si="46">+SUM(K169:K173)</f>
        <v>23.621402771876095</v>
      </c>
      <c r="L168" s="25">
        <f>+SUM(L169:L173)</f>
        <v>0</v>
      </c>
      <c r="M168" s="31"/>
      <c r="N168" s="64"/>
      <c r="O168" s="25">
        <f>+SUM(O169:O173)</f>
        <v>755.23938101615431</v>
      </c>
    </row>
    <row r="169" spans="1:15">
      <c r="A169" s="23" t="s">
        <v>563</v>
      </c>
      <c r="B169" s="24" t="s">
        <v>564</v>
      </c>
      <c r="C169" s="45">
        <v>933.99652277781536</v>
      </c>
      <c r="D169" s="45">
        <v>1.203328322677742</v>
      </c>
      <c r="E169" s="45">
        <v>5.1197634705447422E-2</v>
      </c>
      <c r="F169" s="31"/>
      <c r="G169" s="31"/>
      <c r="H169" s="31"/>
      <c r="I169" s="31"/>
      <c r="J169" s="45">
        <v>0.65607045599535285</v>
      </c>
      <c r="K169" s="45">
        <v>21.71518873009915</v>
      </c>
      <c r="L169" s="45">
        <v>0</v>
      </c>
      <c r="M169" s="31"/>
      <c r="N169" s="64"/>
      <c r="O169" s="29">
        <f>+C169*'PCG-PTG'!$F$5+D169*'PCG-PTG'!$F$6+E169*'PCG-PTG'!$F$8+SUM(F169:I169)</f>
        <v>981.25708900973564</v>
      </c>
    </row>
    <row r="170" spans="1:15">
      <c r="A170" s="23" t="s">
        <v>565</v>
      </c>
      <c r="B170" s="24" t="s">
        <v>566</v>
      </c>
      <c r="C170" s="45">
        <v>-229.5383386968939</v>
      </c>
      <c r="D170" s="45">
        <v>6.7450650709030335E-2</v>
      </c>
      <c r="E170" s="45">
        <v>6.1585376734332046E-3</v>
      </c>
      <c r="F170" s="31"/>
      <c r="G170" s="31"/>
      <c r="H170" s="31"/>
      <c r="I170" s="31"/>
      <c r="J170" s="45">
        <v>0.11437284250661665</v>
      </c>
      <c r="K170" s="45">
        <v>1.9062140417769442</v>
      </c>
      <c r="L170" s="45">
        <v>0</v>
      </c>
      <c r="M170" s="31"/>
      <c r="N170" s="64"/>
      <c r="O170" s="29">
        <f>+C170*'PCG-PTG'!$F$5+D170*'PCG-PTG'!$F$6+E170*'PCG-PTG'!$F$8+SUM(F170:I170)</f>
        <v>-226.01770799358127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9070.4870930737889</v>
      </c>
      <c r="D174" s="25">
        <f t="shared" ref="D174" si="47">+SUM(D175:D176)</f>
        <v>5.6072383359569056</v>
      </c>
      <c r="E174" s="25">
        <f t="shared" ref="E174" si="48">+SUM(E175:E176)</f>
        <v>0.17950381498894147</v>
      </c>
      <c r="F174" s="31"/>
      <c r="G174" s="31"/>
      <c r="H174" s="31"/>
      <c r="I174" s="31"/>
      <c r="J174" s="25">
        <f t="shared" ref="J174:K174" si="49">+SUM(J175:J176)</f>
        <v>1.6634848276679299</v>
      </c>
      <c r="K174" s="25">
        <f t="shared" si="49"/>
        <v>88.813389018198734</v>
      </c>
      <c r="L174" s="25">
        <f>+SUM(L175:L176)</f>
        <v>0</v>
      </c>
      <c r="M174" s="31"/>
      <c r="N174" s="64"/>
      <c r="O174" s="25">
        <f>+SUM(O175:O176)</f>
        <v>9275.058277452652</v>
      </c>
    </row>
    <row r="175" spans="1:15">
      <c r="A175" s="23" t="s">
        <v>575</v>
      </c>
      <c r="B175" s="24" t="s">
        <v>576</v>
      </c>
      <c r="C175" s="45">
        <v>0</v>
      </c>
      <c r="D175" s="45">
        <v>0.10681528854</v>
      </c>
      <c r="E175" s="45">
        <v>9.7527002579999994E-3</v>
      </c>
      <c r="F175" s="31"/>
      <c r="G175" s="31"/>
      <c r="H175" s="31"/>
      <c r="I175" s="31"/>
      <c r="J175" s="45">
        <v>0.18112157621999997</v>
      </c>
      <c r="K175" s="45">
        <v>3.018692937</v>
      </c>
      <c r="L175" s="45">
        <v>0</v>
      </c>
      <c r="M175" s="31"/>
      <c r="N175" s="64"/>
      <c r="O175" s="29">
        <f>+C175*'PCG-PTG'!$F$5+D175*'PCG-PTG'!$F$6+E175*'PCG-PTG'!$F$8+SUM(F175:I175)</f>
        <v>5.5752936474899997</v>
      </c>
    </row>
    <row r="176" spans="1:15">
      <c r="A176" s="23" t="s">
        <v>577</v>
      </c>
      <c r="B176" s="24" t="s">
        <v>578</v>
      </c>
      <c r="C176" s="25">
        <f>+SUM(C177:C181)</f>
        <v>9070.4870930737889</v>
      </c>
      <c r="D176" s="25">
        <f t="shared" ref="D176" si="50">+SUM(D177:D181)</f>
        <v>5.5004230474169056</v>
      </c>
      <c r="E176" s="25">
        <f>+SUM(E177:E181)</f>
        <v>0.16975111473094145</v>
      </c>
      <c r="F176" s="31"/>
      <c r="G176" s="31"/>
      <c r="H176" s="31"/>
      <c r="I176" s="31"/>
      <c r="J176" s="25">
        <f>+SUM(J177:J181)</f>
        <v>1.4823632514479299</v>
      </c>
      <c r="K176" s="25">
        <f t="shared" ref="K176" si="51">+SUM(K177:K181)</f>
        <v>85.794696081198737</v>
      </c>
      <c r="L176" s="25">
        <f>+SUM(L177:L181)</f>
        <v>0</v>
      </c>
      <c r="M176" s="31"/>
      <c r="N176" s="64"/>
      <c r="O176" s="25">
        <f>+SUM(O177:O181)</f>
        <v>9269.4829838051628</v>
      </c>
    </row>
    <row r="177" spans="1:15">
      <c r="A177" s="23" t="s">
        <v>579</v>
      </c>
      <c r="B177" s="24" t="s">
        <v>580</v>
      </c>
      <c r="C177" s="45">
        <v>9051.9231802447866</v>
      </c>
      <c r="D177" s="45">
        <v>5.5004230474169056</v>
      </c>
      <c r="E177" s="45">
        <v>0.16975111473094145</v>
      </c>
      <c r="F177" s="31"/>
      <c r="G177" s="31"/>
      <c r="H177" s="31"/>
      <c r="I177" s="31"/>
      <c r="J177" s="45">
        <v>1.4823632514479299</v>
      </c>
      <c r="K177" s="45">
        <v>85.794696081198737</v>
      </c>
      <c r="L177" s="45">
        <v>0</v>
      </c>
      <c r="M177" s="31"/>
      <c r="N177" s="64"/>
      <c r="O177" s="29">
        <f>+C177*'PCG-PTG'!$F$5+D177*'PCG-PTG'!$F$6+E177*'PCG-PTG'!$F$8+SUM(F177:I177)</f>
        <v>9250.9190709761606</v>
      </c>
    </row>
    <row r="178" spans="1:15">
      <c r="A178" s="23" t="s">
        <v>581</v>
      </c>
      <c r="B178" s="24" t="s">
        <v>582</v>
      </c>
      <c r="C178" s="45">
        <v>18.563912829002266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18.563912829002266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7.1276493279982205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7.1276493279982205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7.1276493279982205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7.1276493279982205</v>
      </c>
    </row>
    <row r="185" spans="1:15">
      <c r="A185" s="23" t="s">
        <v>595</v>
      </c>
      <c r="B185" s="24" t="s">
        <v>596</v>
      </c>
      <c r="C185" s="45">
        <v>7.1276493279982205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7.1276493279982205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77.649721176764231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77.649721176764231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77.649721176764231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77.649721176764231</v>
      </c>
    </row>
    <row r="193" spans="1:15">
      <c r="A193" s="23" t="s">
        <v>611</v>
      </c>
      <c r="B193" s="24" t="s">
        <v>612</v>
      </c>
      <c r="C193" s="45">
        <v>75.171060661747774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75.171060661747774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2.4786605150164585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2.4786605150164585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28.430186278652723</v>
      </c>
      <c r="E208" s="20">
        <f t="shared" si="63"/>
        <v>0.14446615576800001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834.32874708079635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23.13460736267076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647.76900615478132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5.2955789159819631</v>
      </c>
      <c r="E219" s="25">
        <f t="shared" ref="E219" si="71">+SUM(E220:E222)</f>
        <v>0.14446615576800001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186.55974092601497</v>
      </c>
    </row>
    <row r="220" spans="1:15">
      <c r="A220" s="23" t="s">
        <v>664</v>
      </c>
      <c r="B220" s="24" t="s">
        <v>665</v>
      </c>
      <c r="C220" s="31"/>
      <c r="D220" s="45">
        <v>5.2955789159819631</v>
      </c>
      <c r="E220" s="45">
        <v>0.14446615576800001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186.55974092601497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87.086500930000014</v>
      </c>
      <c r="D226" s="25">
        <f t="shared" ref="D226:E226" si="74">+SUM(D227:D228)</f>
        <v>6.0899651000000002E-4</v>
      </c>
      <c r="E226" s="25">
        <f t="shared" si="74"/>
        <v>2.4359860400000001E-3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87.749089132880016</v>
      </c>
    </row>
    <row r="227" spans="1:15">
      <c r="A227" s="23"/>
      <c r="B227" s="43" t="s">
        <v>673</v>
      </c>
      <c r="C227" s="45">
        <v>87.086500930000014</v>
      </c>
      <c r="D227" s="45">
        <v>6.0899651000000002E-4</v>
      </c>
      <c r="E227" s="45">
        <v>2.4359860400000001E-3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87.749089132880016</v>
      </c>
    </row>
    <row r="228" spans="1:15">
      <c r="A228" s="23"/>
      <c r="B228" s="43" t="s">
        <v>674</v>
      </c>
      <c r="C228" s="45">
        <v>0</v>
      </c>
      <c r="D228" s="45"/>
      <c r="E228" s="45"/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0</v>
      </c>
    </row>
    <row r="229" spans="1:15">
      <c r="A229" s="23"/>
      <c r="B229" s="24" t="s">
        <v>675</v>
      </c>
      <c r="C229" s="45">
        <v>0</v>
      </c>
      <c r="D229" s="45"/>
      <c r="E229" s="45"/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1554.8456222386801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1554.8456222386801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-14971.421481183424</v>
      </c>
      <c r="D241" s="20">
        <f t="shared" si="77"/>
        <v>137.44112585998499</v>
      </c>
      <c r="E241" s="20">
        <f t="shared" si="77"/>
        <v>2.9514757057131278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2.9536775794065102</v>
      </c>
      <c r="K241" s="20">
        <f t="shared" si="77"/>
        <v>132.5909558294245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-10340.928895089866</v>
      </c>
    </row>
    <row r="242" spans="1:15" s="12" customFormat="1">
      <c r="A242" s="18" t="s">
        <v>263</v>
      </c>
      <c r="B242" s="19" t="s">
        <v>264</v>
      </c>
      <c r="C242" s="20">
        <f>+C243+C249+C252</f>
        <v>5988.4055956950078</v>
      </c>
      <c r="D242" s="20">
        <f t="shared" ref="D242:E242" si="79">+D243+D249+D252</f>
        <v>3.3701550865811476</v>
      </c>
      <c r="E242" s="20">
        <f t="shared" si="79"/>
        <v>0.21120197351680448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6138.738461101233</v>
      </c>
    </row>
    <row r="243" spans="1:15">
      <c r="A243" s="23" t="s">
        <v>265</v>
      </c>
      <c r="B243" s="24" t="s">
        <v>266</v>
      </c>
      <c r="C243" s="25">
        <f>+SUM(C244:C248)</f>
        <v>5988.4055956950078</v>
      </c>
      <c r="D243" s="25">
        <f t="shared" ref="D243:E243" si="81">+SUM(D244:D248)</f>
        <v>3.3701550865811476</v>
      </c>
      <c r="E243" s="25">
        <f t="shared" si="81"/>
        <v>0.21120197351680448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6138.738461101233</v>
      </c>
    </row>
    <row r="244" spans="1:15">
      <c r="A244" s="23" t="s">
        <v>267</v>
      </c>
      <c r="B244" s="24" t="s">
        <v>268</v>
      </c>
      <c r="C244" s="45">
        <f>+C7</f>
        <v>1840.4601285368917</v>
      </c>
      <c r="D244" s="45">
        <f>+D7</f>
        <v>6.9569957672400012E-2</v>
      </c>
      <c r="E244" s="45">
        <f>+E7</f>
        <v>1.3696368022480001E-2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1846.0376248776761</v>
      </c>
    </row>
    <row r="245" spans="1:15">
      <c r="A245" s="23" t="s">
        <v>275</v>
      </c>
      <c r="B245" s="24" t="s">
        <v>276</v>
      </c>
      <c r="C245" s="45">
        <f>+C11</f>
        <v>1196.4275701541646</v>
      </c>
      <c r="D245" s="45">
        <f>+D11</f>
        <v>0.25325008432461449</v>
      </c>
      <c r="E245" s="45">
        <f>+E11</f>
        <v>3.6733710452029299E-2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1213.2530057850418</v>
      </c>
    </row>
    <row r="246" spans="1:15">
      <c r="A246" s="23" t="s">
        <v>291</v>
      </c>
      <c r="B246" s="24" t="s">
        <v>292</v>
      </c>
      <c r="C246" s="45">
        <f>+C19</f>
        <v>2605.7258484123049</v>
      </c>
      <c r="D246" s="45">
        <f>+D19</f>
        <v>0.65723452818235639</v>
      </c>
      <c r="E246" s="45">
        <f>+E19</f>
        <v>0.12852884102657963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2658.1885580734547</v>
      </c>
    </row>
    <row r="247" spans="1:15">
      <c r="A247" s="23" t="s">
        <v>303</v>
      </c>
      <c r="B247" s="24" t="s">
        <v>304</v>
      </c>
      <c r="C247" s="45">
        <f>+C25</f>
        <v>345.79204859164633</v>
      </c>
      <c r="D247" s="45">
        <f>+D25</f>
        <v>2.3901005164017768</v>
      </c>
      <c r="E247" s="45">
        <f>+E25</f>
        <v>3.2243054015715547E-2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421.25927236506072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303.24584552728976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303.24584552728976</v>
      </c>
    </row>
    <row r="254" spans="1:15">
      <c r="A254" s="23" t="s">
        <v>344</v>
      </c>
      <c r="B254" s="24" t="s">
        <v>345</v>
      </c>
      <c r="C254" s="45">
        <f>+C47</f>
        <v>303.22196859600001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303.22196859600001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2.3876931289726025E-2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2.3876931289726025E-2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0.90248405146666666</v>
      </c>
      <c r="D262" s="20">
        <f t="shared" ref="D262:E262" si="90">+SUM(D263:D272)</f>
        <v>98.374315250886085</v>
      </c>
      <c r="E262" s="20">
        <f t="shared" si="90"/>
        <v>2.3451726168432852</v>
      </c>
      <c r="F262" s="34"/>
      <c r="G262" s="34"/>
      <c r="H262" s="34"/>
      <c r="I262" s="34"/>
      <c r="J262" s="20">
        <f t="shared" ref="J262:L262" si="91">+SUM(J263:J272)</f>
        <v>0.37290264898687997</v>
      </c>
      <c r="K262" s="20">
        <f t="shared" si="91"/>
        <v>13.722817482717184</v>
      </c>
      <c r="L262" s="20">
        <f t="shared" si="91"/>
        <v>0</v>
      </c>
      <c r="M262" s="34"/>
      <c r="N262" s="63"/>
      <c r="O262" s="20">
        <f>+SUM(O263:O272)</f>
        <v>3376.8540545397477</v>
      </c>
    </row>
    <row r="263" spans="1:15">
      <c r="A263" s="23" t="s">
        <v>435</v>
      </c>
      <c r="B263" s="24" t="s">
        <v>436</v>
      </c>
      <c r="C263" s="31"/>
      <c r="D263" s="45">
        <f>+D96</f>
        <v>90.821544000000003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2543.003232</v>
      </c>
    </row>
    <row r="264" spans="1:15">
      <c r="A264" s="23" t="s">
        <v>465</v>
      </c>
      <c r="B264" s="24" t="s">
        <v>466</v>
      </c>
      <c r="C264" s="31"/>
      <c r="D264" s="45">
        <f>+D111</f>
        <v>2.7199686363746043</v>
      </c>
      <c r="E264" s="45">
        <f>+E111</f>
        <v>0.16756703331849646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120.56438564789049</v>
      </c>
    </row>
    <row r="265" spans="1:15">
      <c r="A265" s="23" t="s">
        <v>483</v>
      </c>
      <c r="B265" s="24" t="s">
        <v>484</v>
      </c>
      <c r="C265" s="31"/>
      <c r="D265" s="45">
        <f>+D127</f>
        <v>4.4297253465608009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124.03230970370242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2.1671643093531561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574.2985419785864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0.40307726795067367</v>
      </c>
      <c r="E268" s="45">
        <f t="shared" si="92"/>
        <v>1.0441274171632639E-2</v>
      </c>
      <c r="F268" s="31"/>
      <c r="G268" s="31"/>
      <c r="H268" s="31"/>
      <c r="I268" s="31"/>
      <c r="J268" s="45">
        <f t="shared" si="92"/>
        <v>0.37290264898687997</v>
      </c>
      <c r="K268" s="45">
        <f t="shared" si="92"/>
        <v>13.722817482717184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14.053101158101512</v>
      </c>
    </row>
    <row r="269" spans="1:15">
      <c r="A269" s="23" t="s">
        <v>528</v>
      </c>
      <c r="B269" s="24" t="s">
        <v>529</v>
      </c>
      <c r="C269" s="45">
        <f>+C151</f>
        <v>3.7105111466666667E-2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3.7105111466666667E-2</v>
      </c>
    </row>
    <row r="270" spans="1:15">
      <c r="A270" s="23" t="s">
        <v>534</v>
      </c>
      <c r="B270" s="24" t="s">
        <v>535</v>
      </c>
      <c r="C270" s="45">
        <f>+C154</f>
        <v>0.86537894000000004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0.86537894000000004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-21263.97540645719</v>
      </c>
      <c r="D273" s="20">
        <f t="shared" ref="D273:E273" si="94">+SUM(D274:D281)</f>
        <v>7.2664692438650338</v>
      </c>
      <c r="E273" s="20">
        <f t="shared" si="94"/>
        <v>0.25063495958503845</v>
      </c>
      <c r="F273" s="34"/>
      <c r="G273" s="34"/>
      <c r="H273" s="34"/>
      <c r="I273" s="34"/>
      <c r="J273" s="20">
        <f t="shared" ref="J273:L273" si="95">+SUM(J274:J281)</f>
        <v>2.5807749304196301</v>
      </c>
      <c r="K273" s="20">
        <f t="shared" si="95"/>
        <v>118.86813834670733</v>
      </c>
      <c r="L273" s="20">
        <f t="shared" si="95"/>
        <v>0</v>
      </c>
      <c r="M273" s="34"/>
      <c r="N273" s="63"/>
      <c r="O273" s="20">
        <f>+SUM(O274:O281)</f>
        <v>-20994.096003338935</v>
      </c>
    </row>
    <row r="274" spans="1:15">
      <c r="A274" s="23" t="s">
        <v>541</v>
      </c>
      <c r="B274" s="24" t="s">
        <v>542</v>
      </c>
      <c r="C274" s="45">
        <f>+C158</f>
        <v>-31123.698054116663</v>
      </c>
      <c r="D274" s="45">
        <f t="shared" ref="D274:L274" si="96">+D158</f>
        <v>0.38845193452135518</v>
      </c>
      <c r="E274" s="45">
        <f t="shared" si="96"/>
        <v>1.377497221721633E-2</v>
      </c>
      <c r="F274" s="31"/>
      <c r="G274" s="31"/>
      <c r="H274" s="31"/>
      <c r="I274" s="31"/>
      <c r="J274" s="45">
        <f t="shared" si="96"/>
        <v>0.14684680424973065</v>
      </c>
      <c r="K274" s="45">
        <f t="shared" si="96"/>
        <v>6.4333465566324906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-31109.171032312504</v>
      </c>
    </row>
    <row r="275" spans="1:15">
      <c r="A275" s="23" t="s">
        <v>557</v>
      </c>
      <c r="B275" s="24" t="s">
        <v>558</v>
      </c>
      <c r="C275" s="45">
        <f>+C166</f>
        <v>704.45818408092146</v>
      </c>
      <c r="D275" s="45">
        <f t="shared" ref="D275:L275" si="97">+D166</f>
        <v>1.2707789733867725</v>
      </c>
      <c r="E275" s="45">
        <f t="shared" si="97"/>
        <v>5.7356172378880625E-2</v>
      </c>
      <c r="F275" s="31"/>
      <c r="G275" s="31"/>
      <c r="H275" s="31"/>
      <c r="I275" s="31"/>
      <c r="J275" s="45">
        <f t="shared" si="97"/>
        <v>0.77044329850196946</v>
      </c>
      <c r="K275" s="45">
        <f t="shared" si="97"/>
        <v>23.621402771876095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755.23938101615443</v>
      </c>
    </row>
    <row r="276" spans="1:15">
      <c r="A276" s="23" t="s">
        <v>573</v>
      </c>
      <c r="B276" s="24" t="s">
        <v>574</v>
      </c>
      <c r="C276" s="45">
        <f>+C174</f>
        <v>9070.4870930737889</v>
      </c>
      <c r="D276" s="45">
        <f t="shared" ref="D276:L276" si="98">+D174</f>
        <v>5.6072383359569056</v>
      </c>
      <c r="E276" s="45">
        <f t="shared" si="98"/>
        <v>0.17950381498894147</v>
      </c>
      <c r="F276" s="31"/>
      <c r="G276" s="31"/>
      <c r="H276" s="31"/>
      <c r="I276" s="31"/>
      <c r="J276" s="45">
        <f t="shared" si="98"/>
        <v>1.6634848276679299</v>
      </c>
      <c r="K276" s="45">
        <f t="shared" si="98"/>
        <v>88.813389018198734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9275.058277452652</v>
      </c>
    </row>
    <row r="277" spans="1:15">
      <c r="A277" s="23" t="s">
        <v>589</v>
      </c>
      <c r="B277" s="24" t="s">
        <v>590</v>
      </c>
      <c r="C277" s="45">
        <f>+C182</f>
        <v>7.1276493279982205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7.1276493279982205</v>
      </c>
    </row>
    <row r="278" spans="1:15">
      <c r="A278" s="23" t="s">
        <v>605</v>
      </c>
      <c r="B278" s="24" t="s">
        <v>606</v>
      </c>
      <c r="C278" s="45">
        <f>+C190</f>
        <v>77.649721176764231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77.649721176764231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28.430186278652723</v>
      </c>
      <c r="E282" s="20">
        <f t="shared" si="103"/>
        <v>0.14446615576800001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834.32874708079635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23.13460736267076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647.76900615478132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5.2955789159819631</v>
      </c>
      <c r="E286" s="45">
        <f t="shared" si="108"/>
        <v>0.14446615576800001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186.55974092601497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87.086500930000014</v>
      </c>
      <c r="D290" s="25">
        <f t="shared" ref="D290:E290" si="110">+D291+D292</f>
        <v>6.0899651000000002E-4</v>
      </c>
      <c r="E290" s="25">
        <f t="shared" si="110"/>
        <v>2.4359860400000001E-3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87.749089132880016</v>
      </c>
    </row>
    <row r="291" spans="1:15">
      <c r="A291" s="23"/>
      <c r="B291" s="43" t="s">
        <v>673</v>
      </c>
      <c r="C291" s="45">
        <f>+C227</f>
        <v>87.086500930000014</v>
      </c>
      <c r="D291" s="45">
        <f t="shared" ref="D291:M293" si="112">+D227</f>
        <v>6.0899651000000002E-4</v>
      </c>
      <c r="E291" s="45">
        <f t="shared" si="112"/>
        <v>2.4359860400000001E-3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87.749089132880016</v>
      </c>
    </row>
    <row r="292" spans="1:15">
      <c r="A292" s="23"/>
      <c r="B292" s="43" t="s">
        <v>674</v>
      </c>
      <c r="C292" s="45">
        <f>+C228</f>
        <v>0</v>
      </c>
      <c r="D292" s="45">
        <f t="shared" si="112"/>
        <v>0</v>
      </c>
      <c r="E292" s="45">
        <f t="shared" si="112"/>
        <v>0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0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1554.8456222386801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1554.8456222386801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-14971.421481183424</v>
      </c>
      <c r="D303" s="20">
        <f t="shared" ref="D303:M303" si="115">+SUM(D304:D308)</f>
        <v>137.44112585998499</v>
      </c>
      <c r="E303" s="20">
        <f t="shared" si="115"/>
        <v>2.9514757057131278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2.9536775794065102</v>
      </c>
      <c r="K303" s="20">
        <f t="shared" si="115"/>
        <v>132.5909558294245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-10340.928895089866</v>
      </c>
    </row>
    <row r="304" spans="1:15">
      <c r="A304" s="47" t="s">
        <v>263</v>
      </c>
      <c r="B304" s="48" t="s">
        <v>264</v>
      </c>
      <c r="C304" s="66">
        <f>+C242</f>
        <v>5988.4055956950078</v>
      </c>
      <c r="D304" s="66">
        <f t="shared" ref="D304:M304" si="116">+D242</f>
        <v>3.3701550865811476</v>
      </c>
      <c r="E304" s="66">
        <f t="shared" si="116"/>
        <v>0.21120197351680448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6138.738461101233</v>
      </c>
    </row>
    <row r="305" spans="1:15">
      <c r="A305" s="47" t="s">
        <v>342</v>
      </c>
      <c r="B305" s="48" t="s">
        <v>343</v>
      </c>
      <c r="C305" s="66">
        <f>+C253</f>
        <v>303.24584552728976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303.24584552728976</v>
      </c>
    </row>
    <row r="306" spans="1:15">
      <c r="A306" s="47" t="s">
        <v>433</v>
      </c>
      <c r="B306" s="48" t="s">
        <v>434</v>
      </c>
      <c r="C306" s="66">
        <f>+C262</f>
        <v>0.90248405146666666</v>
      </c>
      <c r="D306" s="66">
        <f t="shared" ref="D306:L306" si="118">+D262</f>
        <v>98.374315250886085</v>
      </c>
      <c r="E306" s="66">
        <f t="shared" si="118"/>
        <v>2.3451726168432852</v>
      </c>
      <c r="F306" s="31"/>
      <c r="G306" s="31"/>
      <c r="H306" s="31"/>
      <c r="I306" s="31"/>
      <c r="J306" s="66">
        <f t="shared" si="118"/>
        <v>0.37290264898687997</v>
      </c>
      <c r="K306" s="66">
        <f t="shared" si="118"/>
        <v>13.722817482717184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3376.8540545397477</v>
      </c>
    </row>
    <row r="307" spans="1:15">
      <c r="A307" s="47" t="s">
        <v>539</v>
      </c>
      <c r="B307" s="48" t="s">
        <v>540</v>
      </c>
      <c r="C307" s="66">
        <f>+C273</f>
        <v>-21263.97540645719</v>
      </c>
      <c r="D307" s="66">
        <f t="shared" ref="D307:L307" si="119">+D273</f>
        <v>7.2664692438650338</v>
      </c>
      <c r="E307" s="66">
        <f t="shared" si="119"/>
        <v>0.25063495958503845</v>
      </c>
      <c r="F307" s="31"/>
      <c r="G307" s="31"/>
      <c r="H307" s="31"/>
      <c r="I307" s="31"/>
      <c r="J307" s="66">
        <f t="shared" si="119"/>
        <v>2.5807749304196301</v>
      </c>
      <c r="K307" s="66">
        <f t="shared" si="119"/>
        <v>118.86813834670733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-20994.096003338935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28.430186278652723</v>
      </c>
      <c r="E308" s="66">
        <f t="shared" si="120"/>
        <v>0.14446615576800001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834.32874708079635</v>
      </c>
    </row>
  </sheetData>
  <sheetProtection algorithmName="SHA-512" hashValue="4UUgr6B1BjUtyqEm868K0iIjdPbdnS0GN7FDNAofQ1sqz5ub79Pordioc8mgoPHcs8b2JfGzBh3OwizAtTobZQ==" saltValue="Zpg5a81DB+EXd2slpVVLsg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111" priority="6" operator="equal">
      <formula>0</formula>
    </cfRule>
  </conditionalFormatting>
  <conditionalFormatting sqref="O239">
    <cfRule type="cellIs" dxfId="110" priority="5" operator="equal">
      <formula>0</formula>
    </cfRule>
  </conditionalFormatting>
  <conditionalFormatting sqref="C301:M301">
    <cfRule type="cellIs" dxfId="109" priority="2" operator="equal">
      <formula>0</formula>
    </cfRule>
  </conditionalFormatting>
  <conditionalFormatting sqref="O301">
    <cfRule type="cellIs" dxfId="108" priority="1" operator="equal">
      <formula>0</formula>
    </cfRule>
  </conditionalFormatting>
  <dataValidations count="1">
    <dataValidation allowBlank="1" showInputMessage="1" showErrorMessage="1" sqref="B144:B157 B136 A225:B236 B267:B273 A289:B298 B307" xr:uid="{D14F3BC6-9E43-465F-8F6E-C44C1586212A}"/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DD1CF-FF13-41A6-96F3-6832CD43A189}">
  <dimension ref="A2:O308"/>
  <sheetViews>
    <sheetView showGridLines="0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-12423.432939179889</v>
      </c>
      <c r="D4" s="20">
        <f t="shared" si="0"/>
        <v>141.67010913328244</v>
      </c>
      <c r="E4" s="20">
        <f t="shared" si="0"/>
        <v>3.1927389273664861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3.8765101574572367</v>
      </c>
      <c r="K4" s="20">
        <f t="shared" si="0"/>
        <v>163.70022236562752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-7610.5940676958571</v>
      </c>
    </row>
    <row r="5" spans="1:15" s="12" customFormat="1">
      <c r="A5" s="18" t="s">
        <v>263</v>
      </c>
      <c r="B5" s="19" t="s">
        <v>264</v>
      </c>
      <c r="C5" s="20">
        <f>+C6+C32+C42</f>
        <v>5254.3822891961463</v>
      </c>
      <c r="D5" s="20">
        <f t="shared" ref="D5:E5" si="1">+D6+D32+D42</f>
        <v>3.3397331081796713</v>
      </c>
      <c r="E5" s="20">
        <f t="shared" si="1"/>
        <v>0.2050742126256124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5402.2394825709644</v>
      </c>
    </row>
    <row r="6" spans="1:15">
      <c r="A6" s="23" t="s">
        <v>265</v>
      </c>
      <c r="B6" s="24" t="s">
        <v>266</v>
      </c>
      <c r="C6" s="25">
        <f>+C7+C11+C19+C25+C29</f>
        <v>5254.3822891961463</v>
      </c>
      <c r="D6" s="25">
        <f t="shared" ref="D6:E6" si="4">+D7+D11+D19+D25+D29</f>
        <v>3.3397331081796713</v>
      </c>
      <c r="E6" s="25">
        <f t="shared" si="4"/>
        <v>0.2050742126256124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5402.2394825709644</v>
      </c>
    </row>
    <row r="7" spans="1:15">
      <c r="A7" s="23" t="s">
        <v>267</v>
      </c>
      <c r="B7" s="24" t="s">
        <v>268</v>
      </c>
      <c r="C7" s="25">
        <v>1513.7501747847014</v>
      </c>
      <c r="D7" s="25">
        <v>5.3081309769551666E-2</v>
      </c>
      <c r="E7" s="25">
        <v>1.0089206881369451E-2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1517.9100912818117</v>
      </c>
    </row>
    <row r="8" spans="1:15">
      <c r="A8" s="23" t="s">
        <v>269</v>
      </c>
      <c r="B8" s="24" t="s">
        <v>270</v>
      </c>
      <c r="C8" s="29">
        <v>1210.1664530011544</v>
      </c>
      <c r="D8" s="29">
        <v>4.7810759044142864E-2</v>
      </c>
      <c r="E8" s="29">
        <v>9.5621518088285715E-3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1214.0391244837299</v>
      </c>
    </row>
    <row r="9" spans="1:15">
      <c r="A9" s="23" t="s">
        <v>271</v>
      </c>
      <c r="B9" s="24" t="s">
        <v>272</v>
      </c>
      <c r="C9" s="29">
        <v>303.58372178354693</v>
      </c>
      <c r="D9" s="29">
        <v>5.2705507254088005E-3</v>
      </c>
      <c r="E9" s="29">
        <v>5.2705507254088011E-4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303.87096679808172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594.40507798695467</v>
      </c>
      <c r="D11" s="25">
        <v>0.21705050185082314</v>
      </c>
      <c r="E11" s="25">
        <v>3.0475371882918493E-2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608.55846558775113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2649.9945874753603</v>
      </c>
      <c r="D19" s="25">
        <v>0.66841271520955603</v>
      </c>
      <c r="E19" s="25">
        <v>0.13117693881553996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2703.4720322873459</v>
      </c>
    </row>
    <row r="20" spans="1:15">
      <c r="A20" s="23" t="s">
        <v>293</v>
      </c>
      <c r="B20" s="24" t="s">
        <v>294</v>
      </c>
      <c r="C20" s="29">
        <v>5.464560661149851</v>
      </c>
      <c r="D20" s="29">
        <v>7.6002234508342848E-4</v>
      </c>
      <c r="E20" s="29">
        <v>4.5601340705005711E-5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5.4979256420990135</v>
      </c>
    </row>
    <row r="21" spans="1:15">
      <c r="A21" s="23" t="s">
        <v>295</v>
      </c>
      <c r="B21" s="24" t="s">
        <v>296</v>
      </c>
      <c r="C21" s="29">
        <v>2644.5300268142105</v>
      </c>
      <c r="D21" s="29">
        <v>0.6676526928644726</v>
      </c>
      <c r="E21" s="29">
        <v>0.13113133747483496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2697.974106645247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0</v>
      </c>
      <c r="D23" s="29">
        <v>0</v>
      </c>
      <c r="E23" s="29">
        <v>0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0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496.23244894913046</v>
      </c>
      <c r="D25" s="25">
        <v>2.4011885813497402</v>
      </c>
      <c r="E25" s="25">
        <v>3.3332695045784483E-2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572.29889341405601</v>
      </c>
    </row>
    <row r="26" spans="1:15">
      <c r="A26" s="23" t="s">
        <v>305</v>
      </c>
      <c r="B26" s="24" t="s">
        <v>306</v>
      </c>
      <c r="C26" s="29">
        <v>178.28241445510838</v>
      </c>
      <c r="D26" s="29">
        <v>2.5479427457588348E-2</v>
      </c>
      <c r="E26" s="29">
        <v>9.9280293411226073E-4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179.2589312014606</v>
      </c>
    </row>
    <row r="27" spans="1:15">
      <c r="A27" s="23" t="s">
        <v>307</v>
      </c>
      <c r="B27" s="24" t="s">
        <v>308</v>
      </c>
      <c r="C27" s="29">
        <v>248.53232752766309</v>
      </c>
      <c r="D27" s="29">
        <v>2.3663205210734479</v>
      </c>
      <c r="E27" s="29">
        <v>3.1776574142549988E-2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323.21009426549534</v>
      </c>
    </row>
    <row r="28" spans="1:15">
      <c r="A28" s="23" t="s">
        <v>309</v>
      </c>
      <c r="B28" s="24" t="s">
        <v>310</v>
      </c>
      <c r="C28" s="29">
        <v>69.417706966359006</v>
      </c>
      <c r="D28" s="29">
        <v>9.3886328187038869E-3</v>
      </c>
      <c r="E28" s="29">
        <v>5.6331796912223312E-4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69.829867947100112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206.91806884052605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206.91806884052605</v>
      </c>
    </row>
    <row r="47" spans="1:15">
      <c r="A47" s="23" t="s">
        <v>344</v>
      </c>
      <c r="B47" s="24" t="s">
        <v>345</v>
      </c>
      <c r="C47" s="25">
        <f>+SUM(C48:C52)</f>
        <v>206.47674359999999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206.47674359999999</v>
      </c>
    </row>
    <row r="48" spans="1:15">
      <c r="A48" s="23" t="s">
        <v>346</v>
      </c>
      <c r="B48" s="24" t="s">
        <v>347</v>
      </c>
      <c r="C48" s="45">
        <v>206.47674359999999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206.47674359999999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0.44132524052604954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0.44132524052604954</v>
      </c>
    </row>
    <row r="73" spans="1:15">
      <c r="A73" s="23" t="s">
        <v>393</v>
      </c>
      <c r="B73" s="24" t="s">
        <v>394</v>
      </c>
      <c r="C73" s="45">
        <v>0.44132524052604954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0.44132524052604954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4.4701329619999992</v>
      </c>
      <c r="D95" s="20">
        <f>+D96+D111+D127+D132+D144+D145+D151+D154+D155+D156</f>
        <v>99.706198777652574</v>
      </c>
      <c r="E95" s="20">
        <f>+E96+E111+E127+E132+E144+E145+E151+E154+E155+E156</f>
        <v>2.5260407927742055</v>
      </c>
      <c r="F95" s="34"/>
      <c r="G95" s="34"/>
      <c r="H95" s="34"/>
      <c r="I95" s="34"/>
      <c r="J95" s="20">
        <f>+J96+J111+J127+J132+J144+J145+J151+J154+J155+J156</f>
        <v>0.480980074758592</v>
      </c>
      <c r="K95" s="20">
        <f>+K96+K111+K127+K132+K144+K145+K151+K154+K155+K156</f>
        <v>17.700066751116186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3465.6445088214373</v>
      </c>
    </row>
    <row r="96" spans="1:15">
      <c r="A96" s="23" t="s">
        <v>435</v>
      </c>
      <c r="B96" s="24" t="s">
        <v>436</v>
      </c>
      <c r="C96" s="31"/>
      <c r="D96" s="25">
        <f>+D97+D100+D101+D102</f>
        <v>91.39349949999999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2559.0179859999998</v>
      </c>
    </row>
    <row r="97" spans="1:15">
      <c r="A97" s="23" t="s">
        <v>437</v>
      </c>
      <c r="B97" s="24" t="s">
        <v>438</v>
      </c>
      <c r="C97" s="31"/>
      <c r="D97" s="25">
        <f>+SUM(D98:D99)</f>
        <v>88.159199999999998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2468.4576000000002</v>
      </c>
    </row>
    <row r="98" spans="1:15">
      <c r="A98" s="23" t="s">
        <v>439</v>
      </c>
      <c r="B98" s="24" t="s">
        <v>440</v>
      </c>
      <c r="C98" s="31"/>
      <c r="D98" s="45">
        <v>10.526400000000002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294.7392000000001</v>
      </c>
    </row>
    <row r="99" spans="1:15">
      <c r="A99" s="23" t="s">
        <v>441</v>
      </c>
      <c r="B99" s="24" t="s">
        <v>442</v>
      </c>
      <c r="C99" s="31"/>
      <c r="D99" s="45">
        <v>77.632800000000003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2173.7184000000002</v>
      </c>
    </row>
    <row r="100" spans="1:15">
      <c r="A100" s="23" t="s">
        <v>443</v>
      </c>
      <c r="B100" s="24" t="s">
        <v>444</v>
      </c>
      <c r="C100" s="31"/>
      <c r="D100" s="45">
        <v>3.6464499999999997E-2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1.0210059999999999</v>
      </c>
    </row>
    <row r="101" spans="1:15">
      <c r="A101" s="23" t="s">
        <v>445</v>
      </c>
      <c r="B101" s="24" t="s">
        <v>446</v>
      </c>
      <c r="C101" s="31"/>
      <c r="D101" s="45">
        <v>0.30299999999999999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8.484</v>
      </c>
    </row>
    <row r="102" spans="1:15">
      <c r="A102" s="23" t="s">
        <v>447</v>
      </c>
      <c r="B102" s="24" t="s">
        <v>448</v>
      </c>
      <c r="C102" s="31"/>
      <c r="D102" s="25">
        <f>+SUM(D103:D110)</f>
        <v>2.894835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81.055379999999985</v>
      </c>
    </row>
    <row r="103" spans="1:15">
      <c r="A103" s="23" t="s">
        <v>449</v>
      </c>
      <c r="B103" s="24" t="s">
        <v>450</v>
      </c>
      <c r="C103" s="31"/>
      <c r="D103" s="45">
        <v>6.9010000000000002E-2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1.93228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3.0824999999999998E-2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0.86309999999999998</v>
      </c>
    </row>
    <row r="107" spans="1:15">
      <c r="A107" s="23" t="s">
        <v>457</v>
      </c>
      <c r="B107" s="24" t="s">
        <v>458</v>
      </c>
      <c r="C107" s="31"/>
      <c r="D107" s="45">
        <v>2.754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77.111999999999995</v>
      </c>
    </row>
    <row r="108" spans="1:15">
      <c r="A108" s="23" t="s">
        <v>459</v>
      </c>
      <c r="B108" s="24" t="s">
        <v>460</v>
      </c>
      <c r="C108" s="31"/>
      <c r="D108" s="45">
        <v>4.0999999999999995E-2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1.1479999999999999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2.9135841943634002</v>
      </c>
      <c r="E111" s="25">
        <f>+E112+E115+E116+E117+E126</f>
        <v>0.18883213225804954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131.62087249055833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1.6423791018179454</v>
      </c>
      <c r="E112" s="25">
        <f>+SUM(E113:E114)</f>
        <v>8.050189714285716E-4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46.199944878331046</v>
      </c>
    </row>
    <row r="113" spans="1:15">
      <c r="A113" s="23" t="s">
        <v>468</v>
      </c>
      <c r="B113" s="24" t="s">
        <v>440</v>
      </c>
      <c r="C113" s="31"/>
      <c r="D113" s="45">
        <v>0.25607910181794563</v>
      </c>
      <c r="E113" s="45">
        <v>8.050189714285716E-4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7.3835448783310493</v>
      </c>
    </row>
    <row r="114" spans="1:15">
      <c r="A114" s="23" t="s">
        <v>469</v>
      </c>
      <c r="B114" s="24" t="s">
        <v>442</v>
      </c>
      <c r="C114" s="31"/>
      <c r="D114" s="45">
        <v>1.3862999999999999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38.816399999999994</v>
      </c>
    </row>
    <row r="115" spans="1:15">
      <c r="A115" s="23" t="s">
        <v>470</v>
      </c>
      <c r="B115" s="24" t="s">
        <v>444</v>
      </c>
      <c r="C115" s="31"/>
      <c r="D115" s="45">
        <v>1.4585799999999999E-3</v>
      </c>
      <c r="E115" s="45">
        <v>4.4046980222142837E-4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0.15756473758867851</v>
      </c>
    </row>
    <row r="116" spans="1:15">
      <c r="A116" s="23" t="s">
        <v>471</v>
      </c>
      <c r="B116" s="24" t="s">
        <v>446</v>
      </c>
      <c r="C116" s="31"/>
      <c r="D116" s="45">
        <v>0.60599999999999998</v>
      </c>
      <c r="E116" s="45">
        <v>6.4129300714285712E-3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18.667426468928571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0.66374651254545447</v>
      </c>
      <c r="E117" s="25">
        <f>+SUM(E118:E125)</f>
        <v>5.7809897991987436E-2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33.9045253191494</v>
      </c>
    </row>
    <row r="118" spans="1:15">
      <c r="A118" s="23" t="s">
        <v>473</v>
      </c>
      <c r="B118" s="24" t="s">
        <v>450</v>
      </c>
      <c r="C118" s="31"/>
      <c r="D118" s="45">
        <v>2.5094545454545452E-3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7.026472727272727E-2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1.3563E-3</v>
      </c>
      <c r="E121" s="45">
        <v>2.4706506117857141E-3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0.69269881212321427</v>
      </c>
    </row>
    <row r="122" spans="1:15">
      <c r="A122" s="23" t="s">
        <v>477</v>
      </c>
      <c r="B122" s="24" t="s">
        <v>458</v>
      </c>
      <c r="C122" s="31"/>
      <c r="D122" s="45">
        <v>0.33506999999999998</v>
      </c>
      <c r="E122" s="45">
        <v>2.8257569999999999E-2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16.87021605</v>
      </c>
    </row>
    <row r="123" spans="1:15">
      <c r="A123" s="23" t="s">
        <v>478</v>
      </c>
      <c r="B123" s="24" t="s">
        <v>460</v>
      </c>
      <c r="C123" s="31"/>
      <c r="D123" s="45">
        <v>4.9199999999999999E-3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0.13775999999999999</v>
      </c>
    </row>
    <row r="124" spans="1:15">
      <c r="A124" s="23" t="s">
        <v>479</v>
      </c>
      <c r="B124" s="24" t="s">
        <v>462</v>
      </c>
      <c r="C124" s="31"/>
      <c r="D124" s="45">
        <v>0.319890758</v>
      </c>
      <c r="E124" s="45">
        <v>2.7081677380201719E-2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16.133585729753456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0.12336381542098353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32.691411086560635</v>
      </c>
    </row>
    <row r="127" spans="1:15">
      <c r="A127" s="23" t="s">
        <v>483</v>
      </c>
      <c r="B127" s="24" t="s">
        <v>484</v>
      </c>
      <c r="C127" s="31"/>
      <c r="D127" s="25">
        <f>+SUM(D128:D131)</f>
        <v>4.8791338083488025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136.61574663376646</v>
      </c>
    </row>
    <row r="128" spans="1:15">
      <c r="A128" s="23" t="s">
        <v>485</v>
      </c>
      <c r="B128" s="24" t="s">
        <v>486</v>
      </c>
      <c r="C128" s="31"/>
      <c r="D128" s="45">
        <v>1.8914426731200016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52.960394847360043</v>
      </c>
    </row>
    <row r="129" spans="1:15">
      <c r="A129" s="23" t="s">
        <v>487</v>
      </c>
      <c r="B129" s="24" t="s">
        <v>488</v>
      </c>
      <c r="C129" s="31"/>
      <c r="D129" s="45">
        <v>2.9876911352288005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83.655351786406413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2.3237412184229154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615.79142288207254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1.8698773769140953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495.51750488223524</v>
      </c>
    </row>
    <row r="134" spans="1:15">
      <c r="A134" s="23" t="s">
        <v>496</v>
      </c>
      <c r="B134" s="24" t="s">
        <v>497</v>
      </c>
      <c r="C134" s="31"/>
      <c r="D134" s="31"/>
      <c r="E134" s="45">
        <v>0.127377243172968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33.754969440836518</v>
      </c>
    </row>
    <row r="135" spans="1:15">
      <c r="A135" s="23" t="s">
        <v>498</v>
      </c>
      <c r="B135" s="24" t="s">
        <v>499</v>
      </c>
      <c r="C135" s="31"/>
      <c r="D135" s="31"/>
      <c r="E135" s="45">
        <v>0.10276468546344752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27.232641647813594</v>
      </c>
    </row>
    <row r="136" spans="1:15">
      <c r="A136" s="23" t="s">
        <v>500</v>
      </c>
      <c r="B136" s="24" t="s">
        <v>501</v>
      </c>
      <c r="C136" s="31"/>
      <c r="D136" s="31"/>
      <c r="E136" s="45">
        <v>1.6397354482776798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434.52989379358513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0.45386384150882003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120.27391799983731</v>
      </c>
    </row>
    <row r="142" spans="1:15">
      <c r="A142" s="23" t="s">
        <v>511</v>
      </c>
      <c r="B142" s="24" t="s">
        <v>512</v>
      </c>
      <c r="C142" s="31"/>
      <c r="D142" s="31"/>
      <c r="E142" s="45">
        <v>0.20611857163268005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54.62142148266021</v>
      </c>
    </row>
    <row r="143" spans="1:15">
      <c r="A143" s="23" t="s">
        <v>513</v>
      </c>
      <c r="B143" s="24" t="s">
        <v>514</v>
      </c>
      <c r="C143" s="31"/>
      <c r="D143" s="31"/>
      <c r="E143" s="45">
        <v>0.24774526987613998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65.652496517177099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0.51998127494039426</v>
      </c>
      <c r="E145" s="25">
        <f>+SUM(E146:E150)</f>
        <v>1.346744209324058E-2</v>
      </c>
      <c r="F145" s="31"/>
      <c r="G145" s="31"/>
      <c r="H145" s="31"/>
      <c r="I145" s="31"/>
      <c r="J145" s="25">
        <f>+SUM(J146:J150)</f>
        <v>0.480980074758592</v>
      </c>
      <c r="K145" s="25">
        <f>+SUM(K146:K150)</f>
        <v>17.700066751116186</v>
      </c>
      <c r="L145" s="25">
        <f>+SUM(L146:L150)</f>
        <v>0</v>
      </c>
      <c r="M145" s="31"/>
      <c r="N145" s="64"/>
      <c r="O145" s="25">
        <f>+SUM(O146:O150)</f>
        <v>18.128347853039795</v>
      </c>
    </row>
    <row r="146" spans="1:15">
      <c r="A146" s="23" t="s">
        <v>519</v>
      </c>
      <c r="B146" s="24" t="s">
        <v>520</v>
      </c>
      <c r="C146" s="31"/>
      <c r="D146" s="45">
        <v>1.9169120707545604E-3</v>
      </c>
      <c r="E146" s="45">
        <v>3.6143796620288008E-5</v>
      </c>
      <c r="F146" s="31"/>
      <c r="G146" s="31"/>
      <c r="H146" s="31"/>
      <c r="I146" s="31"/>
      <c r="J146" s="45">
        <v>1.2908498792960001E-3</v>
      </c>
      <c r="K146" s="45">
        <v>4.7503275558092799E-2</v>
      </c>
      <c r="L146" s="45">
        <v>0</v>
      </c>
      <c r="M146" s="31"/>
      <c r="N146" s="64"/>
      <c r="O146" s="29">
        <f>+C146*'PCG-PTG'!$F$5+D146*'PCG-PTG'!$F$6+E146*'PCG-PTG'!$F$8+SUM(F146:I146)</f>
        <v>6.3251644085504016E-2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0.51806436286963975</v>
      </c>
      <c r="E149" s="45">
        <v>1.3431298296620292E-2</v>
      </c>
      <c r="F149" s="31"/>
      <c r="G149" s="31"/>
      <c r="H149" s="31"/>
      <c r="I149" s="31"/>
      <c r="J149" s="45">
        <v>0.47968922487929599</v>
      </c>
      <c r="K149" s="45">
        <v>17.652563475558093</v>
      </c>
      <c r="L149" s="45">
        <v>0</v>
      </c>
      <c r="M149" s="31"/>
      <c r="N149" s="64"/>
      <c r="O149" s="29">
        <f>+C149*'PCG-PTG'!$F$5+D149*'PCG-PTG'!$F$6+E149*'PCG-PTG'!$F$8+SUM(F149:I149)</f>
        <v>18.065096208954291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0.10936221199999999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0.10936221199999999</v>
      </c>
    </row>
    <row r="152" spans="1:15">
      <c r="A152" s="23" t="s">
        <v>530</v>
      </c>
      <c r="B152" s="24" t="s">
        <v>531</v>
      </c>
      <c r="C152" s="45">
        <v>0.10578721199999999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0.10578721199999999</v>
      </c>
    </row>
    <row r="153" spans="1:15">
      <c r="A153" s="23" t="s">
        <v>532</v>
      </c>
      <c r="B153" s="24" t="s">
        <v>533</v>
      </c>
      <c r="C153" s="45">
        <v>3.5750000000000001E-3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3.5750000000000001E-3</v>
      </c>
    </row>
    <row r="154" spans="1:15">
      <c r="A154" s="23" t="s">
        <v>534</v>
      </c>
      <c r="B154" s="24" t="s">
        <v>535</v>
      </c>
      <c r="C154" s="45">
        <v>4.3607707499999995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4.3607707499999995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-17889.203430178561</v>
      </c>
      <c r="D157" s="20">
        <f t="shared" ref="D157:E157" si="36">+D158+D166+D174+D182+D190+D198+D206+D207</f>
        <v>8.7733091958360525</v>
      </c>
      <c r="E157" s="20">
        <f t="shared" si="36"/>
        <v>0.31445807368666795</v>
      </c>
      <c r="F157" s="34"/>
      <c r="G157" s="34"/>
      <c r="H157" s="34"/>
      <c r="I157" s="34"/>
      <c r="J157" s="20">
        <f t="shared" ref="J157:L157" si="37">+J158+J166+J174+J182+J190+J198+J206+J207</f>
        <v>3.3955300826986448</v>
      </c>
      <c r="K157" s="20">
        <f t="shared" si="37"/>
        <v>146.00015561451133</v>
      </c>
      <c r="L157" s="20">
        <f t="shared" si="37"/>
        <v>0</v>
      </c>
      <c r="M157" s="34"/>
      <c r="N157" s="63"/>
      <c r="O157" s="20">
        <f>+O158+O166+O174+O182+O190+O198+O206+O207</f>
        <v>-17560.21938316818</v>
      </c>
    </row>
    <row r="158" spans="1:15">
      <c r="A158" s="23" t="s">
        <v>541</v>
      </c>
      <c r="B158" s="24" t="s">
        <v>542</v>
      </c>
      <c r="C158" s="25">
        <f>+SUM(C159:C160)</f>
        <v>-30494.485264050134</v>
      </c>
      <c r="D158" s="25">
        <f t="shared" ref="D158:E158" si="38">+SUM(D159:D160)</f>
        <v>0.60945483051050564</v>
      </c>
      <c r="E158" s="25">
        <f t="shared" si="38"/>
        <v>1.9433891785603109E-2</v>
      </c>
      <c r="F158" s="31"/>
      <c r="G158" s="31"/>
      <c r="H158" s="31"/>
      <c r="I158" s="31"/>
      <c r="J158" s="25">
        <f t="shared" ref="J158:L158" si="39">+SUM(J159:J160)</f>
        <v>0.17900014838482489</v>
      </c>
      <c r="K158" s="25">
        <f t="shared" si="39"/>
        <v>9.6371631775136155</v>
      </c>
      <c r="L158" s="25">
        <f t="shared" si="39"/>
        <v>0</v>
      </c>
      <c r="M158" s="31"/>
      <c r="N158" s="64"/>
      <c r="O158" s="25">
        <f>+SUM(O159:O160)</f>
        <v>-30472.270547472654</v>
      </c>
    </row>
    <row r="159" spans="1:15">
      <c r="A159" s="23" t="s">
        <v>543</v>
      </c>
      <c r="B159" s="24" t="s">
        <v>544</v>
      </c>
      <c r="C159" s="45">
        <v>-28324.466242007471</v>
      </c>
      <c r="D159" s="45">
        <v>0.60945483051050564</v>
      </c>
      <c r="E159" s="45">
        <v>1.9433891785603109E-2</v>
      </c>
      <c r="F159" s="31"/>
      <c r="G159" s="31"/>
      <c r="H159" s="31"/>
      <c r="I159" s="31"/>
      <c r="J159" s="45">
        <v>0.17900014838482489</v>
      </c>
      <c r="K159" s="45">
        <v>9.6371631775136155</v>
      </c>
      <c r="L159" s="45">
        <v>0</v>
      </c>
      <c r="M159" s="31"/>
      <c r="N159" s="64"/>
      <c r="O159" s="29">
        <f>+C159*'PCG-PTG'!$F$5+D159*'PCG-PTG'!$F$6+E159*'PCG-PTG'!$F$8+SUM(F159:I159)</f>
        <v>-28302.251525429991</v>
      </c>
    </row>
    <row r="160" spans="1:15">
      <c r="A160" s="23" t="s">
        <v>545</v>
      </c>
      <c r="B160" s="24" t="s">
        <v>546</v>
      </c>
      <c r="C160" s="25">
        <f>+SUM(C161:C165)</f>
        <v>-2170.019022042663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-2170.019022042663</v>
      </c>
    </row>
    <row r="161" spans="1:15">
      <c r="A161" s="23" t="s">
        <v>547</v>
      </c>
      <c r="B161" s="24" t="s">
        <v>548</v>
      </c>
      <c r="C161" s="45">
        <v>-369.04454729934349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-369.04454729934349</v>
      </c>
    </row>
    <row r="162" spans="1:15">
      <c r="A162" s="23" t="s">
        <v>549</v>
      </c>
      <c r="B162" s="24" t="s">
        <v>550</v>
      </c>
      <c r="C162" s="45">
        <v>-1800.9744747433194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-1800.9744747433194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1234.8737883844749</v>
      </c>
      <c r="D166" s="25">
        <f t="shared" ref="D166" si="42">+SUM(D167:D168)</f>
        <v>1.9017262647204378</v>
      </c>
      <c r="E166" s="25">
        <f t="shared" ref="E166" si="43">+SUM(E167:E168)</f>
        <v>8.3466467282308346E-2</v>
      </c>
      <c r="F166" s="31"/>
      <c r="G166" s="31"/>
      <c r="H166" s="31"/>
      <c r="I166" s="31"/>
      <c r="J166" s="25">
        <f t="shared" ref="J166:L166" si="44">+SUM(J167:J168)</f>
        <v>1.0971153421405455</v>
      </c>
      <c r="K166" s="25">
        <f t="shared" si="44"/>
        <v>34.853574116715706</v>
      </c>
      <c r="L166" s="25">
        <f t="shared" si="44"/>
        <v>0</v>
      </c>
      <c r="M166" s="31"/>
      <c r="N166" s="64"/>
      <c r="O166" s="25">
        <f>+SUM(O167:O168)</f>
        <v>1310.2407376264589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1234.8737883844749</v>
      </c>
      <c r="D168" s="25">
        <f t="shared" ref="D168" si="45">+SUM(D169:D173)</f>
        <v>1.9017262647204378</v>
      </c>
      <c r="E168" s="25">
        <f>+SUM(E169:E173)</f>
        <v>8.3466467282308346E-2</v>
      </c>
      <c r="F168" s="31"/>
      <c r="G168" s="31"/>
      <c r="H168" s="31"/>
      <c r="I168" s="31"/>
      <c r="J168" s="25">
        <f>+SUM(J169:J173)</f>
        <v>1.0971153421405455</v>
      </c>
      <c r="K168" s="25">
        <f t="shared" ref="K168" si="46">+SUM(K169:K173)</f>
        <v>34.853574116715706</v>
      </c>
      <c r="L168" s="25">
        <f>+SUM(L169:L173)</f>
        <v>0</v>
      </c>
      <c r="M168" s="31"/>
      <c r="N168" s="64"/>
      <c r="O168" s="25">
        <f>+SUM(O169:O173)</f>
        <v>1310.2407376264589</v>
      </c>
    </row>
    <row r="169" spans="1:15">
      <c r="A169" s="23" t="s">
        <v>563</v>
      </c>
      <c r="B169" s="24" t="s">
        <v>564</v>
      </c>
      <c r="C169" s="45">
        <v>1253.4377012134771</v>
      </c>
      <c r="D169" s="45">
        <v>1.8314879469846079</v>
      </c>
      <c r="E169" s="45">
        <v>7.7053403489036928E-2</v>
      </c>
      <c r="F169" s="31"/>
      <c r="G169" s="31"/>
      <c r="H169" s="31"/>
      <c r="I169" s="31"/>
      <c r="J169" s="45">
        <v>0.97801558597979055</v>
      </c>
      <c r="K169" s="45">
        <v>32.868578180703125</v>
      </c>
      <c r="L169" s="45">
        <v>0</v>
      </c>
      <c r="M169" s="31"/>
      <c r="N169" s="64"/>
      <c r="O169" s="29">
        <f>+C169*'PCG-PTG'!$F$5+D169*'PCG-PTG'!$F$6+E169*'PCG-PTG'!$F$8+SUM(F169:I169)</f>
        <v>1325.138515653641</v>
      </c>
    </row>
    <row r="170" spans="1:15">
      <c r="A170" s="23" t="s">
        <v>565</v>
      </c>
      <c r="B170" s="24" t="s">
        <v>566</v>
      </c>
      <c r="C170" s="45">
        <v>-18.563912829002266</v>
      </c>
      <c r="D170" s="45">
        <v>7.0238317735829794E-2</v>
      </c>
      <c r="E170" s="45">
        <v>6.4130637932714165E-3</v>
      </c>
      <c r="F170" s="31"/>
      <c r="G170" s="31"/>
      <c r="H170" s="31"/>
      <c r="I170" s="31"/>
      <c r="J170" s="45">
        <v>0.1190997561607549</v>
      </c>
      <c r="K170" s="45">
        <v>1.9849959360125815</v>
      </c>
      <c r="L170" s="45">
        <v>0</v>
      </c>
      <c r="M170" s="31"/>
      <c r="N170" s="64"/>
      <c r="O170" s="29">
        <f>+C170*'PCG-PTG'!$F$5+D170*'PCG-PTG'!$F$6+E170*'PCG-PTG'!$F$8+SUM(F170:I170)</f>
        <v>-14.897778027182106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10967.541032486113</v>
      </c>
      <c r="D174" s="25">
        <f t="shared" ref="D174" si="47">+SUM(D175:D176)</f>
        <v>6.2621281006051079</v>
      </c>
      <c r="E174" s="25">
        <f t="shared" ref="E174" si="48">+SUM(E175:E176)</f>
        <v>0.2115577146187565</v>
      </c>
      <c r="F174" s="31"/>
      <c r="G174" s="31"/>
      <c r="H174" s="31"/>
      <c r="I174" s="31"/>
      <c r="J174" s="25">
        <f t="shared" ref="J174:K174" si="49">+SUM(J175:J176)</f>
        <v>2.1194145921732743</v>
      </c>
      <c r="K174" s="25">
        <f t="shared" si="49"/>
        <v>101.50941832028201</v>
      </c>
      <c r="L174" s="25">
        <f>+SUM(L175:L176)</f>
        <v>0</v>
      </c>
      <c r="M174" s="31"/>
      <c r="N174" s="64"/>
      <c r="O174" s="25">
        <f>+SUM(O175:O176)</f>
        <v>11198.943413677027</v>
      </c>
    </row>
    <row r="175" spans="1:15">
      <c r="A175" s="23" t="s">
        <v>575</v>
      </c>
      <c r="B175" s="24" t="s">
        <v>576</v>
      </c>
      <c r="C175" s="45">
        <v>0</v>
      </c>
      <c r="D175" s="45">
        <v>9.2876819891999987E-2</v>
      </c>
      <c r="E175" s="45">
        <v>8.4800574683999985E-3</v>
      </c>
      <c r="F175" s="31"/>
      <c r="G175" s="31"/>
      <c r="H175" s="31"/>
      <c r="I175" s="31"/>
      <c r="J175" s="45">
        <v>0.15748678155599999</v>
      </c>
      <c r="K175" s="45">
        <v>2.6247796925999998</v>
      </c>
      <c r="L175" s="45">
        <v>0</v>
      </c>
      <c r="M175" s="31"/>
      <c r="N175" s="64"/>
      <c r="O175" s="29">
        <f>+C175*'PCG-PTG'!$F$5+D175*'PCG-PTG'!$F$6+E175*'PCG-PTG'!$F$8+SUM(F175:I175)</f>
        <v>4.8477661861019996</v>
      </c>
    </row>
    <row r="176" spans="1:15">
      <c r="A176" s="23" t="s">
        <v>577</v>
      </c>
      <c r="B176" s="24" t="s">
        <v>578</v>
      </c>
      <c r="C176" s="25">
        <f>+SUM(C177:C181)</f>
        <v>10967.541032486113</v>
      </c>
      <c r="D176" s="25">
        <f t="shared" ref="D176" si="50">+SUM(D177:D181)</f>
        <v>6.1692512807131079</v>
      </c>
      <c r="E176" s="25">
        <f>+SUM(E177:E181)</f>
        <v>0.2030776571503565</v>
      </c>
      <c r="F176" s="31"/>
      <c r="G176" s="31"/>
      <c r="H176" s="31"/>
      <c r="I176" s="31"/>
      <c r="J176" s="25">
        <f>+SUM(J177:J181)</f>
        <v>1.9619278106172744</v>
      </c>
      <c r="K176" s="25">
        <f t="shared" ref="K176" si="51">+SUM(K177:K181)</f>
        <v>98.884638627682008</v>
      </c>
      <c r="L176" s="25">
        <f>+SUM(L177:L181)</f>
        <v>0</v>
      </c>
      <c r="M176" s="31"/>
      <c r="N176" s="64"/>
      <c r="O176" s="25">
        <f>+SUM(O177:O181)</f>
        <v>11194.095647490925</v>
      </c>
    </row>
    <row r="177" spans="1:15">
      <c r="A177" s="23" t="s">
        <v>579</v>
      </c>
      <c r="B177" s="24" t="s">
        <v>580</v>
      </c>
      <c r="C177" s="45">
        <v>10730.886392979974</v>
      </c>
      <c r="D177" s="45">
        <v>6.1692512807131079</v>
      </c>
      <c r="E177" s="45">
        <v>0.2030776571503565</v>
      </c>
      <c r="F177" s="31"/>
      <c r="G177" s="31"/>
      <c r="H177" s="31"/>
      <c r="I177" s="31"/>
      <c r="J177" s="45">
        <v>1.9619278106172744</v>
      </c>
      <c r="K177" s="45">
        <v>98.884638627682008</v>
      </c>
      <c r="L177" s="45">
        <v>0</v>
      </c>
      <c r="M177" s="31"/>
      <c r="N177" s="64"/>
      <c r="O177" s="29">
        <f>+C177*'PCG-PTG'!$F$5+D177*'PCG-PTG'!$F$6+E177*'PCG-PTG'!$F$8+SUM(F177:I177)</f>
        <v>10957.441007984786</v>
      </c>
    </row>
    <row r="178" spans="1:15">
      <c r="A178" s="23" t="s">
        <v>581</v>
      </c>
      <c r="B178" s="24" t="s">
        <v>582</v>
      </c>
      <c r="C178" s="45">
        <v>236.65463950613889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236.65463950613889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24.078874466869664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24.078874466869664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24.078874466869664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24.078874466869664</v>
      </c>
    </row>
    <row r="185" spans="1:15">
      <c r="A185" s="23" t="s">
        <v>595</v>
      </c>
      <c r="B185" s="24" t="s">
        <v>596</v>
      </c>
      <c r="C185" s="45">
        <v>24.078874466869664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24.078874466869664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378.78813853411845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378.78813853411845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378.78813853411845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378.78813853411845</v>
      </c>
    </row>
    <row r="193" spans="1:15">
      <c r="A193" s="23" t="s">
        <v>611</v>
      </c>
      <c r="B193" s="24" t="s">
        <v>612</v>
      </c>
      <c r="C193" s="45">
        <v>343.75249111791271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343.75249111791271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35.035647416205713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35.035647416205713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29.850868051614135</v>
      </c>
      <c r="E208" s="20">
        <f t="shared" si="63"/>
        <v>0.14716584828000001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874.82325523939573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24.449251685119318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684.57904718334089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5.4016163664948174</v>
      </c>
      <c r="E219" s="25">
        <f t="shared" ref="E219" si="71">+SUM(E220:E222)</f>
        <v>0.14716584828000001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190.24420805605487</v>
      </c>
    </row>
    <row r="220" spans="1:15">
      <c r="A220" s="23" t="s">
        <v>664</v>
      </c>
      <c r="B220" s="24" t="s">
        <v>665</v>
      </c>
      <c r="C220" s="31"/>
      <c r="D220" s="45">
        <v>5.4016163664948174</v>
      </c>
      <c r="E220" s="45">
        <v>0.14716584828000001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190.24420805605487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579.96000858410298</v>
      </c>
      <c r="D226" s="25">
        <f t="shared" ref="D226:E226" si="74">+SUM(D227:D228)</f>
        <v>4.0556643956930283E-3</v>
      </c>
      <c r="E226" s="25">
        <f t="shared" si="74"/>
        <v>1.6222657582772113E-2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584.37257144661692</v>
      </c>
    </row>
    <row r="227" spans="1:15">
      <c r="A227" s="23"/>
      <c r="B227" s="43" t="s">
        <v>673</v>
      </c>
      <c r="C227" s="45">
        <v>579.96000858410298</v>
      </c>
      <c r="D227" s="45">
        <v>4.0556643956930283E-3</v>
      </c>
      <c r="E227" s="45">
        <v>1.6222657582772113E-2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584.37257144661692</v>
      </c>
    </row>
    <row r="228" spans="1:15">
      <c r="A228" s="23"/>
      <c r="B228" s="43" t="s">
        <v>674</v>
      </c>
      <c r="C228" s="45">
        <v>0</v>
      </c>
      <c r="D228" s="45"/>
      <c r="E228" s="45"/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0</v>
      </c>
    </row>
    <row r="229" spans="1:15">
      <c r="A229" s="23"/>
      <c r="B229" s="24" t="s">
        <v>675</v>
      </c>
      <c r="C229" s="45">
        <v>0</v>
      </c>
      <c r="D229" s="45"/>
      <c r="E229" s="45"/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1552.5800636704398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1552.5800636704398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-12423.432939179889</v>
      </c>
      <c r="D241" s="20">
        <f t="shared" si="77"/>
        <v>141.67010913328244</v>
      </c>
      <c r="E241" s="20">
        <f t="shared" si="77"/>
        <v>3.1927389273664861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3.8765101574572367</v>
      </c>
      <c r="K241" s="20">
        <f t="shared" si="77"/>
        <v>163.70022236562752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-7610.5940676958553</v>
      </c>
    </row>
    <row r="242" spans="1:15" s="12" customFormat="1">
      <c r="A242" s="18" t="s">
        <v>263</v>
      </c>
      <c r="B242" s="19" t="s">
        <v>264</v>
      </c>
      <c r="C242" s="20">
        <f>+C243+C249+C252</f>
        <v>5254.3822891961463</v>
      </c>
      <c r="D242" s="20">
        <f t="shared" ref="D242:E242" si="79">+D243+D249+D252</f>
        <v>3.3397331081796713</v>
      </c>
      <c r="E242" s="20">
        <f t="shared" si="79"/>
        <v>0.2050742126256124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5402.2394825709653</v>
      </c>
    </row>
    <row r="243" spans="1:15">
      <c r="A243" s="23" t="s">
        <v>265</v>
      </c>
      <c r="B243" s="24" t="s">
        <v>266</v>
      </c>
      <c r="C243" s="25">
        <f>+SUM(C244:C248)</f>
        <v>5254.3822891961463</v>
      </c>
      <c r="D243" s="25">
        <f t="shared" ref="D243:E243" si="81">+SUM(D244:D248)</f>
        <v>3.3397331081796713</v>
      </c>
      <c r="E243" s="25">
        <f t="shared" si="81"/>
        <v>0.2050742126256124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5402.2394825709653</v>
      </c>
    </row>
    <row r="244" spans="1:15">
      <c r="A244" s="23" t="s">
        <v>267</v>
      </c>
      <c r="B244" s="24" t="s">
        <v>268</v>
      </c>
      <c r="C244" s="45">
        <f>+C7</f>
        <v>1513.7501747847014</v>
      </c>
      <c r="D244" s="45">
        <f>+D7</f>
        <v>5.3081309769551666E-2</v>
      </c>
      <c r="E244" s="45">
        <f>+E7</f>
        <v>1.0089206881369451E-2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1517.9100912818119</v>
      </c>
    </row>
    <row r="245" spans="1:15">
      <c r="A245" s="23" t="s">
        <v>275</v>
      </c>
      <c r="B245" s="24" t="s">
        <v>276</v>
      </c>
      <c r="C245" s="45">
        <f>+C11</f>
        <v>594.40507798695467</v>
      </c>
      <c r="D245" s="45">
        <f>+D11</f>
        <v>0.21705050185082314</v>
      </c>
      <c r="E245" s="45">
        <f>+E11</f>
        <v>3.0475371882918493E-2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608.55846558775113</v>
      </c>
    </row>
    <row r="246" spans="1:15">
      <c r="A246" s="23" t="s">
        <v>291</v>
      </c>
      <c r="B246" s="24" t="s">
        <v>292</v>
      </c>
      <c r="C246" s="45">
        <f>+C19</f>
        <v>2649.9945874753603</v>
      </c>
      <c r="D246" s="45">
        <f>+D19</f>
        <v>0.66841271520955603</v>
      </c>
      <c r="E246" s="45">
        <f>+E19</f>
        <v>0.13117693881553996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2703.4720322873459</v>
      </c>
    </row>
    <row r="247" spans="1:15">
      <c r="A247" s="23" t="s">
        <v>303</v>
      </c>
      <c r="B247" s="24" t="s">
        <v>304</v>
      </c>
      <c r="C247" s="45">
        <f>+C25</f>
        <v>496.23244894913046</v>
      </c>
      <c r="D247" s="45">
        <f>+D25</f>
        <v>2.4011885813497402</v>
      </c>
      <c r="E247" s="45">
        <f>+E25</f>
        <v>3.3332695045784483E-2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572.29889341405601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206.91806884052605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206.91806884052605</v>
      </c>
    </row>
    <row r="254" spans="1:15">
      <c r="A254" s="23" t="s">
        <v>344</v>
      </c>
      <c r="B254" s="24" t="s">
        <v>345</v>
      </c>
      <c r="C254" s="45">
        <f>+C47</f>
        <v>206.47674359999999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206.47674359999999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0.44132524052604954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0.44132524052604954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4.4701329619999992</v>
      </c>
      <c r="D262" s="20">
        <f t="shared" ref="D262:E262" si="90">+SUM(D263:D272)</f>
        <v>99.706198777652574</v>
      </c>
      <c r="E262" s="20">
        <f t="shared" si="90"/>
        <v>2.5260407927742055</v>
      </c>
      <c r="F262" s="34"/>
      <c r="G262" s="34"/>
      <c r="H262" s="34"/>
      <c r="I262" s="34"/>
      <c r="J262" s="20">
        <f t="shared" ref="J262:L262" si="91">+SUM(J263:J272)</f>
        <v>0.480980074758592</v>
      </c>
      <c r="K262" s="20">
        <f t="shared" si="91"/>
        <v>17.700066751116186</v>
      </c>
      <c r="L262" s="20">
        <f t="shared" si="91"/>
        <v>0</v>
      </c>
      <c r="M262" s="34"/>
      <c r="N262" s="63"/>
      <c r="O262" s="20">
        <f>+SUM(O263:O272)</f>
        <v>3465.6445088214373</v>
      </c>
    </row>
    <row r="263" spans="1:15">
      <c r="A263" s="23" t="s">
        <v>435</v>
      </c>
      <c r="B263" s="24" t="s">
        <v>436</v>
      </c>
      <c r="C263" s="31"/>
      <c r="D263" s="45">
        <f>+D96</f>
        <v>91.39349949999999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2559.0179859999998</v>
      </c>
    </row>
    <row r="264" spans="1:15">
      <c r="A264" s="23" t="s">
        <v>465</v>
      </c>
      <c r="B264" s="24" t="s">
        <v>466</v>
      </c>
      <c r="C264" s="31"/>
      <c r="D264" s="45">
        <f>+D111</f>
        <v>2.9135841943634002</v>
      </c>
      <c r="E264" s="45">
        <f>+E111</f>
        <v>0.18883213225804954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131.62087249055833</v>
      </c>
    </row>
    <row r="265" spans="1:15">
      <c r="A265" s="23" t="s">
        <v>483</v>
      </c>
      <c r="B265" s="24" t="s">
        <v>484</v>
      </c>
      <c r="C265" s="31"/>
      <c r="D265" s="45">
        <f>+D127</f>
        <v>4.8791338083488025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136.61574663376646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2.3237412184229154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615.79142288207254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0.51998127494039426</v>
      </c>
      <c r="E268" s="45">
        <f t="shared" si="92"/>
        <v>1.346744209324058E-2</v>
      </c>
      <c r="F268" s="31"/>
      <c r="G268" s="31"/>
      <c r="H268" s="31"/>
      <c r="I268" s="31"/>
      <c r="J268" s="45">
        <f t="shared" si="92"/>
        <v>0.480980074758592</v>
      </c>
      <c r="K268" s="45">
        <f t="shared" si="92"/>
        <v>17.700066751116186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18.128347853039791</v>
      </c>
    </row>
    <row r="269" spans="1:15">
      <c r="A269" s="23" t="s">
        <v>528</v>
      </c>
      <c r="B269" s="24" t="s">
        <v>529</v>
      </c>
      <c r="C269" s="45">
        <f>+C151</f>
        <v>0.10936221199999999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0.10936221199999999</v>
      </c>
    </row>
    <row r="270" spans="1:15">
      <c r="A270" s="23" t="s">
        <v>534</v>
      </c>
      <c r="B270" s="24" t="s">
        <v>535</v>
      </c>
      <c r="C270" s="45">
        <f>+C154</f>
        <v>4.3607707499999995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4.3607707499999995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-17889.203430178561</v>
      </c>
      <c r="D273" s="20">
        <f t="shared" ref="D273:E273" si="94">+SUM(D274:D281)</f>
        <v>8.7733091958360525</v>
      </c>
      <c r="E273" s="20">
        <f t="shared" si="94"/>
        <v>0.31445807368666795</v>
      </c>
      <c r="F273" s="34"/>
      <c r="G273" s="34"/>
      <c r="H273" s="34"/>
      <c r="I273" s="34"/>
      <c r="J273" s="20">
        <f t="shared" ref="J273:L273" si="95">+SUM(J274:J281)</f>
        <v>3.3955300826986448</v>
      </c>
      <c r="K273" s="20">
        <f t="shared" si="95"/>
        <v>146.00015561451133</v>
      </c>
      <c r="L273" s="20">
        <f t="shared" si="95"/>
        <v>0</v>
      </c>
      <c r="M273" s="34"/>
      <c r="N273" s="63"/>
      <c r="O273" s="20">
        <f>+SUM(O274:O281)</f>
        <v>-17560.21938316818</v>
      </c>
    </row>
    <row r="274" spans="1:15">
      <c r="A274" s="23" t="s">
        <v>541</v>
      </c>
      <c r="B274" s="24" t="s">
        <v>542</v>
      </c>
      <c r="C274" s="45">
        <f>+C158</f>
        <v>-30494.485264050134</v>
      </c>
      <c r="D274" s="45">
        <f t="shared" ref="D274:L274" si="96">+D158</f>
        <v>0.60945483051050564</v>
      </c>
      <c r="E274" s="45">
        <f t="shared" si="96"/>
        <v>1.9433891785603109E-2</v>
      </c>
      <c r="F274" s="31"/>
      <c r="G274" s="31"/>
      <c r="H274" s="31"/>
      <c r="I274" s="31"/>
      <c r="J274" s="45">
        <f t="shared" si="96"/>
        <v>0.17900014838482489</v>
      </c>
      <c r="K274" s="45">
        <f t="shared" si="96"/>
        <v>9.6371631775136155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-30472.270547472654</v>
      </c>
    </row>
    <row r="275" spans="1:15">
      <c r="A275" s="23" t="s">
        <v>557</v>
      </c>
      <c r="B275" s="24" t="s">
        <v>558</v>
      </c>
      <c r="C275" s="45">
        <f>+C166</f>
        <v>1234.8737883844749</v>
      </c>
      <c r="D275" s="45">
        <f t="shared" ref="D275:L275" si="97">+D166</f>
        <v>1.9017262647204378</v>
      </c>
      <c r="E275" s="45">
        <f t="shared" si="97"/>
        <v>8.3466467282308346E-2</v>
      </c>
      <c r="F275" s="31"/>
      <c r="G275" s="31"/>
      <c r="H275" s="31"/>
      <c r="I275" s="31"/>
      <c r="J275" s="45">
        <f t="shared" si="97"/>
        <v>1.0971153421405455</v>
      </c>
      <c r="K275" s="45">
        <f t="shared" si="97"/>
        <v>34.853574116715706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1310.2407376264589</v>
      </c>
    </row>
    <row r="276" spans="1:15">
      <c r="A276" s="23" t="s">
        <v>573</v>
      </c>
      <c r="B276" s="24" t="s">
        <v>574</v>
      </c>
      <c r="C276" s="45">
        <f>+C174</f>
        <v>10967.541032486113</v>
      </c>
      <c r="D276" s="45">
        <f t="shared" ref="D276:L276" si="98">+D174</f>
        <v>6.2621281006051079</v>
      </c>
      <c r="E276" s="45">
        <f t="shared" si="98"/>
        <v>0.2115577146187565</v>
      </c>
      <c r="F276" s="31"/>
      <c r="G276" s="31"/>
      <c r="H276" s="31"/>
      <c r="I276" s="31"/>
      <c r="J276" s="45">
        <f t="shared" si="98"/>
        <v>2.1194145921732743</v>
      </c>
      <c r="K276" s="45">
        <f t="shared" si="98"/>
        <v>101.50941832028201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11198.943413677027</v>
      </c>
    </row>
    <row r="277" spans="1:15">
      <c r="A277" s="23" t="s">
        <v>589</v>
      </c>
      <c r="B277" s="24" t="s">
        <v>590</v>
      </c>
      <c r="C277" s="45">
        <f>+C182</f>
        <v>24.078874466869664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24.078874466869664</v>
      </c>
    </row>
    <row r="278" spans="1:15">
      <c r="A278" s="23" t="s">
        <v>605</v>
      </c>
      <c r="B278" s="24" t="s">
        <v>606</v>
      </c>
      <c r="C278" s="45">
        <f>+C190</f>
        <v>378.78813853411845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378.78813853411845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29.850868051614135</v>
      </c>
      <c r="E282" s="20">
        <f t="shared" si="103"/>
        <v>0.14716584828000001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874.82325523939573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24.449251685119318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684.57904718334089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5.4016163664948174</v>
      </c>
      <c r="E286" s="45">
        <f t="shared" si="108"/>
        <v>0.14716584828000001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190.24420805605487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579.96000858410298</v>
      </c>
      <c r="D290" s="25">
        <f t="shared" ref="D290:E290" si="110">+D291+D292</f>
        <v>4.0556643956930283E-3</v>
      </c>
      <c r="E290" s="25">
        <f t="shared" si="110"/>
        <v>1.6222657582772113E-2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584.37257144661692</v>
      </c>
    </row>
    <row r="291" spans="1:15">
      <c r="A291" s="23"/>
      <c r="B291" s="43" t="s">
        <v>673</v>
      </c>
      <c r="C291" s="45">
        <f>+C227</f>
        <v>579.96000858410298</v>
      </c>
      <c r="D291" s="45">
        <f t="shared" ref="D291:M293" si="112">+D227</f>
        <v>4.0556643956930283E-3</v>
      </c>
      <c r="E291" s="45">
        <f t="shared" si="112"/>
        <v>1.6222657582772113E-2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584.37257144661692</v>
      </c>
    </row>
    <row r="292" spans="1:15">
      <c r="A292" s="23"/>
      <c r="B292" s="43" t="s">
        <v>674</v>
      </c>
      <c r="C292" s="45">
        <f>+C228</f>
        <v>0</v>
      </c>
      <c r="D292" s="45">
        <f t="shared" si="112"/>
        <v>0</v>
      </c>
      <c r="E292" s="45">
        <f t="shared" si="112"/>
        <v>0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0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1552.5800636704398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1552.5800636704398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-12423.432939179889</v>
      </c>
      <c r="D303" s="20">
        <f t="shared" ref="D303:M303" si="115">+SUM(D304:D308)</f>
        <v>141.67010913328244</v>
      </c>
      <c r="E303" s="20">
        <f t="shared" si="115"/>
        <v>3.1927389273664861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3.8765101574572367</v>
      </c>
      <c r="K303" s="20">
        <f t="shared" si="115"/>
        <v>163.70022236562752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-7610.5940676958608</v>
      </c>
    </row>
    <row r="304" spans="1:15">
      <c r="A304" s="47" t="s">
        <v>263</v>
      </c>
      <c r="B304" s="48" t="s">
        <v>264</v>
      </c>
      <c r="C304" s="66">
        <f>+C242</f>
        <v>5254.3822891961463</v>
      </c>
      <c r="D304" s="66">
        <f t="shared" ref="D304:M304" si="116">+D242</f>
        <v>3.3397331081796713</v>
      </c>
      <c r="E304" s="66">
        <f t="shared" si="116"/>
        <v>0.2050742126256124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5402.2394825709644</v>
      </c>
    </row>
    <row r="305" spans="1:15">
      <c r="A305" s="47" t="s">
        <v>342</v>
      </c>
      <c r="B305" s="48" t="s">
        <v>343</v>
      </c>
      <c r="C305" s="66">
        <f>+C253</f>
        <v>206.91806884052605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206.91806884052605</v>
      </c>
    </row>
    <row r="306" spans="1:15">
      <c r="A306" s="47" t="s">
        <v>433</v>
      </c>
      <c r="B306" s="48" t="s">
        <v>434</v>
      </c>
      <c r="C306" s="66">
        <f>+C262</f>
        <v>4.4701329619999992</v>
      </c>
      <c r="D306" s="66">
        <f t="shared" ref="D306:L306" si="118">+D262</f>
        <v>99.706198777652574</v>
      </c>
      <c r="E306" s="66">
        <f t="shared" si="118"/>
        <v>2.5260407927742055</v>
      </c>
      <c r="F306" s="31"/>
      <c r="G306" s="31"/>
      <c r="H306" s="31"/>
      <c r="I306" s="31"/>
      <c r="J306" s="66">
        <f t="shared" si="118"/>
        <v>0.480980074758592</v>
      </c>
      <c r="K306" s="66">
        <f t="shared" si="118"/>
        <v>17.700066751116186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3465.6445088214368</v>
      </c>
    </row>
    <row r="307" spans="1:15">
      <c r="A307" s="47" t="s">
        <v>539</v>
      </c>
      <c r="B307" s="48" t="s">
        <v>540</v>
      </c>
      <c r="C307" s="66">
        <f>+C273</f>
        <v>-17889.203430178561</v>
      </c>
      <c r="D307" s="66">
        <f t="shared" ref="D307:L307" si="119">+D273</f>
        <v>8.7733091958360525</v>
      </c>
      <c r="E307" s="66">
        <f t="shared" si="119"/>
        <v>0.31445807368666795</v>
      </c>
      <c r="F307" s="31"/>
      <c r="G307" s="31"/>
      <c r="H307" s="31"/>
      <c r="I307" s="31"/>
      <c r="J307" s="66">
        <f t="shared" si="119"/>
        <v>3.3955300826986448</v>
      </c>
      <c r="K307" s="66">
        <f t="shared" si="119"/>
        <v>146.00015561451133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-17560.219383168183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29.850868051614135</v>
      </c>
      <c r="E308" s="66">
        <f t="shared" si="120"/>
        <v>0.14716584828000001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874.82325523939585</v>
      </c>
    </row>
  </sheetData>
  <sheetProtection algorithmName="SHA-512" hashValue="DeTM1AD4DZSMsPmVkDhiXTc1KETMPDhD5BFbVWbq/jYIrfo8IVmM7BoUSmDF0OUGI4DGYgMk9cnaQSBBop99kA==" saltValue="/YTz1lzLan+OtuU7mJW0wQ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107" priority="6" operator="equal">
      <formula>0</formula>
    </cfRule>
  </conditionalFormatting>
  <conditionalFormatting sqref="O239">
    <cfRule type="cellIs" dxfId="106" priority="5" operator="equal">
      <formula>0</formula>
    </cfRule>
  </conditionalFormatting>
  <conditionalFormatting sqref="C301:M301">
    <cfRule type="cellIs" dxfId="105" priority="2" operator="equal">
      <formula>0</formula>
    </cfRule>
  </conditionalFormatting>
  <conditionalFormatting sqref="O301">
    <cfRule type="cellIs" dxfId="104" priority="1" operator="equal">
      <formula>0</formula>
    </cfRule>
  </conditionalFormatting>
  <dataValidations count="1">
    <dataValidation allowBlank="1" showInputMessage="1" showErrorMessage="1" sqref="B144:B157 B136 A225:B236 B267:B273 A289:B298 B307" xr:uid="{6C18CDD0-9CCA-4B9B-A0B5-F5482F72D58C}"/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5FB9-E44E-4422-AF0B-8C29DA19E7F7}">
  <dimension ref="A2:O308"/>
  <sheetViews>
    <sheetView showGridLines="0" topLeftCell="A132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-15265.876190820301</v>
      </c>
      <c r="D4" s="20">
        <f t="shared" si="0"/>
        <v>142.26364861608849</v>
      </c>
      <c r="E4" s="20">
        <f t="shared" si="0"/>
        <v>3.2285582954310788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4.434258361737438</v>
      </c>
      <c r="K4" s="20">
        <f t="shared" si="0"/>
        <v>181.03540766287574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-10426.926081280586</v>
      </c>
    </row>
    <row r="5" spans="1:15" s="12" customFormat="1">
      <c r="A5" s="18" t="s">
        <v>263</v>
      </c>
      <c r="B5" s="19" t="s">
        <v>264</v>
      </c>
      <c r="C5" s="20">
        <f>+C6+C32+C42</f>
        <v>5739.5301221014761</v>
      </c>
      <c r="D5" s="20">
        <f t="shared" ref="D5:E5" si="1">+D6+D32+D42</f>
        <v>3.3656529466853229</v>
      </c>
      <c r="E5" s="20">
        <f t="shared" si="1"/>
        <v>0.20491199750634206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5888.070083947845</v>
      </c>
    </row>
    <row r="6" spans="1:15">
      <c r="A6" s="23" t="s">
        <v>265</v>
      </c>
      <c r="B6" s="24" t="s">
        <v>266</v>
      </c>
      <c r="C6" s="25">
        <f>+C7+C11+C19+C25+C29</f>
        <v>5739.5301221014761</v>
      </c>
      <c r="D6" s="25">
        <f t="shared" ref="D6:E6" si="4">+D7+D11+D19+D25+D29</f>
        <v>3.3656529466853229</v>
      </c>
      <c r="E6" s="25">
        <f t="shared" si="4"/>
        <v>0.20491199750634206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5888.070083947845</v>
      </c>
    </row>
    <row r="7" spans="1:15">
      <c r="A7" s="23" t="s">
        <v>267</v>
      </c>
      <c r="B7" s="24" t="s">
        <v>268</v>
      </c>
      <c r="C7" s="25">
        <v>1767.3141121539088</v>
      </c>
      <c r="D7" s="25">
        <v>6.9500982568337352E-2</v>
      </c>
      <c r="E7" s="25">
        <v>1.390019651366747E-2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1772.9436917419441</v>
      </c>
    </row>
    <row r="8" spans="1:15">
      <c r="A8" s="23" t="s">
        <v>269</v>
      </c>
      <c r="B8" s="24" t="s">
        <v>270</v>
      </c>
      <c r="C8" s="29">
        <v>1767.3141121539088</v>
      </c>
      <c r="D8" s="29">
        <v>6.9500982568337352E-2</v>
      </c>
      <c r="E8" s="29">
        <v>1.390019651366747E-2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1772.9436917419441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895.17756552153776</v>
      </c>
      <c r="D11" s="25">
        <v>0.23015350010836597</v>
      </c>
      <c r="E11" s="25">
        <v>3.305447954584044E-2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910.38130060421963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2553.7266749982391</v>
      </c>
      <c r="D19" s="25">
        <v>0.67561010393748855</v>
      </c>
      <c r="E19" s="25">
        <v>0.1250887675506073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2605.7922813093996</v>
      </c>
    </row>
    <row r="20" spans="1:15">
      <c r="A20" s="23" t="s">
        <v>293</v>
      </c>
      <c r="B20" s="24" t="s">
        <v>294</v>
      </c>
      <c r="C20" s="29">
        <v>24.885969933559998</v>
      </c>
      <c r="D20" s="29">
        <v>3.461191924E-3</v>
      </c>
      <c r="E20" s="29">
        <v>2.0767151543999999E-4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25.037916259023596</v>
      </c>
    </row>
    <row r="21" spans="1:15">
      <c r="A21" s="23" t="s">
        <v>295</v>
      </c>
      <c r="B21" s="24" t="s">
        <v>296</v>
      </c>
      <c r="C21" s="29">
        <v>2528.8407050646792</v>
      </c>
      <c r="D21" s="29">
        <v>0.67214891201348859</v>
      </c>
      <c r="E21" s="29">
        <v>0.1248810960351673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2580.7543650503762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0</v>
      </c>
      <c r="D23" s="29">
        <v>0</v>
      </c>
      <c r="E23" s="29">
        <v>0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0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523.31176942778995</v>
      </c>
      <c r="D25" s="25">
        <v>2.3903883600711309</v>
      </c>
      <c r="E25" s="25">
        <v>3.2868553896226872E-2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598.9528102922817</v>
      </c>
    </row>
    <row r="26" spans="1:15">
      <c r="A26" s="23" t="s">
        <v>305</v>
      </c>
      <c r="B26" s="24" t="s">
        <v>306</v>
      </c>
      <c r="C26" s="29">
        <v>101.73468268287988</v>
      </c>
      <c r="D26" s="29">
        <v>1.3858301959800394E-2</v>
      </c>
      <c r="E26" s="29">
        <v>2.3396327456286681E-4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102.18471540551344</v>
      </c>
    </row>
    <row r="27" spans="1:15">
      <c r="A27" s="23" t="s">
        <v>307</v>
      </c>
      <c r="B27" s="24" t="s">
        <v>308</v>
      </c>
      <c r="C27" s="29">
        <v>310.19918487226948</v>
      </c>
      <c r="D27" s="29">
        <v>2.3614392840944181</v>
      </c>
      <c r="E27" s="29">
        <v>3.1729144180649239E-2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384.72770803478522</v>
      </c>
    </row>
    <row r="28" spans="1:15">
      <c r="A28" s="23" t="s">
        <v>309</v>
      </c>
      <c r="B28" s="24" t="s">
        <v>310</v>
      </c>
      <c r="C28" s="29">
        <v>111.37790187264058</v>
      </c>
      <c r="D28" s="29">
        <v>1.5090774016912761E-2</v>
      </c>
      <c r="E28" s="29">
        <v>9.0544644101476547E-4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112.04038685198304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212.16781761436852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212.16781761436852</v>
      </c>
    </row>
    <row r="47" spans="1:15">
      <c r="A47" s="23" t="s">
        <v>344</v>
      </c>
      <c r="B47" s="24" t="s">
        <v>345</v>
      </c>
      <c r="C47" s="25">
        <f>+SUM(C48:C52)</f>
        <v>209.21923800000002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209.21923800000002</v>
      </c>
    </row>
    <row r="48" spans="1:15">
      <c r="A48" s="23" t="s">
        <v>346</v>
      </c>
      <c r="B48" s="24" t="s">
        <v>347</v>
      </c>
      <c r="C48" s="45">
        <v>209.21923800000002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209.21923800000002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2.9485796143684921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2.9485796143684921</v>
      </c>
    </row>
    <row r="73" spans="1:15">
      <c r="A73" s="23" t="s">
        <v>393</v>
      </c>
      <c r="B73" s="24" t="s">
        <v>394</v>
      </c>
      <c r="C73" s="45">
        <v>2.9485796143684921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2.9485796143684921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5.3257971351999993</v>
      </c>
      <c r="D95" s="20">
        <f>+D96+D111+D127+D132+D144+D145+D151+D154+D155+D156</f>
        <v>97.791981632794418</v>
      </c>
      <c r="E95" s="20">
        <f>+E96+E111+E127+E132+E144+E145+E151+E154+E155+E156</f>
        <v>2.5132823056725808</v>
      </c>
      <c r="F95" s="34"/>
      <c r="G95" s="34"/>
      <c r="H95" s="34"/>
      <c r="I95" s="34"/>
      <c r="J95" s="20">
        <f>+J96+J111+J127+J132+J144+J145+J151+J154+J155+J156</f>
        <v>0.43102924999999992</v>
      </c>
      <c r="K95" s="20">
        <f>+K96+K111+K127+K132+K144+K145+K151+K154+K155+K156</f>
        <v>15.8618764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3409.5210938566775</v>
      </c>
    </row>
    <row r="96" spans="1:15">
      <c r="A96" s="23" t="s">
        <v>435</v>
      </c>
      <c r="B96" s="24" t="s">
        <v>436</v>
      </c>
      <c r="C96" s="31"/>
      <c r="D96" s="25">
        <f>+D97+D100+D101+D102</f>
        <v>89.455249000000009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2504.7469720000004</v>
      </c>
    </row>
    <row r="97" spans="1:15">
      <c r="A97" s="23" t="s">
        <v>437</v>
      </c>
      <c r="B97" s="24" t="s">
        <v>438</v>
      </c>
      <c r="C97" s="31"/>
      <c r="D97" s="25">
        <f>+SUM(D98:D99)</f>
        <v>86.268799999999999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2415.5264000000002</v>
      </c>
    </row>
    <row r="98" spans="1:15">
      <c r="A98" s="23" t="s">
        <v>439</v>
      </c>
      <c r="B98" s="24" t="s">
        <v>440</v>
      </c>
      <c r="C98" s="31"/>
      <c r="D98" s="45">
        <v>10.612800000000005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297.15840000000014</v>
      </c>
    </row>
    <row r="99" spans="1:15">
      <c r="A99" s="23" t="s">
        <v>441</v>
      </c>
      <c r="B99" s="24" t="s">
        <v>442</v>
      </c>
      <c r="C99" s="31"/>
      <c r="D99" s="45">
        <v>75.655999999999992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2118.3679999999999</v>
      </c>
    </row>
    <row r="100" spans="1:15">
      <c r="A100" s="23" t="s">
        <v>443</v>
      </c>
      <c r="B100" s="24" t="s">
        <v>444</v>
      </c>
      <c r="C100" s="31"/>
      <c r="D100" s="45">
        <v>4.2809E-2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1.1986520000000001</v>
      </c>
    </row>
    <row r="101" spans="1:15">
      <c r="A101" s="23" t="s">
        <v>445</v>
      </c>
      <c r="B101" s="24" t="s">
        <v>446</v>
      </c>
      <c r="C101" s="31"/>
      <c r="D101" s="45">
        <v>0.31209999999999999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8.7387999999999995</v>
      </c>
    </row>
    <row r="102" spans="1:15">
      <c r="A102" s="23" t="s">
        <v>447</v>
      </c>
      <c r="B102" s="24" t="s">
        <v>448</v>
      </c>
      <c r="C102" s="31"/>
      <c r="D102" s="25">
        <f>+SUM(D103:D110)</f>
        <v>2.8315399999999999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79.283120000000011</v>
      </c>
    </row>
    <row r="103" spans="1:15">
      <c r="A103" s="23" t="s">
        <v>449</v>
      </c>
      <c r="B103" s="24" t="s">
        <v>450</v>
      </c>
      <c r="C103" s="31"/>
      <c r="D103" s="45">
        <v>7.6014999999999999E-2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2.1284200000000002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3.2024999999999998E-2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0.89669999999999994</v>
      </c>
    </row>
    <row r="107" spans="1:15">
      <c r="A107" s="23" t="s">
        <v>457</v>
      </c>
      <c r="B107" s="24" t="s">
        <v>458</v>
      </c>
      <c r="C107" s="31"/>
      <c r="D107" s="45">
        <v>2.6819999999999999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75.096000000000004</v>
      </c>
    </row>
    <row r="108" spans="1:15">
      <c r="A108" s="23" t="s">
        <v>459</v>
      </c>
      <c r="B108" s="24" t="s">
        <v>460</v>
      </c>
      <c r="C108" s="31"/>
      <c r="D108" s="45">
        <v>4.1499999999999995E-2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1.1619999999999999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2.8823328400888055</v>
      </c>
      <c r="E111" s="25">
        <f>+E112+E115+E116+E117+E126</f>
        <v>0.18754655876720974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130.40515759579714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1.6091809822706238</v>
      </c>
      <c r="E112" s="25">
        <f>+SUM(E113:E114)</f>
        <v>8.1162651428571457E-4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45.272148529863188</v>
      </c>
    </row>
    <row r="113" spans="1:15">
      <c r="A113" s="23" t="s">
        <v>468</v>
      </c>
      <c r="B113" s="24" t="s">
        <v>440</v>
      </c>
      <c r="C113" s="31"/>
      <c r="D113" s="45">
        <v>0.2581809822706238</v>
      </c>
      <c r="E113" s="45">
        <v>8.1162651428571457E-4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7.4441485298631811</v>
      </c>
    </row>
    <row r="114" spans="1:15">
      <c r="A114" s="23" t="s">
        <v>469</v>
      </c>
      <c r="B114" s="24" t="s">
        <v>442</v>
      </c>
      <c r="C114" s="31"/>
      <c r="D114" s="45">
        <v>1.351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37.828000000000003</v>
      </c>
    </row>
    <row r="115" spans="1:15">
      <c r="A115" s="23" t="s">
        <v>470</v>
      </c>
      <c r="B115" s="24" t="s">
        <v>444</v>
      </c>
      <c r="C115" s="31"/>
      <c r="D115" s="45">
        <v>1.7123599999999998E-3</v>
      </c>
      <c r="E115" s="45">
        <v>5.171076461571426E-4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0.18497960623164278</v>
      </c>
    </row>
    <row r="116" spans="1:15">
      <c r="A116" s="23" t="s">
        <v>471</v>
      </c>
      <c r="B116" s="24" t="s">
        <v>446</v>
      </c>
      <c r="C116" s="31"/>
      <c r="D116" s="45">
        <v>0.62419999999999998</v>
      </c>
      <c r="E116" s="45">
        <v>6.6055296214285715E-3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19.22806534967857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0.6472394978181818</v>
      </c>
      <c r="E117" s="25">
        <f>+SUM(E118:E125)</f>
        <v>5.6480348867303437E-2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33.089998388744505</v>
      </c>
    </row>
    <row r="118" spans="1:15">
      <c r="A118" s="23" t="s">
        <v>473</v>
      </c>
      <c r="B118" s="24" t="s">
        <v>450</v>
      </c>
      <c r="C118" s="31"/>
      <c r="D118" s="45">
        <v>2.764181818181818E-3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7.7397090909090902E-2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1.4090999999999999E-3</v>
      </c>
      <c r="E121" s="45">
        <v>2.5668316575000001E-3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0.7196651892375</v>
      </c>
    </row>
    <row r="122" spans="1:15">
      <c r="A122" s="23" t="s">
        <v>477</v>
      </c>
      <c r="B122" s="24" t="s">
        <v>458</v>
      </c>
      <c r="C122" s="31"/>
      <c r="D122" s="45">
        <v>0.32630999999999999</v>
      </c>
      <c r="E122" s="45">
        <v>2.7518810000000001E-2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16.429164650000001</v>
      </c>
    </row>
    <row r="123" spans="1:15">
      <c r="A123" s="23" t="s">
        <v>478</v>
      </c>
      <c r="B123" s="24" t="s">
        <v>460</v>
      </c>
      <c r="C123" s="31"/>
      <c r="D123" s="45">
        <v>4.9800000000000001E-3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0.13944000000000001</v>
      </c>
    </row>
    <row r="124" spans="1:15">
      <c r="A124" s="23" t="s">
        <v>479</v>
      </c>
      <c r="B124" s="24" t="s">
        <v>462</v>
      </c>
      <c r="C124" s="31"/>
      <c r="D124" s="45">
        <v>0.31177621599999999</v>
      </c>
      <c r="E124" s="45">
        <v>2.6394707209803431E-2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15.724331458597909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0.12313194611803488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32.629965721279241</v>
      </c>
    </row>
    <row r="127" spans="1:15">
      <c r="A127" s="23" t="s">
        <v>483</v>
      </c>
      <c r="B127" s="24" t="s">
        <v>484</v>
      </c>
      <c r="C127" s="31"/>
      <c r="D127" s="25">
        <f>+SUM(D128:D131)</f>
        <v>4.9878514027056005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139.65983927575681</v>
      </c>
    </row>
    <row r="128" spans="1:15">
      <c r="A128" s="23" t="s">
        <v>485</v>
      </c>
      <c r="B128" s="24" t="s">
        <v>486</v>
      </c>
      <c r="C128" s="31"/>
      <c r="D128" s="45">
        <v>1.9022071754400003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53.261800912320005</v>
      </c>
    </row>
    <row r="129" spans="1:15">
      <c r="A129" s="23" t="s">
        <v>487</v>
      </c>
      <c r="B129" s="24" t="s">
        <v>488</v>
      </c>
      <c r="C129" s="31"/>
      <c r="D129" s="45">
        <v>3.0856442272656004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86.398038363436811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2.3136669279053712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613.12173589492329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1.8593219673189434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492.72032133951996</v>
      </c>
    </row>
    <row r="134" spans="1:15">
      <c r="A134" s="23" t="s">
        <v>496</v>
      </c>
      <c r="B134" s="24" t="s">
        <v>497</v>
      </c>
      <c r="C134" s="31"/>
      <c r="D134" s="31"/>
      <c r="E134" s="45">
        <v>0.15320007500531599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40.598019876408735</v>
      </c>
    </row>
    <row r="135" spans="1:15">
      <c r="A135" s="23" t="s">
        <v>498</v>
      </c>
      <c r="B135" s="24" t="s">
        <v>499</v>
      </c>
      <c r="C135" s="31"/>
      <c r="D135" s="31"/>
      <c r="E135" s="45">
        <v>0.10350646198824502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27.429212426884931</v>
      </c>
    </row>
    <row r="136" spans="1:15">
      <c r="A136" s="23" t="s">
        <v>500</v>
      </c>
      <c r="B136" s="24" t="s">
        <v>501</v>
      </c>
      <c r="C136" s="31"/>
      <c r="D136" s="31"/>
      <c r="E136" s="45">
        <v>1.6026154303253823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424.6930890362263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0.45434496058642782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120.40141455540336</v>
      </c>
    </row>
    <row r="142" spans="1:15">
      <c r="A142" s="23" t="s">
        <v>511</v>
      </c>
      <c r="B142" s="24" t="s">
        <v>512</v>
      </c>
      <c r="C142" s="31"/>
      <c r="D142" s="31"/>
      <c r="E142" s="45">
        <v>0.20497378669090721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54.318053473090409</v>
      </c>
    </row>
    <row r="143" spans="1:15">
      <c r="A143" s="23" t="s">
        <v>513</v>
      </c>
      <c r="B143" s="24" t="s">
        <v>514</v>
      </c>
      <c r="C143" s="31"/>
      <c r="D143" s="31"/>
      <c r="E143" s="45">
        <v>0.24937117389552058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66.083361082312948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0.46654838999999998</v>
      </c>
      <c r="E145" s="25">
        <f>+SUM(E146:E150)</f>
        <v>1.2068819000000001E-2</v>
      </c>
      <c r="F145" s="31"/>
      <c r="G145" s="31"/>
      <c r="H145" s="31"/>
      <c r="I145" s="31"/>
      <c r="J145" s="25">
        <f>+SUM(J146:J150)</f>
        <v>0.43102924999999992</v>
      </c>
      <c r="K145" s="25">
        <f>+SUM(K146:K150)</f>
        <v>15.8618764</v>
      </c>
      <c r="L145" s="25">
        <f>+SUM(L146:L150)</f>
        <v>0</v>
      </c>
      <c r="M145" s="31"/>
      <c r="N145" s="64"/>
      <c r="O145" s="25">
        <f>+SUM(O146:O150)</f>
        <v>16.261591955</v>
      </c>
    </row>
    <row r="146" spans="1:15">
      <c r="A146" s="23" t="s">
        <v>519</v>
      </c>
      <c r="B146" s="24" t="s">
        <v>520</v>
      </c>
      <c r="C146" s="31"/>
      <c r="D146" s="45">
        <v>3.8016000000000005E-3</v>
      </c>
      <c r="E146" s="45">
        <v>7.1680000000000005E-5</v>
      </c>
      <c r="F146" s="31"/>
      <c r="G146" s="31"/>
      <c r="H146" s="31"/>
      <c r="I146" s="31"/>
      <c r="J146" s="45">
        <v>2.5600000000000002E-3</v>
      </c>
      <c r="K146" s="45">
        <v>9.4208000000000014E-2</v>
      </c>
      <c r="L146" s="45">
        <v>0</v>
      </c>
      <c r="M146" s="31"/>
      <c r="N146" s="64"/>
      <c r="O146" s="29">
        <f>+C146*'PCG-PTG'!$F$5+D146*'PCG-PTG'!$F$6+E146*'PCG-PTG'!$F$8+SUM(F146:I146)</f>
        <v>0.12544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0.46274678999999996</v>
      </c>
      <c r="E149" s="45">
        <v>1.1997139000000002E-2</v>
      </c>
      <c r="F149" s="31"/>
      <c r="G149" s="31"/>
      <c r="H149" s="31"/>
      <c r="I149" s="31"/>
      <c r="J149" s="45">
        <v>0.42846924999999991</v>
      </c>
      <c r="K149" s="45">
        <v>15.7676684</v>
      </c>
      <c r="L149" s="45">
        <v>0</v>
      </c>
      <c r="M149" s="31"/>
      <c r="N149" s="64"/>
      <c r="O149" s="29">
        <f>+C149*'PCG-PTG'!$F$5+D149*'PCG-PTG'!$F$6+E149*'PCG-PTG'!$F$8+SUM(F149:I149)</f>
        <v>16.136151954999999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0.25817375519999997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0.25817375519999997</v>
      </c>
    </row>
    <row r="152" spans="1:15">
      <c r="A152" s="23" t="s">
        <v>530</v>
      </c>
      <c r="B152" s="24" t="s">
        <v>531</v>
      </c>
      <c r="C152" s="45">
        <v>0.24062375519999998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0.24062375519999998</v>
      </c>
    </row>
    <row r="153" spans="1:15">
      <c r="A153" s="23" t="s">
        <v>532</v>
      </c>
      <c r="B153" s="24" t="s">
        <v>533</v>
      </c>
      <c r="C153" s="45">
        <v>1.755E-2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1.755E-2</v>
      </c>
    </row>
    <row r="154" spans="1:15">
      <c r="A154" s="23" t="s">
        <v>534</v>
      </c>
      <c r="B154" s="24" t="s">
        <v>535</v>
      </c>
      <c r="C154" s="45">
        <v>5.0676233799999997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5.0676233799999997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-21222.899927671348</v>
      </c>
      <c r="D157" s="20">
        <f t="shared" ref="D157:E157" si="36">+D158+D166+D174+D182+D190+D198+D206+D207</f>
        <v>9.8166730443757579</v>
      </c>
      <c r="E157" s="20">
        <f t="shared" si="36"/>
        <v>0.36049599876815575</v>
      </c>
      <c r="F157" s="34"/>
      <c r="G157" s="34"/>
      <c r="H157" s="34"/>
      <c r="I157" s="34"/>
      <c r="J157" s="20">
        <f t="shared" ref="J157:L157" si="37">+J158+J166+J174+J182+J190+J198+J206+J207</f>
        <v>4.0032291117374381</v>
      </c>
      <c r="K157" s="20">
        <f t="shared" si="37"/>
        <v>165.17353126287574</v>
      </c>
      <c r="L157" s="20">
        <f t="shared" si="37"/>
        <v>0</v>
      </c>
      <c r="M157" s="34"/>
      <c r="N157" s="63"/>
      <c r="O157" s="20">
        <f>+O158+O166+O174+O182+O190+O198+O206+O207</f>
        <v>-20852.501642755262</v>
      </c>
    </row>
    <row r="158" spans="1:15">
      <c r="A158" s="23" t="s">
        <v>541</v>
      </c>
      <c r="B158" s="24" t="s">
        <v>542</v>
      </c>
      <c r="C158" s="25">
        <f>+SUM(C159:C160)</f>
        <v>-31968.950497883103</v>
      </c>
      <c r="D158" s="25">
        <f t="shared" ref="D158:E158" si="38">+SUM(D159:D160)</f>
        <v>1.866176472528724</v>
      </c>
      <c r="E158" s="25">
        <f t="shared" si="38"/>
        <v>7.4018007818609538E-2</v>
      </c>
      <c r="F158" s="31"/>
      <c r="G158" s="31"/>
      <c r="H158" s="31"/>
      <c r="I158" s="31"/>
      <c r="J158" s="25">
        <f t="shared" ref="J158:L158" si="39">+SUM(J159:J160)</f>
        <v>0.89048444708087637</v>
      </c>
      <c r="K158" s="25">
        <f t="shared" si="39"/>
        <v>32.549433887156958</v>
      </c>
      <c r="L158" s="25">
        <f t="shared" si="39"/>
        <v>0</v>
      </c>
      <c r="M158" s="31"/>
      <c r="N158" s="64"/>
      <c r="O158" s="25">
        <f>+SUM(O159:O160)</f>
        <v>-31897.082784580369</v>
      </c>
    </row>
    <row r="159" spans="1:15">
      <c r="A159" s="23" t="s">
        <v>543</v>
      </c>
      <c r="B159" s="24" t="s">
        <v>544</v>
      </c>
      <c r="C159" s="45">
        <v>-28452.950862944523</v>
      </c>
      <c r="D159" s="45">
        <v>1.866176472528724</v>
      </c>
      <c r="E159" s="45">
        <v>7.4018007818609538E-2</v>
      </c>
      <c r="F159" s="31"/>
      <c r="G159" s="31"/>
      <c r="H159" s="31"/>
      <c r="I159" s="31"/>
      <c r="J159" s="45">
        <v>0.89048444708087637</v>
      </c>
      <c r="K159" s="45">
        <v>32.549433887156958</v>
      </c>
      <c r="L159" s="45">
        <v>0</v>
      </c>
      <c r="M159" s="31"/>
      <c r="N159" s="64"/>
      <c r="O159" s="29">
        <f>+C159*'PCG-PTG'!$F$5+D159*'PCG-PTG'!$F$6+E159*'PCG-PTG'!$F$8+SUM(F159:I159)</f>
        <v>-28381.083149641789</v>
      </c>
    </row>
    <row r="160" spans="1:15">
      <c r="A160" s="23" t="s">
        <v>545</v>
      </c>
      <c r="B160" s="24" t="s">
        <v>546</v>
      </c>
      <c r="C160" s="25">
        <f>+SUM(C161:C165)</f>
        <v>-3515.9996349385788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-3515.9996349385788</v>
      </c>
    </row>
    <row r="161" spans="1:15">
      <c r="A161" s="23" t="s">
        <v>547</v>
      </c>
      <c r="B161" s="24" t="s">
        <v>548</v>
      </c>
      <c r="C161" s="45">
        <v>-321.96875832777476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-321.96875832777476</v>
      </c>
    </row>
    <row r="162" spans="1:15">
      <c r="A162" s="23" t="s">
        <v>549</v>
      </c>
      <c r="B162" s="24" t="s">
        <v>550</v>
      </c>
      <c r="C162" s="45">
        <v>-3186.4467238411316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-3186.4467238411316</v>
      </c>
    </row>
    <row r="163" spans="1:15">
      <c r="A163" s="23" t="s">
        <v>551</v>
      </c>
      <c r="B163" s="24" t="s">
        <v>552</v>
      </c>
      <c r="C163" s="45">
        <v>-7.5841527696726656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-7.5841527696726656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1325.2116868120117</v>
      </c>
      <c r="D166" s="25">
        <f t="shared" ref="D166" si="42">+SUM(D167:D168)</f>
        <v>2.3357764158972278</v>
      </c>
      <c r="E166" s="25">
        <f t="shared" ref="E166" si="43">+SUM(E167:E168)</f>
        <v>8.8359389327957144E-2</v>
      </c>
      <c r="F166" s="31"/>
      <c r="G166" s="31"/>
      <c r="H166" s="31"/>
      <c r="I166" s="31"/>
      <c r="J166" s="25">
        <f t="shared" ref="J166:L166" si="44">+SUM(J167:J168)</f>
        <v>1.0134749210662932</v>
      </c>
      <c r="K166" s="25">
        <f t="shared" si="44"/>
        <v>39.842507925869022</v>
      </c>
      <c r="L166" s="25">
        <f t="shared" si="44"/>
        <v>0</v>
      </c>
      <c r="M166" s="31"/>
      <c r="N166" s="64"/>
      <c r="O166" s="25">
        <f>+SUM(O167:O168)</f>
        <v>1414.0286646290426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1325.2116868120117</v>
      </c>
      <c r="D168" s="25">
        <f t="shared" ref="D168" si="45">+SUM(D169:D173)</f>
        <v>2.3357764158972278</v>
      </c>
      <c r="E168" s="25">
        <f>+SUM(E169:E173)</f>
        <v>8.8359389327957144E-2</v>
      </c>
      <c r="F168" s="31"/>
      <c r="G168" s="31"/>
      <c r="H168" s="31"/>
      <c r="I168" s="31"/>
      <c r="J168" s="25">
        <f>+SUM(J169:J173)</f>
        <v>1.0134749210662932</v>
      </c>
      <c r="K168" s="25">
        <f t="shared" ref="K168" si="46">+SUM(K169:K173)</f>
        <v>39.842507925869022</v>
      </c>
      <c r="L168" s="25">
        <f>+SUM(L169:L173)</f>
        <v>0</v>
      </c>
      <c r="M168" s="31"/>
      <c r="N168" s="64"/>
      <c r="O168" s="25">
        <f>+SUM(O169:O173)</f>
        <v>1414.0286646290426</v>
      </c>
    </row>
    <row r="169" spans="1:15">
      <c r="A169" s="23" t="s">
        <v>563</v>
      </c>
      <c r="B169" s="24" t="s">
        <v>564</v>
      </c>
      <c r="C169" s="45">
        <v>1485.299996440601</v>
      </c>
      <c r="D169" s="45">
        <v>2.2621727793962498</v>
      </c>
      <c r="E169" s="45">
        <v>8.1639057299606965E-2</v>
      </c>
      <c r="F169" s="31"/>
      <c r="G169" s="31"/>
      <c r="H169" s="31"/>
      <c r="I169" s="31"/>
      <c r="J169" s="45">
        <v>0.88866875482550411</v>
      </c>
      <c r="K169" s="45">
        <v>37.762405155189199</v>
      </c>
      <c r="L169" s="45">
        <v>0</v>
      </c>
      <c r="M169" s="31"/>
      <c r="N169" s="64"/>
      <c r="O169" s="29">
        <f>+C169*'PCG-PTG'!$F$5+D169*'PCG-PTG'!$F$6+E169*'PCG-PTG'!$F$8+SUM(F169:I169)</f>
        <v>1570.2751844480917</v>
      </c>
    </row>
    <row r="170" spans="1:15">
      <c r="A170" s="23" t="s">
        <v>565</v>
      </c>
      <c r="B170" s="24" t="s">
        <v>566</v>
      </c>
      <c r="C170" s="45">
        <v>-160.08830962858929</v>
      </c>
      <c r="D170" s="45">
        <v>7.3603636500978203E-2</v>
      </c>
      <c r="E170" s="45">
        <v>6.720332028350184E-3</v>
      </c>
      <c r="F170" s="31"/>
      <c r="G170" s="31"/>
      <c r="H170" s="31"/>
      <c r="I170" s="31"/>
      <c r="J170" s="45">
        <v>0.12480616624078912</v>
      </c>
      <c r="K170" s="45">
        <v>2.0801027706798192</v>
      </c>
      <c r="L170" s="45">
        <v>0</v>
      </c>
      <c r="M170" s="31"/>
      <c r="N170" s="64"/>
      <c r="O170" s="29">
        <f>+C170*'PCG-PTG'!$F$5+D170*'PCG-PTG'!$F$6+E170*'PCG-PTG'!$F$8+SUM(F170:I170)</f>
        <v>-156.24651981904907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9276.1130952762687</v>
      </c>
      <c r="D174" s="25">
        <f t="shared" ref="D174" si="47">+SUM(D175:D176)</f>
        <v>5.614720155949807</v>
      </c>
      <c r="E174" s="25">
        <f t="shared" ref="E174" si="48">+SUM(E175:E176)</f>
        <v>0.19811860162158906</v>
      </c>
      <c r="F174" s="31"/>
      <c r="G174" s="31"/>
      <c r="H174" s="31"/>
      <c r="I174" s="31"/>
      <c r="J174" s="25">
        <f t="shared" ref="J174:K174" si="49">+SUM(J175:J176)</f>
        <v>2.0992697435902681</v>
      </c>
      <c r="K174" s="25">
        <f t="shared" si="49"/>
        <v>92.781589449849761</v>
      </c>
      <c r="L174" s="25">
        <f>+SUM(L175:L176)</f>
        <v>0</v>
      </c>
      <c r="M174" s="31"/>
      <c r="N174" s="64"/>
      <c r="O174" s="25">
        <f>+SUM(O175:O176)</f>
        <v>9485.8266890725863</v>
      </c>
    </row>
    <row r="175" spans="1:15">
      <c r="A175" s="23" t="s">
        <v>575</v>
      </c>
      <c r="B175" s="24" t="s">
        <v>576</v>
      </c>
      <c r="C175" s="45">
        <v>0</v>
      </c>
      <c r="D175" s="45">
        <v>0.23880296802000001</v>
      </c>
      <c r="E175" s="45">
        <v>2.1803749254000002E-2</v>
      </c>
      <c r="F175" s="31"/>
      <c r="G175" s="31"/>
      <c r="H175" s="31"/>
      <c r="I175" s="31"/>
      <c r="J175" s="45">
        <v>0.40492677186000003</v>
      </c>
      <c r="K175" s="45">
        <v>6.7487795310000003</v>
      </c>
      <c r="L175" s="45">
        <v>0</v>
      </c>
      <c r="M175" s="31"/>
      <c r="N175" s="64"/>
      <c r="O175" s="29">
        <f>+C175*'PCG-PTG'!$F$5+D175*'PCG-PTG'!$F$6+E175*'PCG-PTG'!$F$8+SUM(F175:I175)</f>
        <v>12.464476656870001</v>
      </c>
    </row>
    <row r="176" spans="1:15">
      <c r="A176" s="23" t="s">
        <v>577</v>
      </c>
      <c r="B176" s="24" t="s">
        <v>578</v>
      </c>
      <c r="C176" s="25">
        <f>+SUM(C177:C181)</f>
        <v>9276.1130952762687</v>
      </c>
      <c r="D176" s="25">
        <f t="shared" ref="D176" si="50">+SUM(D177:D181)</f>
        <v>5.3759171879298071</v>
      </c>
      <c r="E176" s="25">
        <f>+SUM(E177:E181)</f>
        <v>0.17631485236758906</v>
      </c>
      <c r="F176" s="31"/>
      <c r="G176" s="31"/>
      <c r="H176" s="31"/>
      <c r="I176" s="31"/>
      <c r="J176" s="25">
        <f>+SUM(J177:J181)</f>
        <v>1.6943429717302678</v>
      </c>
      <c r="K176" s="25">
        <f t="shared" ref="K176" si="51">+SUM(K177:K181)</f>
        <v>86.032809918849765</v>
      </c>
      <c r="L176" s="25">
        <f>+SUM(L177:L181)</f>
        <v>0</v>
      </c>
      <c r="M176" s="31"/>
      <c r="N176" s="64"/>
      <c r="O176" s="25">
        <f>+SUM(O177:O181)</f>
        <v>9473.3622124157155</v>
      </c>
    </row>
    <row r="177" spans="1:15">
      <c r="A177" s="23" t="s">
        <v>579</v>
      </c>
      <c r="B177" s="24" t="s">
        <v>580</v>
      </c>
      <c r="C177" s="45">
        <v>9276.1130952762687</v>
      </c>
      <c r="D177" s="45">
        <v>5.3759171879298071</v>
      </c>
      <c r="E177" s="45">
        <v>0.17631485236758906</v>
      </c>
      <c r="F177" s="31"/>
      <c r="G177" s="31"/>
      <c r="H177" s="31"/>
      <c r="I177" s="31"/>
      <c r="J177" s="45">
        <v>1.6943429717302678</v>
      </c>
      <c r="K177" s="45">
        <v>86.032809918849765</v>
      </c>
      <c r="L177" s="45">
        <v>0</v>
      </c>
      <c r="M177" s="31"/>
      <c r="N177" s="64"/>
      <c r="O177" s="29">
        <f>+C177*'PCG-PTG'!$F$5+D177*'PCG-PTG'!$F$6+E177*'PCG-PTG'!$F$8+SUM(F177:I177)</f>
        <v>9473.3622124157155</v>
      </c>
    </row>
    <row r="178" spans="1:15">
      <c r="A178" s="23" t="s">
        <v>581</v>
      </c>
      <c r="B178" s="24" t="s">
        <v>582</v>
      </c>
      <c r="C178" s="45">
        <v>0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0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25.309887836970912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25.309887836970912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25.309887836970912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25.309887836970912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25.309887836970912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25.309887836970912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119.41590028650532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119.41590028650532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119.41590028650532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119.41590028650532</v>
      </c>
    </row>
    <row r="193" spans="1:15">
      <c r="A193" s="23" t="s">
        <v>611</v>
      </c>
      <c r="B193" s="24" t="s">
        <v>612</v>
      </c>
      <c r="C193" s="45">
        <v>77.971249873750793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77.971249873750793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41.444650412754527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41.444650412754527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31.28934099223299</v>
      </c>
      <c r="E208" s="20">
        <f t="shared" si="63"/>
        <v>0.14986799348400001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915.81656605578382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25.766141870828829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721.45197238320725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5.5231991214041622</v>
      </c>
      <c r="E219" s="25">
        <f t="shared" ref="E219" si="71">+SUM(E220:E222)</f>
        <v>0.14986799348400001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194.36459367257655</v>
      </c>
    </row>
    <row r="220" spans="1:15">
      <c r="A220" s="23" t="s">
        <v>664</v>
      </c>
      <c r="B220" s="24" t="s">
        <v>665</v>
      </c>
      <c r="C220" s="31"/>
      <c r="D220" s="45">
        <v>5.5231991214041622</v>
      </c>
      <c r="E220" s="45">
        <v>0.14986799348400001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194.36459367257655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544.79078357989999</v>
      </c>
      <c r="D226" s="25">
        <f t="shared" ref="D226:E226" si="74">+SUM(D227:D228)</f>
        <v>3.8097257593E-3</v>
      </c>
      <c r="E226" s="25">
        <f t="shared" si="74"/>
        <v>1.52389030372E-2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548.93576520601835</v>
      </c>
    </row>
    <row r="227" spans="1:15">
      <c r="A227" s="23"/>
      <c r="B227" s="43" t="s">
        <v>673</v>
      </c>
      <c r="C227" s="45">
        <v>544.79078357989999</v>
      </c>
      <c r="D227" s="45">
        <v>3.8097257593E-3</v>
      </c>
      <c r="E227" s="45">
        <v>1.52389030372E-2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548.93576520601835</v>
      </c>
    </row>
    <row r="228" spans="1:15">
      <c r="A228" s="23"/>
      <c r="B228" s="43" t="s">
        <v>674</v>
      </c>
      <c r="C228" s="45">
        <v>0</v>
      </c>
      <c r="D228" s="45"/>
      <c r="E228" s="45"/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0</v>
      </c>
    </row>
    <row r="229" spans="1:15">
      <c r="A229" s="23"/>
      <c r="B229" s="24" t="s">
        <v>675</v>
      </c>
      <c r="C229" s="45">
        <v>0</v>
      </c>
      <c r="D229" s="45"/>
      <c r="E229" s="45"/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1550.3946345683598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1550.3946345683598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-15265.876190820301</v>
      </c>
      <c r="D241" s="20">
        <f t="shared" si="77"/>
        <v>142.26364861608849</v>
      </c>
      <c r="E241" s="20">
        <f t="shared" si="77"/>
        <v>3.2285582954310788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4.434258361737438</v>
      </c>
      <c r="K241" s="20">
        <f t="shared" si="77"/>
        <v>181.03540766287574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-10426.926081280586</v>
      </c>
    </row>
    <row r="242" spans="1:15" s="12" customFormat="1">
      <c r="A242" s="18" t="s">
        <v>263</v>
      </c>
      <c r="B242" s="19" t="s">
        <v>264</v>
      </c>
      <c r="C242" s="20">
        <f>+C243+C249+C252</f>
        <v>5739.5301221014761</v>
      </c>
      <c r="D242" s="20">
        <f t="shared" ref="D242:E242" si="79">+D243+D249+D252</f>
        <v>3.3656529466853229</v>
      </c>
      <c r="E242" s="20">
        <f t="shared" si="79"/>
        <v>0.20491199750634206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5888.070083947845</v>
      </c>
    </row>
    <row r="243" spans="1:15">
      <c r="A243" s="23" t="s">
        <v>265</v>
      </c>
      <c r="B243" s="24" t="s">
        <v>266</v>
      </c>
      <c r="C243" s="25">
        <f>+SUM(C244:C248)</f>
        <v>5739.5301221014761</v>
      </c>
      <c r="D243" s="25">
        <f t="shared" ref="D243:E243" si="81">+SUM(D244:D248)</f>
        <v>3.3656529466853229</v>
      </c>
      <c r="E243" s="25">
        <f t="shared" si="81"/>
        <v>0.20491199750634206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5888.070083947845</v>
      </c>
    </row>
    <row r="244" spans="1:15">
      <c r="A244" s="23" t="s">
        <v>267</v>
      </c>
      <c r="B244" s="24" t="s">
        <v>268</v>
      </c>
      <c r="C244" s="45">
        <f>+C7</f>
        <v>1767.3141121539088</v>
      </c>
      <c r="D244" s="45">
        <f>+D7</f>
        <v>6.9500982568337352E-2</v>
      </c>
      <c r="E244" s="45">
        <f>+E7</f>
        <v>1.390019651366747E-2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1772.9436917419441</v>
      </c>
    </row>
    <row r="245" spans="1:15">
      <c r="A245" s="23" t="s">
        <v>275</v>
      </c>
      <c r="B245" s="24" t="s">
        <v>276</v>
      </c>
      <c r="C245" s="45">
        <f>+C11</f>
        <v>895.17756552153776</v>
      </c>
      <c r="D245" s="45">
        <f>+D11</f>
        <v>0.23015350010836597</v>
      </c>
      <c r="E245" s="45">
        <f>+E11</f>
        <v>3.305447954584044E-2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910.38130060421963</v>
      </c>
    </row>
    <row r="246" spans="1:15">
      <c r="A246" s="23" t="s">
        <v>291</v>
      </c>
      <c r="B246" s="24" t="s">
        <v>292</v>
      </c>
      <c r="C246" s="45">
        <f>+C19</f>
        <v>2553.7266749982391</v>
      </c>
      <c r="D246" s="45">
        <f>+D19</f>
        <v>0.67561010393748855</v>
      </c>
      <c r="E246" s="45">
        <f>+E19</f>
        <v>0.1250887675506073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2605.7922813093996</v>
      </c>
    </row>
    <row r="247" spans="1:15">
      <c r="A247" s="23" t="s">
        <v>303</v>
      </c>
      <c r="B247" s="24" t="s">
        <v>304</v>
      </c>
      <c r="C247" s="45">
        <f>+C25</f>
        <v>523.31176942778995</v>
      </c>
      <c r="D247" s="45">
        <f>+D25</f>
        <v>2.3903883600711309</v>
      </c>
      <c r="E247" s="45">
        <f>+E25</f>
        <v>3.2868553896226872E-2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598.9528102922817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212.16781761436852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212.16781761436852</v>
      </c>
    </row>
    <row r="254" spans="1:15">
      <c r="A254" s="23" t="s">
        <v>344</v>
      </c>
      <c r="B254" s="24" t="s">
        <v>345</v>
      </c>
      <c r="C254" s="45">
        <f>+C47</f>
        <v>209.21923800000002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209.21923800000002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2.9485796143684921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2.9485796143684921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5.3257971351999993</v>
      </c>
      <c r="D262" s="20">
        <f t="shared" ref="D262:E262" si="90">+SUM(D263:D272)</f>
        <v>97.791981632794418</v>
      </c>
      <c r="E262" s="20">
        <f t="shared" si="90"/>
        <v>2.5132823056725808</v>
      </c>
      <c r="F262" s="34"/>
      <c r="G262" s="34"/>
      <c r="H262" s="34"/>
      <c r="I262" s="34"/>
      <c r="J262" s="20">
        <f t="shared" ref="J262:L262" si="91">+SUM(J263:J272)</f>
        <v>0.43102924999999992</v>
      </c>
      <c r="K262" s="20">
        <f t="shared" si="91"/>
        <v>15.8618764</v>
      </c>
      <c r="L262" s="20">
        <f t="shared" si="91"/>
        <v>0</v>
      </c>
      <c r="M262" s="34"/>
      <c r="N262" s="63"/>
      <c r="O262" s="20">
        <f>+SUM(O263:O272)</f>
        <v>3409.5210938566775</v>
      </c>
    </row>
    <row r="263" spans="1:15">
      <c r="A263" s="23" t="s">
        <v>435</v>
      </c>
      <c r="B263" s="24" t="s">
        <v>436</v>
      </c>
      <c r="C263" s="31"/>
      <c r="D263" s="45">
        <f>+D96</f>
        <v>89.455249000000009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2504.7469720000004</v>
      </c>
    </row>
    <row r="264" spans="1:15">
      <c r="A264" s="23" t="s">
        <v>465</v>
      </c>
      <c r="B264" s="24" t="s">
        <v>466</v>
      </c>
      <c r="C264" s="31"/>
      <c r="D264" s="45">
        <f>+D111</f>
        <v>2.8823328400888055</v>
      </c>
      <c r="E264" s="45">
        <f>+E111</f>
        <v>0.18754655876720974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130.40515759579714</v>
      </c>
    </row>
    <row r="265" spans="1:15">
      <c r="A265" s="23" t="s">
        <v>483</v>
      </c>
      <c r="B265" s="24" t="s">
        <v>484</v>
      </c>
      <c r="C265" s="31"/>
      <c r="D265" s="45">
        <f>+D127</f>
        <v>4.9878514027056005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139.65983927575681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2.3136669279053712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613.1217358949234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0.46654838999999998</v>
      </c>
      <c r="E268" s="45">
        <f t="shared" si="92"/>
        <v>1.2068819000000001E-2</v>
      </c>
      <c r="F268" s="31"/>
      <c r="G268" s="31"/>
      <c r="H268" s="31"/>
      <c r="I268" s="31"/>
      <c r="J268" s="45">
        <f t="shared" si="92"/>
        <v>0.43102924999999992</v>
      </c>
      <c r="K268" s="45">
        <f t="shared" si="92"/>
        <v>15.8618764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16.261591955</v>
      </c>
    </row>
    <row r="269" spans="1:15">
      <c r="A269" s="23" t="s">
        <v>528</v>
      </c>
      <c r="B269" s="24" t="s">
        <v>529</v>
      </c>
      <c r="C269" s="45">
        <f>+C151</f>
        <v>0.25817375519999997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0.25817375519999997</v>
      </c>
    </row>
    <row r="270" spans="1:15">
      <c r="A270" s="23" t="s">
        <v>534</v>
      </c>
      <c r="B270" s="24" t="s">
        <v>535</v>
      </c>
      <c r="C270" s="45">
        <f>+C154</f>
        <v>5.0676233799999997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5.0676233799999997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-21222.899927671348</v>
      </c>
      <c r="D273" s="20">
        <f t="shared" ref="D273:E273" si="94">+SUM(D274:D281)</f>
        <v>9.8166730443757579</v>
      </c>
      <c r="E273" s="20">
        <f t="shared" si="94"/>
        <v>0.36049599876815575</v>
      </c>
      <c r="F273" s="34"/>
      <c r="G273" s="34"/>
      <c r="H273" s="34"/>
      <c r="I273" s="34"/>
      <c r="J273" s="20">
        <f t="shared" ref="J273:L273" si="95">+SUM(J274:J281)</f>
        <v>4.0032291117374381</v>
      </c>
      <c r="K273" s="20">
        <f t="shared" si="95"/>
        <v>165.17353126287574</v>
      </c>
      <c r="L273" s="20">
        <f t="shared" si="95"/>
        <v>0</v>
      </c>
      <c r="M273" s="34"/>
      <c r="N273" s="63"/>
      <c r="O273" s="20">
        <f>+SUM(O274:O281)</f>
        <v>-20852.501642755262</v>
      </c>
    </row>
    <row r="274" spans="1:15">
      <c r="A274" s="23" t="s">
        <v>541</v>
      </c>
      <c r="B274" s="24" t="s">
        <v>542</v>
      </c>
      <c r="C274" s="45">
        <f>+C158</f>
        <v>-31968.950497883103</v>
      </c>
      <c r="D274" s="45">
        <f t="shared" ref="D274:L274" si="96">+D158</f>
        <v>1.866176472528724</v>
      </c>
      <c r="E274" s="45">
        <f t="shared" si="96"/>
        <v>7.4018007818609538E-2</v>
      </c>
      <c r="F274" s="31"/>
      <c r="G274" s="31"/>
      <c r="H274" s="31"/>
      <c r="I274" s="31"/>
      <c r="J274" s="45">
        <f t="shared" si="96"/>
        <v>0.89048444708087637</v>
      </c>
      <c r="K274" s="45">
        <f t="shared" si="96"/>
        <v>32.549433887156958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-31897.082784580369</v>
      </c>
    </row>
    <row r="275" spans="1:15">
      <c r="A275" s="23" t="s">
        <v>557</v>
      </c>
      <c r="B275" s="24" t="s">
        <v>558</v>
      </c>
      <c r="C275" s="45">
        <f>+C166</f>
        <v>1325.2116868120117</v>
      </c>
      <c r="D275" s="45">
        <f t="shared" ref="D275:L275" si="97">+D166</f>
        <v>2.3357764158972278</v>
      </c>
      <c r="E275" s="45">
        <f t="shared" si="97"/>
        <v>8.8359389327957144E-2</v>
      </c>
      <c r="F275" s="31"/>
      <c r="G275" s="31"/>
      <c r="H275" s="31"/>
      <c r="I275" s="31"/>
      <c r="J275" s="45">
        <f t="shared" si="97"/>
        <v>1.0134749210662932</v>
      </c>
      <c r="K275" s="45">
        <f t="shared" si="97"/>
        <v>39.842507925869022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1414.0286646290429</v>
      </c>
    </row>
    <row r="276" spans="1:15">
      <c r="A276" s="23" t="s">
        <v>573</v>
      </c>
      <c r="B276" s="24" t="s">
        <v>574</v>
      </c>
      <c r="C276" s="45">
        <f>+C174</f>
        <v>9276.1130952762687</v>
      </c>
      <c r="D276" s="45">
        <f t="shared" ref="D276:L276" si="98">+D174</f>
        <v>5.614720155949807</v>
      </c>
      <c r="E276" s="45">
        <f t="shared" si="98"/>
        <v>0.19811860162158906</v>
      </c>
      <c r="F276" s="31"/>
      <c r="G276" s="31"/>
      <c r="H276" s="31"/>
      <c r="I276" s="31"/>
      <c r="J276" s="45">
        <f t="shared" si="98"/>
        <v>2.0992697435902681</v>
      </c>
      <c r="K276" s="45">
        <f t="shared" si="98"/>
        <v>92.781589449849761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9485.8266890725845</v>
      </c>
    </row>
    <row r="277" spans="1:15">
      <c r="A277" s="23" t="s">
        <v>589</v>
      </c>
      <c r="B277" s="24" t="s">
        <v>590</v>
      </c>
      <c r="C277" s="45">
        <f>+C182</f>
        <v>25.309887836970912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25.309887836970912</v>
      </c>
    </row>
    <row r="278" spans="1:15">
      <c r="A278" s="23" t="s">
        <v>605</v>
      </c>
      <c r="B278" s="24" t="s">
        <v>606</v>
      </c>
      <c r="C278" s="45">
        <f>+C190</f>
        <v>119.41590028650532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119.41590028650532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31.28934099223299</v>
      </c>
      <c r="E282" s="20">
        <f t="shared" si="103"/>
        <v>0.14986799348400001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915.81656605578382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25.766141870828829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721.45197238320725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5.5231991214041622</v>
      </c>
      <c r="E286" s="45">
        <f t="shared" si="108"/>
        <v>0.14986799348400001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194.36459367257655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544.79078357989999</v>
      </c>
      <c r="D290" s="25">
        <f t="shared" ref="D290:E290" si="110">+D291+D292</f>
        <v>3.8097257593E-3</v>
      </c>
      <c r="E290" s="25">
        <f t="shared" si="110"/>
        <v>1.52389030372E-2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548.93576520601835</v>
      </c>
    </row>
    <row r="291" spans="1:15">
      <c r="A291" s="23"/>
      <c r="B291" s="43" t="s">
        <v>673</v>
      </c>
      <c r="C291" s="45">
        <f>+C227</f>
        <v>544.79078357989999</v>
      </c>
      <c r="D291" s="45">
        <f t="shared" ref="D291:M293" si="112">+D227</f>
        <v>3.8097257593E-3</v>
      </c>
      <c r="E291" s="45">
        <f t="shared" si="112"/>
        <v>1.52389030372E-2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548.93576520601835</v>
      </c>
    </row>
    <row r="292" spans="1:15">
      <c r="A292" s="23"/>
      <c r="B292" s="43" t="s">
        <v>674</v>
      </c>
      <c r="C292" s="45">
        <f>+C228</f>
        <v>0</v>
      </c>
      <c r="D292" s="45">
        <f t="shared" si="112"/>
        <v>0</v>
      </c>
      <c r="E292" s="45">
        <f t="shared" si="112"/>
        <v>0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0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1550.3946345683598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1550.3946345683598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-15265.876190820301</v>
      </c>
      <c r="D303" s="20">
        <f t="shared" ref="D303:M303" si="115">+SUM(D304:D308)</f>
        <v>142.26364861608849</v>
      </c>
      <c r="E303" s="20">
        <f t="shared" si="115"/>
        <v>3.2285582954310788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4.434258361737438</v>
      </c>
      <c r="K303" s="20">
        <f t="shared" si="115"/>
        <v>181.03540766287574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-10426.926081280586</v>
      </c>
    </row>
    <row r="304" spans="1:15">
      <c r="A304" s="47" t="s">
        <v>263</v>
      </c>
      <c r="B304" s="48" t="s">
        <v>264</v>
      </c>
      <c r="C304" s="66">
        <f>+C242</f>
        <v>5739.5301221014761</v>
      </c>
      <c r="D304" s="66">
        <f t="shared" ref="D304:M304" si="116">+D242</f>
        <v>3.3656529466853229</v>
      </c>
      <c r="E304" s="66">
        <f t="shared" si="116"/>
        <v>0.20491199750634206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5888.0700839478459</v>
      </c>
    </row>
    <row r="305" spans="1:15">
      <c r="A305" s="47" t="s">
        <v>342</v>
      </c>
      <c r="B305" s="48" t="s">
        <v>343</v>
      </c>
      <c r="C305" s="66">
        <f>+C253</f>
        <v>212.16781761436852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212.16781761436852</v>
      </c>
    </row>
    <row r="306" spans="1:15">
      <c r="A306" s="47" t="s">
        <v>433</v>
      </c>
      <c r="B306" s="48" t="s">
        <v>434</v>
      </c>
      <c r="C306" s="66">
        <f>+C262</f>
        <v>5.3257971351999993</v>
      </c>
      <c r="D306" s="66">
        <f t="shared" ref="D306:L306" si="118">+D262</f>
        <v>97.791981632794418</v>
      </c>
      <c r="E306" s="66">
        <f t="shared" si="118"/>
        <v>2.5132823056725808</v>
      </c>
      <c r="F306" s="31"/>
      <c r="G306" s="31"/>
      <c r="H306" s="31"/>
      <c r="I306" s="31"/>
      <c r="J306" s="66">
        <f t="shared" si="118"/>
        <v>0.43102924999999992</v>
      </c>
      <c r="K306" s="66">
        <f t="shared" si="118"/>
        <v>15.8618764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3409.5210938566775</v>
      </c>
    </row>
    <row r="307" spans="1:15">
      <c r="A307" s="47" t="s">
        <v>539</v>
      </c>
      <c r="B307" s="48" t="s">
        <v>540</v>
      </c>
      <c r="C307" s="66">
        <f>+C273</f>
        <v>-21222.899927671348</v>
      </c>
      <c r="D307" s="66">
        <f t="shared" ref="D307:L307" si="119">+D273</f>
        <v>9.8166730443757579</v>
      </c>
      <c r="E307" s="66">
        <f t="shared" si="119"/>
        <v>0.36049599876815575</v>
      </c>
      <c r="F307" s="31"/>
      <c r="G307" s="31"/>
      <c r="H307" s="31"/>
      <c r="I307" s="31"/>
      <c r="J307" s="66">
        <f t="shared" si="119"/>
        <v>4.0032291117374381</v>
      </c>
      <c r="K307" s="66">
        <f t="shared" si="119"/>
        <v>165.17353126287574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-20852.501642755262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31.28934099223299</v>
      </c>
      <c r="E308" s="66">
        <f t="shared" si="120"/>
        <v>0.14986799348400001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915.81656605578382</v>
      </c>
    </row>
  </sheetData>
  <sheetProtection algorithmName="SHA-512" hashValue="dlorYJEAZwrP2JsnT1GSgfkKU9PhbEj2w1MNDgnHybhWJk9cwBP1uIrlo19+ladBc8VLPav2LzT0lKBRUrbCrA==" saltValue="e0pc2ocGjVo4sjpA0PriYQ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103" priority="6" operator="equal">
      <formula>0</formula>
    </cfRule>
  </conditionalFormatting>
  <conditionalFormatting sqref="O239">
    <cfRule type="cellIs" dxfId="102" priority="5" operator="equal">
      <formula>0</formula>
    </cfRule>
  </conditionalFormatting>
  <conditionalFormatting sqref="C301:M301">
    <cfRule type="cellIs" dxfId="101" priority="2" operator="equal">
      <formula>0</formula>
    </cfRule>
  </conditionalFormatting>
  <conditionalFormatting sqref="O301">
    <cfRule type="cellIs" dxfId="100" priority="1" operator="equal">
      <formula>0</formula>
    </cfRule>
  </conditionalFormatting>
  <dataValidations count="1">
    <dataValidation allowBlank="1" showInputMessage="1" showErrorMessage="1" sqref="B144:B157 B136 A225:B236 B267:B273 A289:B298 B307" xr:uid="{28781FCB-9A96-43FB-9834-6B58C5634FE4}"/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C159-0C81-4EA1-A7FA-21447D35E64D}">
  <dimension ref="A2:O308"/>
  <sheetViews>
    <sheetView showGridLines="0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-23013.199508894355</v>
      </c>
      <c r="D4" s="20">
        <f t="shared" si="0"/>
        <v>138.00531003345486</v>
      </c>
      <c r="E4" s="20">
        <f t="shared" si="0"/>
        <v>3.0074130626599729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2.9899438323223908</v>
      </c>
      <c r="K4" s="20">
        <f t="shared" si="0"/>
        <v>105.27057338739375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-18352.086366352738</v>
      </c>
    </row>
    <row r="5" spans="1:15" s="12" customFormat="1">
      <c r="A5" s="18" t="s">
        <v>263</v>
      </c>
      <c r="B5" s="19" t="s">
        <v>264</v>
      </c>
      <c r="C5" s="20">
        <f>+C6+C32+C42</f>
        <v>5464.6930974844818</v>
      </c>
      <c r="D5" s="20">
        <f t="shared" ref="D5:E5" si="1">+D6+D32+D42</f>
        <v>3.3741798467791231</v>
      </c>
      <c r="E5" s="20">
        <f t="shared" si="1"/>
        <v>0.20278187351785304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5612.9073296765282</v>
      </c>
    </row>
    <row r="6" spans="1:15">
      <c r="A6" s="23" t="s">
        <v>265</v>
      </c>
      <c r="B6" s="24" t="s">
        <v>266</v>
      </c>
      <c r="C6" s="25">
        <f>+C7+C11+C19+C25+C29</f>
        <v>5464.6930974844818</v>
      </c>
      <c r="D6" s="25">
        <f t="shared" ref="D6:E6" si="4">+D7+D11+D19+D25+D29</f>
        <v>3.3741798467791231</v>
      </c>
      <c r="E6" s="25">
        <f t="shared" si="4"/>
        <v>0.20278187351785304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5612.9073296765282</v>
      </c>
    </row>
    <row r="7" spans="1:15">
      <c r="A7" s="23" t="s">
        <v>267</v>
      </c>
      <c r="B7" s="24" t="s">
        <v>268</v>
      </c>
      <c r="C7" s="25">
        <v>1638.7150587207002</v>
      </c>
      <c r="D7" s="25">
        <v>6.4083186343132245E-2</v>
      </c>
      <c r="E7" s="25">
        <v>1.2816637268626448E-2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1643.9057968144941</v>
      </c>
    </row>
    <row r="8" spans="1:15">
      <c r="A8" s="23" t="s">
        <v>269</v>
      </c>
      <c r="B8" s="24" t="s">
        <v>270</v>
      </c>
      <c r="C8" s="29">
        <v>1638.7150587207002</v>
      </c>
      <c r="D8" s="29">
        <v>6.4083186343132245E-2</v>
      </c>
      <c r="E8" s="29">
        <v>1.2816637268626448E-2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1643.9057968144941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819.69331140387374</v>
      </c>
      <c r="D11" s="25">
        <v>0.23020175994109926</v>
      </c>
      <c r="E11" s="25">
        <v>3.2862821223415065E-2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834.84760830642949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2585.2094648448597</v>
      </c>
      <c r="D19" s="25">
        <v>0.70993012189307692</v>
      </c>
      <c r="E19" s="25">
        <v>0.12477595732814786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2638.1531369498248</v>
      </c>
    </row>
    <row r="20" spans="1:15">
      <c r="A20" s="23" t="s">
        <v>293</v>
      </c>
      <c r="B20" s="24" t="s">
        <v>294</v>
      </c>
      <c r="C20" s="29">
        <v>59.142637129280004</v>
      </c>
      <c r="D20" s="29">
        <v>8.2256797119999985E-3</v>
      </c>
      <c r="E20" s="29">
        <v>4.9354078272000003E-4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59.503744468636803</v>
      </c>
    </row>
    <row r="21" spans="1:15">
      <c r="A21" s="23" t="s">
        <v>295</v>
      </c>
      <c r="B21" s="24" t="s">
        <v>296</v>
      </c>
      <c r="C21" s="29">
        <v>2526.0668277155796</v>
      </c>
      <c r="D21" s="29">
        <v>0.70170444218107697</v>
      </c>
      <c r="E21" s="29">
        <v>0.12428241654542786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2578.649392481188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0</v>
      </c>
      <c r="D23" s="29">
        <v>0</v>
      </c>
      <c r="E23" s="29">
        <v>0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0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421.07526251504771</v>
      </c>
      <c r="D25" s="25">
        <v>2.3699647786018145</v>
      </c>
      <c r="E25" s="25">
        <v>3.2326457697663666E-2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496.00078760577941</v>
      </c>
    </row>
    <row r="26" spans="1:15">
      <c r="A26" s="23" t="s">
        <v>305</v>
      </c>
      <c r="B26" s="24" t="s">
        <v>306</v>
      </c>
      <c r="C26" s="29">
        <v>81.114029097773454</v>
      </c>
      <c r="D26" s="29">
        <v>1.1454893537780028E-2</v>
      </c>
      <c r="E26" s="29">
        <v>1.6848326927501486E-4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81.479414183189178</v>
      </c>
    </row>
    <row r="27" spans="1:15">
      <c r="A27" s="23" t="s">
        <v>307</v>
      </c>
      <c r="B27" s="24" t="s">
        <v>308</v>
      </c>
      <c r="C27" s="29">
        <v>248.11764811792179</v>
      </c>
      <c r="D27" s="29">
        <v>2.3461277563320748</v>
      </c>
      <c r="E27" s="29">
        <v>3.1415046704471067E-2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322.13421267190472</v>
      </c>
    </row>
    <row r="28" spans="1:15">
      <c r="A28" s="23" t="s">
        <v>309</v>
      </c>
      <c r="B28" s="24" t="s">
        <v>310</v>
      </c>
      <c r="C28" s="29">
        <v>91.843585299352455</v>
      </c>
      <c r="D28" s="29">
        <v>1.2382128731959667E-2</v>
      </c>
      <c r="E28" s="29">
        <v>7.4292772391757996E-4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92.387160750685482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227.78255519526479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227.78255519526479</v>
      </c>
    </row>
    <row r="47" spans="1:15">
      <c r="A47" s="23" t="s">
        <v>344</v>
      </c>
      <c r="B47" s="24" t="s">
        <v>345</v>
      </c>
      <c r="C47" s="25">
        <f>+SUM(C48:C52)</f>
        <v>224.82471779999997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224.82471779999997</v>
      </c>
    </row>
    <row r="48" spans="1:15">
      <c r="A48" s="23" t="s">
        <v>346</v>
      </c>
      <c r="B48" s="24" t="s">
        <v>347</v>
      </c>
      <c r="C48" s="45">
        <v>224.82471779999997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224.82471779999997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2.9578373952648103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2.9578373952648103</v>
      </c>
    </row>
    <row r="73" spans="1:15">
      <c r="A73" s="23" t="s">
        <v>393</v>
      </c>
      <c r="B73" s="24" t="s">
        <v>394</v>
      </c>
      <c r="C73" s="45">
        <v>2.9578373952648103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2.9578373952648103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4.7714094412000003</v>
      </c>
      <c r="D95" s="20">
        <f>+D96+D111+D127+D132+D144+D145+D151+D154+D155+D156</f>
        <v>96.980637657032759</v>
      </c>
      <c r="E95" s="20">
        <f>+E96+E111+E127+E132+E144+E145+E151+E154+E155+E156</f>
        <v>2.4516042408243321</v>
      </c>
      <c r="F95" s="34"/>
      <c r="G95" s="34"/>
      <c r="H95" s="34"/>
      <c r="I95" s="34"/>
      <c r="J95" s="20">
        <f>+J96+J111+J127+J132+J144+J145+J151+J154+J155+J156</f>
        <v>0.50485940000000007</v>
      </c>
      <c r="K95" s="20">
        <f>+K96+K111+K127+K132+K144+K145+K151+K154+K155+K156</f>
        <v>18.57882592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3369.9043876565652</v>
      </c>
    </row>
    <row r="96" spans="1:15">
      <c r="A96" s="23" t="s">
        <v>435</v>
      </c>
      <c r="B96" s="24" t="s">
        <v>436</v>
      </c>
      <c r="C96" s="31"/>
      <c r="D96" s="25">
        <f>+D97+D100+D101+D102</f>
        <v>88.3628985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2474.1611579999999</v>
      </c>
    </row>
    <row r="97" spans="1:15">
      <c r="A97" s="23" t="s">
        <v>437</v>
      </c>
      <c r="B97" s="24" t="s">
        <v>438</v>
      </c>
      <c r="C97" s="31"/>
      <c r="D97" s="25">
        <f>+SUM(D98:D99)</f>
        <v>85.254400000000004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2387.1232</v>
      </c>
    </row>
    <row r="98" spans="1:15">
      <c r="A98" s="23" t="s">
        <v>439</v>
      </c>
      <c r="B98" s="24" t="s">
        <v>440</v>
      </c>
      <c r="C98" s="31"/>
      <c r="D98" s="45">
        <v>10.584000000000003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296.35200000000009</v>
      </c>
    </row>
    <row r="99" spans="1:15">
      <c r="A99" s="23" t="s">
        <v>441</v>
      </c>
      <c r="B99" s="24" t="s">
        <v>442</v>
      </c>
      <c r="C99" s="31"/>
      <c r="D99" s="45">
        <v>74.670400000000001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2090.7712000000001</v>
      </c>
    </row>
    <row r="100" spans="1:15">
      <c r="A100" s="23" t="s">
        <v>443</v>
      </c>
      <c r="B100" s="24" t="s">
        <v>444</v>
      </c>
      <c r="C100" s="31"/>
      <c r="D100" s="45">
        <v>4.9153499999999996E-2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1.3762979999999998</v>
      </c>
    </row>
    <row r="101" spans="1:15">
      <c r="A101" s="23" t="s">
        <v>445</v>
      </c>
      <c r="B101" s="24" t="s">
        <v>446</v>
      </c>
      <c r="C101" s="31"/>
      <c r="D101" s="45">
        <v>0.29109999999999997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8.1507999999999985</v>
      </c>
    </row>
    <row r="102" spans="1:15">
      <c r="A102" s="23" t="s">
        <v>447</v>
      </c>
      <c r="B102" s="24" t="s">
        <v>448</v>
      </c>
      <c r="C102" s="31"/>
      <c r="D102" s="25">
        <f>+SUM(D103:D110)</f>
        <v>2.7682449999999998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77.510859999999994</v>
      </c>
    </row>
    <row r="103" spans="1:15">
      <c r="A103" s="23" t="s">
        <v>449</v>
      </c>
      <c r="B103" s="24" t="s">
        <v>450</v>
      </c>
      <c r="C103" s="31"/>
      <c r="D103" s="45">
        <v>8.3019999999999997E-2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2.32456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3.3224999999999998E-2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0.9302999999999999</v>
      </c>
    </row>
    <row r="107" spans="1:15">
      <c r="A107" s="23" t="s">
        <v>457</v>
      </c>
      <c r="B107" s="24" t="s">
        <v>458</v>
      </c>
      <c r="C107" s="31"/>
      <c r="D107" s="45">
        <v>2.61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73.08</v>
      </c>
    </row>
    <row r="108" spans="1:15">
      <c r="A108" s="23" t="s">
        <v>459</v>
      </c>
      <c r="B108" s="24" t="s">
        <v>460</v>
      </c>
      <c r="C108" s="31"/>
      <c r="D108" s="45">
        <v>4.1999999999999996E-2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1.1759999999999999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2.8254502245439737</v>
      </c>
      <c r="E111" s="25">
        <f>+E112+E115+E116+E117+E126</f>
        <v>0.18628816161042611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128.47896911399417</v>
      </c>
    </row>
    <row r="112" spans="1:15">
      <c r="A112" s="23" t="s">
        <v>467</v>
      </c>
      <c r="B112" s="24" t="s">
        <v>438</v>
      </c>
      <c r="C112" s="31"/>
      <c r="D112" s="25">
        <f>+SUM(D113:D114)</f>
        <v>1.5908803554530644</v>
      </c>
      <c r="E112" s="25">
        <f>+SUM(E113:E114)</f>
        <v>8.0942400000000032E-4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44.759147312685805</v>
      </c>
    </row>
    <row r="113" spans="1:15">
      <c r="A113" s="23" t="s">
        <v>468</v>
      </c>
      <c r="B113" s="24" t="s">
        <v>440</v>
      </c>
      <c r="C113" s="31"/>
      <c r="D113" s="45">
        <v>0.25748035545306441</v>
      </c>
      <c r="E113" s="45">
        <v>8.0942400000000032E-4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7.4239473126858035</v>
      </c>
    </row>
    <row r="114" spans="1:15">
      <c r="A114" s="23" t="s">
        <v>469</v>
      </c>
      <c r="B114" s="24" t="s">
        <v>442</v>
      </c>
      <c r="C114" s="31"/>
      <c r="D114" s="45">
        <v>1.3333999999999999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37.3352</v>
      </c>
    </row>
    <row r="115" spans="1:15">
      <c r="A115" s="23" t="s">
        <v>470</v>
      </c>
      <c r="B115" s="24" t="s">
        <v>444</v>
      </c>
      <c r="C115" s="31"/>
      <c r="D115" s="45">
        <v>1.9661400000000003E-3</v>
      </c>
      <c r="E115" s="45">
        <v>5.9374549009285705E-4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0.21239447487460711</v>
      </c>
    </row>
    <row r="116" spans="1:15">
      <c r="A116" s="23" t="s">
        <v>471</v>
      </c>
      <c r="B116" s="24" t="s">
        <v>446</v>
      </c>
      <c r="C116" s="31"/>
      <c r="D116" s="45">
        <v>0.58219999999999994</v>
      </c>
      <c r="E116" s="45">
        <v>6.1610691214285711E-3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17.934283317178568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0.65040372909090904</v>
      </c>
      <c r="E117" s="25">
        <f>+SUM(E118:E125)</f>
        <v>5.6816150567911422E-2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33.267584315041987</v>
      </c>
    </row>
    <row r="118" spans="1:15">
      <c r="A118" s="23" t="s">
        <v>473</v>
      </c>
      <c r="B118" s="24" t="s">
        <v>450</v>
      </c>
      <c r="C118" s="31"/>
      <c r="D118" s="45">
        <v>3.0189090909090908E-3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8.4529454545454547E-2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1.4618999999999999E-3</v>
      </c>
      <c r="E121" s="45">
        <v>2.6630127032142856E-3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0.74663156635178574</v>
      </c>
    </row>
    <row r="122" spans="1:15">
      <c r="A122" s="23" t="s">
        <v>477</v>
      </c>
      <c r="B122" s="24" t="s">
        <v>458</v>
      </c>
      <c r="C122" s="31"/>
      <c r="D122" s="45">
        <v>0.31755</v>
      </c>
      <c r="E122" s="45">
        <v>2.6780049999999993E-2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15.988113249999998</v>
      </c>
    </row>
    <row r="123" spans="1:15">
      <c r="A123" s="23" t="s">
        <v>478</v>
      </c>
      <c r="B123" s="24" t="s">
        <v>460</v>
      </c>
      <c r="C123" s="31"/>
      <c r="D123" s="45">
        <v>5.0399999999999993E-3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0.14111999999999997</v>
      </c>
    </row>
    <row r="124" spans="1:15">
      <c r="A124" s="23" t="s">
        <v>479</v>
      </c>
      <c r="B124" s="24" t="s">
        <v>462</v>
      </c>
      <c r="C124" s="31"/>
      <c r="D124" s="45">
        <v>0.32333291999999997</v>
      </c>
      <c r="E124" s="45">
        <v>2.7373087864697145E-2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16.307190044144743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0.12190777243099324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32.305559694213208</v>
      </c>
    </row>
    <row r="127" spans="1:15">
      <c r="A127" s="23" t="s">
        <v>483</v>
      </c>
      <c r="B127" s="24" t="s">
        <v>484</v>
      </c>
      <c r="C127" s="31"/>
      <c r="D127" s="25">
        <f>+SUM(D128:D131)</f>
        <v>5.2468029644887997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146.91048300568639</v>
      </c>
    </row>
    <row r="128" spans="1:15">
      <c r="A128" s="23" t="s">
        <v>485</v>
      </c>
      <c r="B128" s="24" t="s">
        <v>486</v>
      </c>
      <c r="C128" s="31"/>
      <c r="D128" s="45">
        <v>1.9605584341199995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54.895636155359988</v>
      </c>
    </row>
    <row r="129" spans="1:15">
      <c r="A129" s="23" t="s">
        <v>487</v>
      </c>
      <c r="B129" s="24" t="s">
        <v>488</v>
      </c>
      <c r="C129" s="31"/>
      <c r="D129" s="45">
        <v>3.2862445303688004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92.014846850326407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2.2511800160139059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596.56270424368506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1.8105702644716224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479.80112008497997</v>
      </c>
    </row>
    <row r="134" spans="1:15">
      <c r="A134" s="23" t="s">
        <v>496</v>
      </c>
      <c r="B134" s="24" t="s">
        <v>497</v>
      </c>
      <c r="C134" s="31"/>
      <c r="D134" s="31"/>
      <c r="E134" s="45">
        <v>0.12903450600961799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34.194144092548768</v>
      </c>
    </row>
    <row r="135" spans="1:15">
      <c r="A135" s="23" t="s">
        <v>498</v>
      </c>
      <c r="B135" s="24" t="s">
        <v>499</v>
      </c>
      <c r="C135" s="31"/>
      <c r="D135" s="31"/>
      <c r="E135" s="45">
        <v>0.10148464248891999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26.893430259563797</v>
      </c>
    </row>
    <row r="136" spans="1:15">
      <c r="A136" s="23" t="s">
        <v>500</v>
      </c>
      <c r="B136" s="24" t="s">
        <v>501</v>
      </c>
      <c r="C136" s="31"/>
      <c r="D136" s="31"/>
      <c r="E136" s="45">
        <v>1.5800511159730843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418.71354573286737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0.44060975154228355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116.76158415870513</v>
      </c>
    </row>
    <row r="142" spans="1:15">
      <c r="A142" s="23" t="s">
        <v>511</v>
      </c>
      <c r="B142" s="24" t="s">
        <v>512</v>
      </c>
      <c r="C142" s="31"/>
      <c r="D142" s="31"/>
      <c r="E142" s="45">
        <v>0.1997672723423099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52.938327170712121</v>
      </c>
    </row>
    <row r="143" spans="1:15">
      <c r="A143" s="23" t="s">
        <v>513</v>
      </c>
      <c r="B143" s="24" t="s">
        <v>514</v>
      </c>
      <c r="C143" s="31"/>
      <c r="D143" s="31"/>
      <c r="E143" s="45">
        <v>0.24084247919997362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63.823256987993013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0.54548596800000004</v>
      </c>
      <c r="E145" s="25">
        <f>+SUM(E146:E150)</f>
        <v>1.4136063200000002E-2</v>
      </c>
      <c r="F145" s="31"/>
      <c r="G145" s="31"/>
      <c r="H145" s="31"/>
      <c r="I145" s="31"/>
      <c r="J145" s="25">
        <f>+SUM(J146:J150)</f>
        <v>0.50485940000000007</v>
      </c>
      <c r="K145" s="25">
        <f>+SUM(K146:K150)</f>
        <v>18.57882592</v>
      </c>
      <c r="L145" s="25">
        <f>+SUM(L146:L150)</f>
        <v>0</v>
      </c>
      <c r="M145" s="31"/>
      <c r="N145" s="64"/>
      <c r="O145" s="25">
        <f>+SUM(O146:O150)</f>
        <v>19.019663852000001</v>
      </c>
    </row>
    <row r="146" spans="1:15">
      <c r="A146" s="23" t="s">
        <v>519</v>
      </c>
      <c r="B146" s="24" t="s">
        <v>520</v>
      </c>
      <c r="C146" s="31"/>
      <c r="D146" s="45">
        <v>8.7199200000000004E-4</v>
      </c>
      <c r="E146" s="45">
        <v>1.6441600000000005E-5</v>
      </c>
      <c r="F146" s="31"/>
      <c r="G146" s="31"/>
      <c r="H146" s="31"/>
      <c r="I146" s="31"/>
      <c r="J146" s="45">
        <v>5.8719999999999996E-4</v>
      </c>
      <c r="K146" s="45">
        <v>2.1608960000000003E-2</v>
      </c>
      <c r="L146" s="45">
        <v>0</v>
      </c>
      <c r="M146" s="31"/>
      <c r="N146" s="64"/>
      <c r="O146" s="29">
        <f>+C146*'PCG-PTG'!$F$5+D146*'PCG-PTG'!$F$6+E146*'PCG-PTG'!$F$8+SUM(F146:I146)</f>
        <v>2.8772800000000001E-2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0.54461397600000006</v>
      </c>
      <c r="E149" s="45">
        <v>1.4119621600000002E-2</v>
      </c>
      <c r="F149" s="31"/>
      <c r="G149" s="31"/>
      <c r="H149" s="31"/>
      <c r="I149" s="31"/>
      <c r="J149" s="45">
        <v>0.50427220000000006</v>
      </c>
      <c r="K149" s="45">
        <v>18.557216960000002</v>
      </c>
      <c r="L149" s="45">
        <v>0</v>
      </c>
      <c r="M149" s="31"/>
      <c r="N149" s="64"/>
      <c r="O149" s="29">
        <f>+C149*'PCG-PTG'!$F$5+D149*'PCG-PTG'!$F$6+E149*'PCG-PTG'!$F$8+SUM(F149:I149)</f>
        <v>18.990891052000002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0.19135437120000001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0.19135437120000001</v>
      </c>
    </row>
    <row r="152" spans="1:15">
      <c r="A152" s="23" t="s">
        <v>530</v>
      </c>
      <c r="B152" s="24" t="s">
        <v>531</v>
      </c>
      <c r="C152" s="45">
        <v>0.18772035120000002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0.18772035120000002</v>
      </c>
    </row>
    <row r="153" spans="1:15">
      <c r="A153" s="23" t="s">
        <v>532</v>
      </c>
      <c r="B153" s="24" t="s">
        <v>533</v>
      </c>
      <c r="C153" s="45">
        <v>3.63402E-3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3.63402E-3</v>
      </c>
    </row>
    <row r="154" spans="1:15">
      <c r="A154" s="23" t="s">
        <v>534</v>
      </c>
      <c r="B154" s="24" t="s">
        <v>535</v>
      </c>
      <c r="C154" s="45">
        <v>4.5800550700000002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4.5800550700000002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-28710.446571015302</v>
      </c>
      <c r="D157" s="20">
        <f t="shared" ref="D157:E157" si="36">+D158+D166+D174+D182+D190+D198+D206+D207</f>
        <v>4.8941126965526927</v>
      </c>
      <c r="E157" s="20">
        <f t="shared" si="36"/>
        <v>0.20046181119778766</v>
      </c>
      <c r="F157" s="34"/>
      <c r="G157" s="34"/>
      <c r="H157" s="34"/>
      <c r="I157" s="34"/>
      <c r="J157" s="20">
        <f t="shared" ref="J157:L157" si="37">+J158+J166+J174+J182+J190+J198+J206+J207</f>
        <v>2.4850844323223908</v>
      </c>
      <c r="K157" s="20">
        <f t="shared" si="37"/>
        <v>86.691747467393753</v>
      </c>
      <c r="L157" s="20">
        <f t="shared" si="37"/>
        <v>0</v>
      </c>
      <c r="M157" s="34"/>
      <c r="N157" s="63"/>
      <c r="O157" s="20">
        <f>+O158+O166+O174+O182+O190+O198+O206+O207</f>
        <v>-28520.289035544421</v>
      </c>
    </row>
    <row r="158" spans="1:15">
      <c r="A158" s="23" t="s">
        <v>541</v>
      </c>
      <c r="B158" s="24" t="s">
        <v>542</v>
      </c>
      <c r="C158" s="25">
        <f>+SUM(C159:C160)</f>
        <v>-35220.469279373174</v>
      </c>
      <c r="D158" s="25">
        <f t="shared" ref="D158:E158" si="38">+SUM(D159:D160)</f>
        <v>0.45565943531999997</v>
      </c>
      <c r="E158" s="25">
        <f t="shared" si="38"/>
        <v>1.5376553908000001E-2</v>
      </c>
      <c r="F158" s="31"/>
      <c r="G158" s="31"/>
      <c r="H158" s="31"/>
      <c r="I158" s="31"/>
      <c r="J158" s="25">
        <f t="shared" ref="J158:L158" si="39">+SUM(J159:J160)</f>
        <v>0.15380960948</v>
      </c>
      <c r="K158" s="25">
        <f t="shared" si="39"/>
        <v>7.382638988400001</v>
      </c>
      <c r="L158" s="25">
        <f t="shared" si="39"/>
        <v>0</v>
      </c>
      <c r="M158" s="31"/>
      <c r="N158" s="64"/>
      <c r="O158" s="25">
        <f>+SUM(O159:O160)</f>
        <v>-35203.6360283986</v>
      </c>
    </row>
    <row r="159" spans="1:15">
      <c r="A159" s="23" t="s">
        <v>543</v>
      </c>
      <c r="B159" s="24" t="s">
        <v>544</v>
      </c>
      <c r="C159" s="45">
        <v>-29662.496073359725</v>
      </c>
      <c r="D159" s="45">
        <v>0.45565943531999997</v>
      </c>
      <c r="E159" s="45">
        <v>1.5376553908000001E-2</v>
      </c>
      <c r="F159" s="31"/>
      <c r="G159" s="31"/>
      <c r="H159" s="31"/>
      <c r="I159" s="31"/>
      <c r="J159" s="45">
        <v>0.15380960948</v>
      </c>
      <c r="K159" s="45">
        <v>7.382638988400001</v>
      </c>
      <c r="L159" s="45">
        <v>0</v>
      </c>
      <c r="M159" s="31"/>
      <c r="N159" s="64"/>
      <c r="O159" s="29">
        <f>+C159*'PCG-PTG'!$F$5+D159*'PCG-PTG'!$F$6+E159*'PCG-PTG'!$F$8+SUM(F159:I159)</f>
        <v>-29645.662822385148</v>
      </c>
    </row>
    <row r="160" spans="1:15">
      <c r="A160" s="23" t="s">
        <v>545</v>
      </c>
      <c r="B160" s="24" t="s">
        <v>546</v>
      </c>
      <c r="C160" s="25">
        <f>+SUM(C161:C165)</f>
        <v>-5557.9732060134511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-5557.9732060134511</v>
      </c>
    </row>
    <row r="161" spans="1:15">
      <c r="A161" s="23" t="s">
        <v>547</v>
      </c>
      <c r="B161" s="24" t="s">
        <v>548</v>
      </c>
      <c r="C161" s="45">
        <v>-522.95214658811051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-522.95214658811051</v>
      </c>
    </row>
    <row r="162" spans="1:15">
      <c r="A162" s="23" t="s">
        <v>549</v>
      </c>
      <c r="B162" s="24" t="s">
        <v>550</v>
      </c>
      <c r="C162" s="45">
        <v>-4840.4051256756047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-4840.4051256756047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-194.6159337497356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-194.6159337497356</v>
      </c>
    </row>
    <row r="166" spans="1:15">
      <c r="A166" s="23" t="s">
        <v>557</v>
      </c>
      <c r="B166" s="24" t="s">
        <v>558</v>
      </c>
      <c r="C166" s="25">
        <f>+SUM(C167:C168)</f>
        <v>277.39379509266843</v>
      </c>
      <c r="D166" s="25">
        <f t="shared" ref="D166" si="42">+SUM(D167:D168)</f>
        <v>0.80370153341860651</v>
      </c>
      <c r="E166" s="25">
        <f t="shared" ref="E166" si="43">+SUM(E167:E168)</f>
        <v>3.8776453620791768E-2</v>
      </c>
      <c r="F166" s="31"/>
      <c r="G166" s="31"/>
      <c r="H166" s="31"/>
      <c r="I166" s="31"/>
      <c r="J166" s="25">
        <f t="shared" ref="J166:L166" si="44">+SUM(J167:J168)</f>
        <v>0.54629206597213087</v>
      </c>
      <c r="K166" s="25">
        <f t="shared" si="44"/>
        <v>15.463415650534145</v>
      </c>
      <c r="L166" s="25">
        <f t="shared" si="44"/>
        <v>0</v>
      </c>
      <c r="M166" s="31"/>
      <c r="N166" s="64"/>
      <c r="O166" s="25">
        <f>+SUM(O167:O168)</f>
        <v>310.17319823789921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277.39379509266843</v>
      </c>
      <c r="D168" s="25">
        <f t="shared" ref="D168" si="45">+SUM(D169:D173)</f>
        <v>0.80370153341860651</v>
      </c>
      <c r="E168" s="25">
        <f>+SUM(E169:E173)</f>
        <v>3.8776453620791768E-2</v>
      </c>
      <c r="F168" s="31"/>
      <c r="G168" s="31"/>
      <c r="H168" s="31"/>
      <c r="I168" s="31"/>
      <c r="J168" s="25">
        <f>+SUM(J169:J173)</f>
        <v>0.54629206597213087</v>
      </c>
      <c r="K168" s="25">
        <f t="shared" ref="K168" si="46">+SUM(K169:K173)</f>
        <v>15.463415650534145</v>
      </c>
      <c r="L168" s="25">
        <f>+SUM(L169:L173)</f>
        <v>0</v>
      </c>
      <c r="M168" s="31"/>
      <c r="N168" s="64"/>
      <c r="O168" s="25">
        <f>+SUM(O169:O173)</f>
        <v>310.17319823789921</v>
      </c>
    </row>
    <row r="169" spans="1:15">
      <c r="A169" s="23" t="s">
        <v>563</v>
      </c>
      <c r="B169" s="24" t="s">
        <v>564</v>
      </c>
      <c r="C169" s="45">
        <v>394.23262902194034</v>
      </c>
      <c r="D169" s="45">
        <v>0.62503891726489091</v>
      </c>
      <c r="E169" s="45">
        <v>2.2463779971974251E-2</v>
      </c>
      <c r="F169" s="31"/>
      <c r="G169" s="31"/>
      <c r="H169" s="31"/>
      <c r="I169" s="31"/>
      <c r="J169" s="45">
        <v>0.24334241249409128</v>
      </c>
      <c r="K169" s="45">
        <v>10.414254759233485</v>
      </c>
      <c r="L169" s="45">
        <v>0</v>
      </c>
      <c r="M169" s="31"/>
      <c r="N169" s="64"/>
      <c r="O169" s="29">
        <f>+C169*'PCG-PTG'!$F$5+D169*'PCG-PTG'!$F$6+E169*'PCG-PTG'!$F$8+SUM(F169:I169)</f>
        <v>417.68662039793043</v>
      </c>
    </row>
    <row r="170" spans="1:15">
      <c r="A170" s="23" t="s">
        <v>565</v>
      </c>
      <c r="B170" s="24" t="s">
        <v>566</v>
      </c>
      <c r="C170" s="45">
        <v>-116.8388339292719</v>
      </c>
      <c r="D170" s="45">
        <v>0.17866261615371562</v>
      </c>
      <c r="E170" s="45">
        <v>1.6312673648817517E-2</v>
      </c>
      <c r="F170" s="31"/>
      <c r="G170" s="31"/>
      <c r="H170" s="31"/>
      <c r="I170" s="31"/>
      <c r="J170" s="45">
        <v>0.30294965347803959</v>
      </c>
      <c r="K170" s="45">
        <v>5.0491608913006596</v>
      </c>
      <c r="L170" s="45">
        <v>0</v>
      </c>
      <c r="M170" s="31"/>
      <c r="N170" s="64"/>
      <c r="O170" s="29">
        <f>+C170*'PCG-PTG'!$F$5+D170*'PCG-PTG'!$F$6+E170*'PCG-PTG'!$F$8+SUM(F170:I170)</f>
        <v>-107.51342216003121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6177.3171088525323</v>
      </c>
      <c r="D174" s="25">
        <f t="shared" ref="D174" si="47">+SUM(D175:D176)</f>
        <v>3.6347517278140864</v>
      </c>
      <c r="E174" s="25">
        <f t="shared" ref="E174" si="48">+SUM(E175:E176)</f>
        <v>0.1463088036689959</v>
      </c>
      <c r="F174" s="31"/>
      <c r="G174" s="31"/>
      <c r="H174" s="31"/>
      <c r="I174" s="31"/>
      <c r="J174" s="25">
        <f t="shared" ref="J174:K174" si="49">+SUM(J175:J176)</f>
        <v>1.7849827568702601</v>
      </c>
      <c r="K174" s="25">
        <f t="shared" si="49"/>
        <v>63.845692828459605</v>
      </c>
      <c r="L174" s="25">
        <f>+SUM(L175:L176)</f>
        <v>0</v>
      </c>
      <c r="M174" s="31"/>
      <c r="N174" s="64"/>
      <c r="O174" s="25">
        <f>+SUM(O175:O176)</f>
        <v>6317.8619902036107</v>
      </c>
    </row>
    <row r="175" spans="1:15">
      <c r="A175" s="23" t="s">
        <v>575</v>
      </c>
      <c r="B175" s="24" t="s">
        <v>576</v>
      </c>
      <c r="C175" s="45">
        <v>0</v>
      </c>
      <c r="D175" s="45">
        <v>0.31374743697599999</v>
      </c>
      <c r="E175" s="45">
        <v>2.8646505115200005E-2</v>
      </c>
      <c r="F175" s="31"/>
      <c r="G175" s="31"/>
      <c r="H175" s="31"/>
      <c r="I175" s="31"/>
      <c r="J175" s="45">
        <v>0.53200652356800004</v>
      </c>
      <c r="K175" s="45">
        <v>8.8667753928000028</v>
      </c>
      <c r="L175" s="45">
        <v>0</v>
      </c>
      <c r="M175" s="31"/>
      <c r="N175" s="64"/>
      <c r="O175" s="29">
        <f>+C175*'PCG-PTG'!$F$5+D175*'PCG-PTG'!$F$6+E175*'PCG-PTG'!$F$8+SUM(F175:I175)</f>
        <v>16.376252090855999</v>
      </c>
    </row>
    <row r="176" spans="1:15">
      <c r="A176" s="23" t="s">
        <v>577</v>
      </c>
      <c r="B176" s="24" t="s">
        <v>578</v>
      </c>
      <c r="C176" s="25">
        <f>+SUM(C177:C181)</f>
        <v>6177.3171088525323</v>
      </c>
      <c r="D176" s="25">
        <f t="shared" ref="D176" si="50">+SUM(D177:D181)</f>
        <v>3.3210042908380863</v>
      </c>
      <c r="E176" s="25">
        <f>+SUM(E177:E181)</f>
        <v>0.1176622985537959</v>
      </c>
      <c r="F176" s="31"/>
      <c r="G176" s="31"/>
      <c r="H176" s="31"/>
      <c r="I176" s="31"/>
      <c r="J176" s="25">
        <f>+SUM(J177:J181)</f>
        <v>1.25297623330226</v>
      </c>
      <c r="K176" s="25">
        <f t="shared" ref="K176" si="51">+SUM(K177:K181)</f>
        <v>54.978917435659604</v>
      </c>
      <c r="L176" s="25">
        <f>+SUM(L177:L181)</f>
        <v>0</v>
      </c>
      <c r="M176" s="31"/>
      <c r="N176" s="64"/>
      <c r="O176" s="25">
        <f>+SUM(O177:O181)</f>
        <v>6301.4857381127549</v>
      </c>
    </row>
    <row r="177" spans="1:15">
      <c r="A177" s="23" t="s">
        <v>579</v>
      </c>
      <c r="B177" s="24" t="s">
        <v>580</v>
      </c>
      <c r="C177" s="45">
        <v>6075.9727898681786</v>
      </c>
      <c r="D177" s="45">
        <v>3.3210042908380863</v>
      </c>
      <c r="E177" s="45">
        <v>0.1176622985537959</v>
      </c>
      <c r="F177" s="31"/>
      <c r="G177" s="31"/>
      <c r="H177" s="31"/>
      <c r="I177" s="31"/>
      <c r="J177" s="45">
        <v>1.25297623330226</v>
      </c>
      <c r="K177" s="45">
        <v>54.978917435659604</v>
      </c>
      <c r="L177" s="45">
        <v>0</v>
      </c>
      <c r="M177" s="31"/>
      <c r="N177" s="64"/>
      <c r="O177" s="29">
        <f>+C177*'PCG-PTG'!$F$5+D177*'PCG-PTG'!$F$6+E177*'PCG-PTG'!$F$8+SUM(F177:I177)</f>
        <v>6200.1414191284011</v>
      </c>
    </row>
    <row r="178" spans="1:15">
      <c r="A178" s="23" t="s">
        <v>581</v>
      </c>
      <c r="B178" s="24" t="s">
        <v>582</v>
      </c>
      <c r="C178" s="45">
        <v>101.34431898435362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101.34431898435362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0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0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0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0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55.311804412667378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55.311804412667378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55.311804412667378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55.311804412667378</v>
      </c>
    </row>
    <row r="193" spans="1:15">
      <c r="A193" s="23" t="s">
        <v>611</v>
      </c>
      <c r="B193" s="24" t="s">
        <v>612</v>
      </c>
      <c r="C193" s="45">
        <v>28.869279146240327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28.869279146240327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26.442525266427051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26.442525266427051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32.756379833090271</v>
      </c>
      <c r="E208" s="20">
        <f t="shared" si="63"/>
        <v>0.15256513712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957.60839666332754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27.092542411950635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758.5911875346178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5.6638374211396352</v>
      </c>
      <c r="E219" s="25">
        <f t="shared" ref="E219" si="71">+SUM(E220:E222)</f>
        <v>0.15256513712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199.01720912870979</v>
      </c>
    </row>
    <row r="220" spans="1:15">
      <c r="A220" s="23" t="s">
        <v>664</v>
      </c>
      <c r="B220" s="24" t="s">
        <v>665</v>
      </c>
      <c r="C220" s="31"/>
      <c r="D220" s="45">
        <v>5.6638374211396352</v>
      </c>
      <c r="E220" s="45">
        <v>0.15256513712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199.01720912870979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501.59844607729997</v>
      </c>
      <c r="D226" s="25">
        <f t="shared" ref="D226:E226" si="74">+SUM(D227:D228)</f>
        <v>3.5076814410999997E-3</v>
      </c>
      <c r="E226" s="25">
        <f t="shared" si="74"/>
        <v>1.4030725764399999E-2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505.41480348521679</v>
      </c>
    </row>
    <row r="227" spans="1:15">
      <c r="A227" s="23"/>
      <c r="B227" s="43" t="s">
        <v>673</v>
      </c>
      <c r="C227" s="45">
        <v>501.59844607729997</v>
      </c>
      <c r="D227" s="45">
        <v>3.5076814410999997E-3</v>
      </c>
      <c r="E227" s="45">
        <v>1.4030725764399999E-2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505.41480348521679</v>
      </c>
    </row>
    <row r="228" spans="1:15">
      <c r="A228" s="23"/>
      <c r="B228" s="43" t="s">
        <v>674</v>
      </c>
      <c r="C228" s="45">
        <v>0</v>
      </c>
      <c r="D228" s="45"/>
      <c r="E228" s="45"/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0</v>
      </c>
    </row>
    <row r="229" spans="1:15">
      <c r="A229" s="23"/>
      <c r="B229" s="24" t="s">
        <v>675</v>
      </c>
      <c r="C229" s="45">
        <v>0</v>
      </c>
      <c r="D229" s="45"/>
      <c r="E229" s="45"/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1556.2456199660601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1556.2456199660601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-23013.199508894355</v>
      </c>
      <c r="D241" s="20">
        <f t="shared" si="77"/>
        <v>138.00531003345486</v>
      </c>
      <c r="E241" s="20">
        <f t="shared" si="77"/>
        <v>3.0074130626599729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2.9899438323223908</v>
      </c>
      <c r="K241" s="20">
        <f t="shared" si="77"/>
        <v>105.27057338739375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-18352.086366352731</v>
      </c>
    </row>
    <row r="242" spans="1:15" s="12" customFormat="1">
      <c r="A242" s="18" t="s">
        <v>263</v>
      </c>
      <c r="B242" s="19" t="s">
        <v>264</v>
      </c>
      <c r="C242" s="20">
        <f>+C243+C249+C252</f>
        <v>5464.6930974844818</v>
      </c>
      <c r="D242" s="20">
        <f t="shared" ref="D242:E242" si="79">+D243+D249+D252</f>
        <v>3.3741798467791231</v>
      </c>
      <c r="E242" s="20">
        <f t="shared" si="79"/>
        <v>0.20278187351785304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5612.9073296765273</v>
      </c>
    </row>
    <row r="243" spans="1:15">
      <c r="A243" s="23" t="s">
        <v>265</v>
      </c>
      <c r="B243" s="24" t="s">
        <v>266</v>
      </c>
      <c r="C243" s="25">
        <f>+SUM(C244:C248)</f>
        <v>5464.6930974844818</v>
      </c>
      <c r="D243" s="25">
        <f t="shared" ref="D243:E243" si="81">+SUM(D244:D248)</f>
        <v>3.3741798467791231</v>
      </c>
      <c r="E243" s="25">
        <f t="shared" si="81"/>
        <v>0.20278187351785304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5612.9073296765273</v>
      </c>
    </row>
    <row r="244" spans="1:15">
      <c r="A244" s="23" t="s">
        <v>267</v>
      </c>
      <c r="B244" s="24" t="s">
        <v>268</v>
      </c>
      <c r="C244" s="45">
        <f>+C7</f>
        <v>1638.7150587207002</v>
      </c>
      <c r="D244" s="45">
        <f>+D7</f>
        <v>6.4083186343132245E-2</v>
      </c>
      <c r="E244" s="45">
        <f>+E7</f>
        <v>1.2816637268626448E-2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1643.9057968144941</v>
      </c>
    </row>
    <row r="245" spans="1:15">
      <c r="A245" s="23" t="s">
        <v>275</v>
      </c>
      <c r="B245" s="24" t="s">
        <v>276</v>
      </c>
      <c r="C245" s="45">
        <f>+C11</f>
        <v>819.69331140387374</v>
      </c>
      <c r="D245" s="45">
        <f>+D11</f>
        <v>0.23020175994109926</v>
      </c>
      <c r="E245" s="45">
        <f>+E11</f>
        <v>3.2862821223415065E-2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834.84760830642949</v>
      </c>
    </row>
    <row r="246" spans="1:15">
      <c r="A246" s="23" t="s">
        <v>291</v>
      </c>
      <c r="B246" s="24" t="s">
        <v>292</v>
      </c>
      <c r="C246" s="45">
        <f>+C19</f>
        <v>2585.2094648448597</v>
      </c>
      <c r="D246" s="45">
        <f>+D19</f>
        <v>0.70993012189307692</v>
      </c>
      <c r="E246" s="45">
        <f>+E19</f>
        <v>0.12477595732814786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2638.1531369498252</v>
      </c>
    </row>
    <row r="247" spans="1:15">
      <c r="A247" s="23" t="s">
        <v>303</v>
      </c>
      <c r="B247" s="24" t="s">
        <v>304</v>
      </c>
      <c r="C247" s="45">
        <f>+C25</f>
        <v>421.07526251504771</v>
      </c>
      <c r="D247" s="45">
        <f>+D25</f>
        <v>2.3699647786018145</v>
      </c>
      <c r="E247" s="45">
        <f>+E25</f>
        <v>3.2326457697663666E-2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496.00078760577935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227.78255519526479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227.78255519526479</v>
      </c>
    </row>
    <row r="254" spans="1:15">
      <c r="A254" s="23" t="s">
        <v>344</v>
      </c>
      <c r="B254" s="24" t="s">
        <v>345</v>
      </c>
      <c r="C254" s="45">
        <f>+C47</f>
        <v>224.82471779999997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224.82471779999997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2.9578373952648103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2.9578373952648103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4.7714094412000003</v>
      </c>
      <c r="D262" s="20">
        <f t="shared" ref="D262:E262" si="90">+SUM(D263:D272)</f>
        <v>96.980637657032759</v>
      </c>
      <c r="E262" s="20">
        <f t="shared" si="90"/>
        <v>2.4516042408243321</v>
      </c>
      <c r="F262" s="34"/>
      <c r="G262" s="34"/>
      <c r="H262" s="34"/>
      <c r="I262" s="34"/>
      <c r="J262" s="20">
        <f t="shared" ref="J262:L262" si="91">+SUM(J263:J272)</f>
        <v>0.50485940000000007</v>
      </c>
      <c r="K262" s="20">
        <f t="shared" si="91"/>
        <v>18.57882592</v>
      </c>
      <c r="L262" s="20">
        <f t="shared" si="91"/>
        <v>0</v>
      </c>
      <c r="M262" s="34"/>
      <c r="N262" s="63"/>
      <c r="O262" s="20">
        <f>+SUM(O263:O272)</f>
        <v>3369.9043876565652</v>
      </c>
    </row>
    <row r="263" spans="1:15">
      <c r="A263" s="23" t="s">
        <v>435</v>
      </c>
      <c r="B263" s="24" t="s">
        <v>436</v>
      </c>
      <c r="C263" s="31"/>
      <c r="D263" s="45">
        <f>+D96</f>
        <v>88.3628985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2474.1611579999999</v>
      </c>
    </row>
    <row r="264" spans="1:15">
      <c r="A264" s="23" t="s">
        <v>465</v>
      </c>
      <c r="B264" s="24" t="s">
        <v>466</v>
      </c>
      <c r="C264" s="31"/>
      <c r="D264" s="45">
        <f>+D111</f>
        <v>2.8254502245439737</v>
      </c>
      <c r="E264" s="45">
        <f>+E111</f>
        <v>0.18628816161042611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128.47896911399417</v>
      </c>
    </row>
    <row r="265" spans="1:15">
      <c r="A265" s="23" t="s">
        <v>483</v>
      </c>
      <c r="B265" s="24" t="s">
        <v>484</v>
      </c>
      <c r="C265" s="31"/>
      <c r="D265" s="45">
        <f>+D127</f>
        <v>5.2468029644887997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146.91048300568639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2.2511800160139059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596.56270424368506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0.54548596800000004</v>
      </c>
      <c r="E268" s="45">
        <f t="shared" si="92"/>
        <v>1.4136063200000002E-2</v>
      </c>
      <c r="F268" s="31"/>
      <c r="G268" s="31"/>
      <c r="H268" s="31"/>
      <c r="I268" s="31"/>
      <c r="J268" s="45">
        <f t="shared" si="92"/>
        <v>0.50485940000000007</v>
      </c>
      <c r="K268" s="45">
        <f t="shared" si="92"/>
        <v>18.57882592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19.019663852000001</v>
      </c>
    </row>
    <row r="269" spans="1:15">
      <c r="A269" s="23" t="s">
        <v>528</v>
      </c>
      <c r="B269" s="24" t="s">
        <v>529</v>
      </c>
      <c r="C269" s="45">
        <f>+C151</f>
        <v>0.19135437120000001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0.19135437120000001</v>
      </c>
    </row>
    <row r="270" spans="1:15">
      <c r="A270" s="23" t="s">
        <v>534</v>
      </c>
      <c r="B270" s="24" t="s">
        <v>535</v>
      </c>
      <c r="C270" s="45">
        <f>+C154</f>
        <v>4.5800550700000002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4.5800550700000002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-28710.446571015302</v>
      </c>
      <c r="D273" s="20">
        <f t="shared" ref="D273:E273" si="94">+SUM(D274:D281)</f>
        <v>4.8941126965526927</v>
      </c>
      <c r="E273" s="20">
        <f t="shared" si="94"/>
        <v>0.20046181119778766</v>
      </c>
      <c r="F273" s="34"/>
      <c r="G273" s="34"/>
      <c r="H273" s="34"/>
      <c r="I273" s="34"/>
      <c r="J273" s="20">
        <f t="shared" ref="J273:L273" si="95">+SUM(J274:J281)</f>
        <v>2.4850844323223908</v>
      </c>
      <c r="K273" s="20">
        <f t="shared" si="95"/>
        <v>86.691747467393753</v>
      </c>
      <c r="L273" s="20">
        <f t="shared" si="95"/>
        <v>0</v>
      </c>
      <c r="M273" s="34"/>
      <c r="N273" s="63"/>
      <c r="O273" s="20">
        <f>+SUM(O274:O281)</f>
        <v>-28520.289035544414</v>
      </c>
    </row>
    <row r="274" spans="1:15">
      <c r="A274" s="23" t="s">
        <v>541</v>
      </c>
      <c r="B274" s="24" t="s">
        <v>542</v>
      </c>
      <c r="C274" s="45">
        <f>+C158</f>
        <v>-35220.469279373174</v>
      </c>
      <c r="D274" s="45">
        <f t="shared" ref="D274:L274" si="96">+D158</f>
        <v>0.45565943531999997</v>
      </c>
      <c r="E274" s="45">
        <f t="shared" si="96"/>
        <v>1.5376553908000001E-2</v>
      </c>
      <c r="F274" s="31"/>
      <c r="G274" s="31"/>
      <c r="H274" s="31"/>
      <c r="I274" s="31"/>
      <c r="J274" s="45">
        <f t="shared" si="96"/>
        <v>0.15380960948</v>
      </c>
      <c r="K274" s="45">
        <f t="shared" si="96"/>
        <v>7.382638988400001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-35203.636028398592</v>
      </c>
    </row>
    <row r="275" spans="1:15">
      <c r="A275" s="23" t="s">
        <v>557</v>
      </c>
      <c r="B275" s="24" t="s">
        <v>558</v>
      </c>
      <c r="C275" s="45">
        <f>+C166</f>
        <v>277.39379509266843</v>
      </c>
      <c r="D275" s="45">
        <f t="shared" ref="D275:L275" si="97">+D166</f>
        <v>0.80370153341860651</v>
      </c>
      <c r="E275" s="45">
        <f t="shared" si="97"/>
        <v>3.8776453620791768E-2</v>
      </c>
      <c r="F275" s="31"/>
      <c r="G275" s="31"/>
      <c r="H275" s="31"/>
      <c r="I275" s="31"/>
      <c r="J275" s="45">
        <f t="shared" si="97"/>
        <v>0.54629206597213087</v>
      </c>
      <c r="K275" s="45">
        <f t="shared" si="97"/>
        <v>15.463415650534145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310.17319823789921</v>
      </c>
    </row>
    <row r="276" spans="1:15">
      <c r="A276" s="23" t="s">
        <v>573</v>
      </c>
      <c r="B276" s="24" t="s">
        <v>574</v>
      </c>
      <c r="C276" s="45">
        <f>+C174</f>
        <v>6177.3171088525323</v>
      </c>
      <c r="D276" s="45">
        <f t="shared" ref="D276:L276" si="98">+D174</f>
        <v>3.6347517278140864</v>
      </c>
      <c r="E276" s="45">
        <f t="shared" si="98"/>
        <v>0.1463088036689959</v>
      </c>
      <c r="F276" s="31"/>
      <c r="G276" s="31"/>
      <c r="H276" s="31"/>
      <c r="I276" s="31"/>
      <c r="J276" s="45">
        <f t="shared" si="98"/>
        <v>1.7849827568702601</v>
      </c>
      <c r="K276" s="45">
        <f t="shared" si="98"/>
        <v>63.845692828459605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6317.8619902036107</v>
      </c>
    </row>
    <row r="277" spans="1:15">
      <c r="A277" s="23" t="s">
        <v>589</v>
      </c>
      <c r="B277" s="24" t="s">
        <v>590</v>
      </c>
      <c r="C277" s="45">
        <f>+C182</f>
        <v>0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0</v>
      </c>
    </row>
    <row r="278" spans="1:15">
      <c r="A278" s="23" t="s">
        <v>605</v>
      </c>
      <c r="B278" s="24" t="s">
        <v>606</v>
      </c>
      <c r="C278" s="45">
        <f>+C190</f>
        <v>55.311804412667378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55.311804412667378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32.756379833090271</v>
      </c>
      <c r="E282" s="20">
        <f t="shared" si="103"/>
        <v>0.15256513712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957.60839666332754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27.092542411950635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758.5911875346178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5.6638374211396352</v>
      </c>
      <c r="E286" s="45">
        <f t="shared" si="108"/>
        <v>0.15256513712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199.01720912870979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501.59844607729997</v>
      </c>
      <c r="D290" s="25">
        <f t="shared" ref="D290:E290" si="110">+D291+D292</f>
        <v>3.5076814410999997E-3</v>
      </c>
      <c r="E290" s="25">
        <f t="shared" si="110"/>
        <v>1.4030725764399999E-2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505.41480348521679</v>
      </c>
    </row>
    <row r="291" spans="1:15">
      <c r="A291" s="23"/>
      <c r="B291" s="43" t="s">
        <v>673</v>
      </c>
      <c r="C291" s="45">
        <f>+C227</f>
        <v>501.59844607729997</v>
      </c>
      <c r="D291" s="45">
        <f t="shared" ref="D291:M293" si="112">+D227</f>
        <v>3.5076814410999997E-3</v>
      </c>
      <c r="E291" s="45">
        <f t="shared" si="112"/>
        <v>1.4030725764399999E-2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505.41480348521679</v>
      </c>
    </row>
    <row r="292" spans="1:15">
      <c r="A292" s="23"/>
      <c r="B292" s="43" t="s">
        <v>674</v>
      </c>
      <c r="C292" s="45">
        <f>+C228</f>
        <v>0</v>
      </c>
      <c r="D292" s="45">
        <f t="shared" si="112"/>
        <v>0</v>
      </c>
      <c r="E292" s="45">
        <f t="shared" si="112"/>
        <v>0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0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1556.2456199660601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1556.2456199660601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-23013.199508894355</v>
      </c>
      <c r="D303" s="20">
        <f t="shared" ref="D303:M303" si="115">+SUM(D304:D308)</f>
        <v>138.00531003345486</v>
      </c>
      <c r="E303" s="20">
        <f t="shared" si="115"/>
        <v>3.0074130626599729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2.9899438323223908</v>
      </c>
      <c r="K303" s="20">
        <f t="shared" si="115"/>
        <v>105.27057338739375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-18352.086366352723</v>
      </c>
    </row>
    <row r="304" spans="1:15">
      <c r="A304" s="47" t="s">
        <v>263</v>
      </c>
      <c r="B304" s="48" t="s">
        <v>264</v>
      </c>
      <c r="C304" s="66">
        <f>+C242</f>
        <v>5464.6930974844818</v>
      </c>
      <c r="D304" s="66">
        <f t="shared" ref="D304:M304" si="116">+D242</f>
        <v>3.3741798467791231</v>
      </c>
      <c r="E304" s="66">
        <f t="shared" si="116"/>
        <v>0.20278187351785304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5612.9073296765282</v>
      </c>
    </row>
    <row r="305" spans="1:15">
      <c r="A305" s="47" t="s">
        <v>342</v>
      </c>
      <c r="B305" s="48" t="s">
        <v>343</v>
      </c>
      <c r="C305" s="66">
        <f>+C253</f>
        <v>227.78255519526479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227.78255519526479</v>
      </c>
    </row>
    <row r="306" spans="1:15">
      <c r="A306" s="47" t="s">
        <v>433</v>
      </c>
      <c r="B306" s="48" t="s">
        <v>434</v>
      </c>
      <c r="C306" s="66">
        <f>+C262</f>
        <v>4.7714094412000003</v>
      </c>
      <c r="D306" s="66">
        <f t="shared" ref="D306:L306" si="118">+D262</f>
        <v>96.980637657032759</v>
      </c>
      <c r="E306" s="66">
        <f t="shared" si="118"/>
        <v>2.4516042408243321</v>
      </c>
      <c r="F306" s="31"/>
      <c r="G306" s="31"/>
      <c r="H306" s="31"/>
      <c r="I306" s="31"/>
      <c r="J306" s="66">
        <f t="shared" si="118"/>
        <v>0.50485940000000007</v>
      </c>
      <c r="K306" s="66">
        <f t="shared" si="118"/>
        <v>18.57882592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3369.9043876565652</v>
      </c>
    </row>
    <row r="307" spans="1:15">
      <c r="A307" s="47" t="s">
        <v>539</v>
      </c>
      <c r="B307" s="48" t="s">
        <v>540</v>
      </c>
      <c r="C307" s="66">
        <f>+C273</f>
        <v>-28710.446571015302</v>
      </c>
      <c r="D307" s="66">
        <f t="shared" ref="D307:L307" si="119">+D273</f>
        <v>4.8941126965526927</v>
      </c>
      <c r="E307" s="66">
        <f t="shared" si="119"/>
        <v>0.20046181119778766</v>
      </c>
      <c r="F307" s="31"/>
      <c r="G307" s="31"/>
      <c r="H307" s="31"/>
      <c r="I307" s="31"/>
      <c r="J307" s="66">
        <f t="shared" si="119"/>
        <v>2.4850844323223908</v>
      </c>
      <c r="K307" s="66">
        <f t="shared" si="119"/>
        <v>86.691747467393753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-28520.289035544411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32.756379833090271</v>
      </c>
      <c r="E308" s="66">
        <f t="shared" si="120"/>
        <v>0.15256513712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957.60839666332754</v>
      </c>
    </row>
  </sheetData>
  <sheetProtection algorithmName="SHA-512" hashValue="KYpAFPewqMau1bH3kp5yzzUdmfiJiRBMDbxr3kj5pw953gZ5bXXm8wwNavnUAE48VGaxSHs+YrOuOGeAMdyOTQ==" saltValue="3+qSeKRDk1Bcqg0NfDqsvw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99" priority="6" operator="equal">
      <formula>0</formula>
    </cfRule>
  </conditionalFormatting>
  <conditionalFormatting sqref="O239">
    <cfRule type="cellIs" dxfId="98" priority="5" operator="equal">
      <formula>0</formula>
    </cfRule>
  </conditionalFormatting>
  <conditionalFormatting sqref="C301:M301">
    <cfRule type="cellIs" dxfId="97" priority="2" operator="equal">
      <formula>0</formula>
    </cfRule>
  </conditionalFormatting>
  <conditionalFormatting sqref="O301">
    <cfRule type="cellIs" dxfId="96" priority="1" operator="equal">
      <formula>0</formula>
    </cfRule>
  </conditionalFormatting>
  <dataValidations count="1">
    <dataValidation allowBlank="1" showInputMessage="1" showErrorMessage="1" sqref="B144:B157 B136 A225:B236 B267:B273 A289:B298 B307" xr:uid="{3FF26076-6E87-42EB-A36C-945494E40487}"/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A38A-E5E8-4A6E-AB71-54DD587E81E1}">
  <dimension ref="A2:O308"/>
  <sheetViews>
    <sheetView showGridLines="0" zoomScale="85" zoomScaleNormal="85" workbookViewId="0">
      <selection activeCell="F361" sqref="F361"/>
    </sheetView>
  </sheetViews>
  <sheetFormatPr defaultColWidth="11.42578125" defaultRowHeight="12"/>
  <cols>
    <col min="1" max="1" width="11.7109375" style="49" customWidth="1"/>
    <col min="2" max="2" width="58.140625" style="50" bestFit="1" customWidth="1"/>
    <col min="3" max="3" width="12.5703125" style="51" bestFit="1" customWidth="1"/>
    <col min="4" max="13" width="11.42578125" style="51" customWidth="1"/>
    <col min="14" max="14" width="5.7109375" style="51" customWidth="1"/>
    <col min="15" max="15" width="12.5703125" style="51" bestFit="1" customWidth="1"/>
    <col min="16" max="16" width="11.42578125" style="28" customWidth="1"/>
    <col min="17" max="16384" width="11.42578125" style="28"/>
  </cols>
  <sheetData>
    <row r="2" spans="1:15" s="12" customFormat="1">
      <c r="A2" s="10" t="s">
        <v>246</v>
      </c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6" customFormat="1" ht="26.1">
      <c r="A3" s="85" t="s">
        <v>247</v>
      </c>
      <c r="B3" s="85" t="s">
        <v>248</v>
      </c>
      <c r="C3" s="86" t="s">
        <v>249</v>
      </c>
      <c r="D3" s="86" t="s">
        <v>250</v>
      </c>
      <c r="E3" s="86" t="s">
        <v>251</v>
      </c>
      <c r="F3" s="86" t="s">
        <v>252</v>
      </c>
      <c r="G3" s="86" t="s">
        <v>253</v>
      </c>
      <c r="H3" s="86" t="s">
        <v>254</v>
      </c>
      <c r="I3" s="86" t="s">
        <v>255</v>
      </c>
      <c r="J3" s="86" t="s">
        <v>256</v>
      </c>
      <c r="K3" s="86" t="s">
        <v>257</v>
      </c>
      <c r="L3" s="86" t="s">
        <v>258</v>
      </c>
      <c r="M3" s="86" t="s">
        <v>259</v>
      </c>
      <c r="N3" s="62"/>
      <c r="O3" s="86" t="s">
        <v>260</v>
      </c>
    </row>
    <row r="4" spans="1:15" s="12" customFormat="1">
      <c r="A4" s="18" t="s">
        <v>261</v>
      </c>
      <c r="B4" s="19" t="s">
        <v>262</v>
      </c>
      <c r="C4" s="20">
        <f t="shared" ref="C4:M4" si="0">+C5+C46+C95+C157+C208</f>
        <v>-11285.774670672279</v>
      </c>
      <c r="D4" s="20">
        <f t="shared" si="0"/>
        <v>150.32694894028378</v>
      </c>
      <c r="E4" s="20">
        <f t="shared" si="0"/>
        <v>3.3033742998908044</v>
      </c>
      <c r="F4" s="20">
        <f t="shared" si="0"/>
        <v>0</v>
      </c>
      <c r="G4" s="20">
        <f t="shared" si="0"/>
        <v>0</v>
      </c>
      <c r="H4" s="20">
        <f t="shared" si="0"/>
        <v>0</v>
      </c>
      <c r="I4" s="20">
        <f t="shared" si="0"/>
        <v>0</v>
      </c>
      <c r="J4" s="20">
        <f t="shared" si="0"/>
        <v>5.2236894314049431</v>
      </c>
      <c r="K4" s="20">
        <f t="shared" si="0"/>
        <v>209.70717382733329</v>
      </c>
      <c r="L4" s="20">
        <f t="shared" si="0"/>
        <v>0</v>
      </c>
      <c r="M4" s="20">
        <f t="shared" si="0"/>
        <v>0</v>
      </c>
      <c r="N4" s="63"/>
      <c r="O4" s="20">
        <f>+O5+O46+O95+O157+O208</f>
        <v>-6201.2259108732705</v>
      </c>
    </row>
    <row r="5" spans="1:15" s="12" customFormat="1">
      <c r="A5" s="18" t="s">
        <v>263</v>
      </c>
      <c r="B5" s="19" t="s">
        <v>264</v>
      </c>
      <c r="C5" s="20">
        <f>+C6+C32+C42</f>
        <v>5526.9914113969617</v>
      </c>
      <c r="D5" s="20">
        <f t="shared" ref="D5:E5" si="1">+D6+D32+D42</f>
        <v>3.3248422244103968</v>
      </c>
      <c r="E5" s="20">
        <f t="shared" si="1"/>
        <v>0.20617082246390783</v>
      </c>
      <c r="F5" s="34"/>
      <c r="G5" s="34"/>
      <c r="H5" s="34"/>
      <c r="I5" s="34"/>
      <c r="J5" s="20">
        <f t="shared" ref="J5:M5" si="2">+J6+J32+J42</f>
        <v>0</v>
      </c>
      <c r="K5" s="20">
        <f t="shared" si="2"/>
        <v>0</v>
      </c>
      <c r="L5" s="20">
        <f t="shared" si="2"/>
        <v>0</v>
      </c>
      <c r="M5" s="20">
        <f t="shared" si="2"/>
        <v>0</v>
      </c>
      <c r="N5" s="63"/>
      <c r="O5" s="20">
        <f t="shared" ref="O5" si="3">+O6+O32+O42</f>
        <v>5674.7222616333893</v>
      </c>
    </row>
    <row r="6" spans="1:15">
      <c r="A6" s="23" t="s">
        <v>265</v>
      </c>
      <c r="B6" s="24" t="s">
        <v>266</v>
      </c>
      <c r="C6" s="25">
        <f>+C7+C11+C19+C25+C29</f>
        <v>5526.9914113969617</v>
      </c>
      <c r="D6" s="25">
        <f t="shared" ref="D6:E6" si="4">+D7+D11+D19+D25+D29</f>
        <v>3.3248422244103968</v>
      </c>
      <c r="E6" s="25">
        <f t="shared" si="4"/>
        <v>0.20617082246390783</v>
      </c>
      <c r="F6" s="31"/>
      <c r="G6" s="31"/>
      <c r="H6" s="31"/>
      <c r="I6" s="31"/>
      <c r="J6" s="25">
        <f t="shared" ref="J6:M6" si="5">+J7+J11+J19+J25+J29</f>
        <v>0</v>
      </c>
      <c r="K6" s="25">
        <f t="shared" si="5"/>
        <v>0</v>
      </c>
      <c r="L6" s="25">
        <f t="shared" si="5"/>
        <v>0</v>
      </c>
      <c r="M6" s="25">
        <f t="shared" si="5"/>
        <v>0</v>
      </c>
      <c r="N6" s="64"/>
      <c r="O6" s="25">
        <f t="shared" ref="O6" si="6">+O7+O11+O19+O25+O29</f>
        <v>5674.7222616333893</v>
      </c>
    </row>
    <row r="7" spans="1:15">
      <c r="A7" s="23" t="s">
        <v>267</v>
      </c>
      <c r="B7" s="24" t="s">
        <v>268</v>
      </c>
      <c r="C7" s="25">
        <v>1401.9612966472198</v>
      </c>
      <c r="D7" s="25">
        <v>5.4600699947399994E-2</v>
      </c>
      <c r="E7" s="25">
        <v>1.092013998948E-2</v>
      </c>
      <c r="F7" s="31"/>
      <c r="G7" s="31"/>
      <c r="H7" s="31"/>
      <c r="I7" s="31"/>
      <c r="J7" s="25">
        <f t="shared" ref="J7:M7" si="7">+SUM(J8:J10)</f>
        <v>0</v>
      </c>
      <c r="K7" s="25">
        <f t="shared" si="7"/>
        <v>0</v>
      </c>
      <c r="L7" s="25">
        <f t="shared" si="7"/>
        <v>0</v>
      </c>
      <c r="M7" s="25">
        <f t="shared" si="7"/>
        <v>0</v>
      </c>
      <c r="N7" s="64"/>
      <c r="O7" s="25">
        <f t="shared" ref="O7" si="8">+SUM(O8:O10)</f>
        <v>1406.3839533429591</v>
      </c>
    </row>
    <row r="8" spans="1:15">
      <c r="A8" s="23" t="s">
        <v>269</v>
      </c>
      <c r="B8" s="24" t="s">
        <v>270</v>
      </c>
      <c r="C8" s="29">
        <v>1401.9612966472198</v>
      </c>
      <c r="D8" s="29">
        <v>5.4600699947399994E-2</v>
      </c>
      <c r="E8" s="29">
        <v>1.092013998948E-2</v>
      </c>
      <c r="F8" s="31"/>
      <c r="G8" s="31"/>
      <c r="H8" s="31"/>
      <c r="I8" s="31"/>
      <c r="J8" s="29">
        <v>0</v>
      </c>
      <c r="K8" s="29">
        <v>0</v>
      </c>
      <c r="L8" s="29">
        <v>0</v>
      </c>
      <c r="M8" s="29">
        <v>0</v>
      </c>
      <c r="N8" s="64"/>
      <c r="O8" s="29">
        <f>+C8*'PCG-PTG'!$F$5+D8*'PCG-PTG'!$F$6+E8*'PCG-PTG'!$F$8+SUM(F8:I8)</f>
        <v>1406.3839533429591</v>
      </c>
    </row>
    <row r="9" spans="1:15">
      <c r="A9" s="23" t="s">
        <v>271</v>
      </c>
      <c r="B9" s="24" t="s">
        <v>272</v>
      </c>
      <c r="C9" s="29">
        <v>0</v>
      </c>
      <c r="D9" s="29">
        <v>0</v>
      </c>
      <c r="E9" s="29">
        <v>0</v>
      </c>
      <c r="F9" s="31"/>
      <c r="G9" s="31"/>
      <c r="H9" s="31"/>
      <c r="I9" s="31"/>
      <c r="J9" s="29">
        <v>0</v>
      </c>
      <c r="K9" s="29">
        <v>0</v>
      </c>
      <c r="L9" s="29">
        <v>0</v>
      </c>
      <c r="M9" s="29">
        <v>0</v>
      </c>
      <c r="N9" s="64"/>
      <c r="O9" s="29">
        <f>+C9*'PCG-PTG'!$F$5+D9*'PCG-PTG'!$F$6+E9*'PCG-PTG'!$F$8+SUM(F9:I9)</f>
        <v>0</v>
      </c>
    </row>
    <row r="10" spans="1:15">
      <c r="A10" s="23" t="s">
        <v>273</v>
      </c>
      <c r="B10" s="24" t="s">
        <v>274</v>
      </c>
      <c r="C10" s="29">
        <v>0</v>
      </c>
      <c r="D10" s="29">
        <v>0</v>
      </c>
      <c r="E10" s="29">
        <v>0</v>
      </c>
      <c r="F10" s="31"/>
      <c r="G10" s="31"/>
      <c r="H10" s="31"/>
      <c r="I10" s="31"/>
      <c r="J10" s="29">
        <v>0</v>
      </c>
      <c r="K10" s="29">
        <v>0</v>
      </c>
      <c r="L10" s="29">
        <v>0</v>
      </c>
      <c r="M10" s="29">
        <v>0</v>
      </c>
      <c r="N10" s="64"/>
      <c r="O10" s="29">
        <f>+C10*'PCG-PTG'!$F$5+D10*'PCG-PTG'!$F$6+E10*'PCG-PTG'!$F$8+SUM(F10:I10)</f>
        <v>0</v>
      </c>
    </row>
    <row r="11" spans="1:15">
      <c r="A11" s="23" t="s">
        <v>275</v>
      </c>
      <c r="B11" s="24" t="s">
        <v>276</v>
      </c>
      <c r="C11" s="25">
        <v>1040.9525480769798</v>
      </c>
      <c r="D11" s="25">
        <v>0.23284468727919999</v>
      </c>
      <c r="E11" s="25">
        <v>3.3728111034439998E-2</v>
      </c>
      <c r="F11" s="31"/>
      <c r="G11" s="31"/>
      <c r="H11" s="31"/>
      <c r="I11" s="31"/>
      <c r="J11" s="25">
        <f t="shared" ref="J11:M11" si="9">+SUM(J12:J18)</f>
        <v>0</v>
      </c>
      <c r="K11" s="25">
        <f t="shared" si="9"/>
        <v>0</v>
      </c>
      <c r="L11" s="25">
        <f t="shared" si="9"/>
        <v>0</v>
      </c>
      <c r="M11" s="25">
        <f t="shared" si="9"/>
        <v>0</v>
      </c>
      <c r="N11" s="64"/>
      <c r="O11" s="25">
        <f>+C11*'PCG-PTG'!$F$5+D11*'PCG-PTG'!$F$6+E11*'PCG-PTG'!$F$8+SUM(F11:I11)</f>
        <v>1056.4101487449241</v>
      </c>
    </row>
    <row r="12" spans="1:15">
      <c r="A12" s="23" t="s">
        <v>277</v>
      </c>
      <c r="B12" s="24" t="s">
        <v>278</v>
      </c>
      <c r="C12" s="29">
        <v>0</v>
      </c>
      <c r="D12" s="29">
        <v>0</v>
      </c>
      <c r="E12" s="29">
        <v>0</v>
      </c>
      <c r="F12" s="31"/>
      <c r="G12" s="31"/>
      <c r="H12" s="31"/>
      <c r="I12" s="31"/>
      <c r="J12" s="29">
        <v>0</v>
      </c>
      <c r="K12" s="29">
        <v>0</v>
      </c>
      <c r="L12" s="29">
        <v>0</v>
      </c>
      <c r="M12" s="29">
        <v>0</v>
      </c>
      <c r="N12" s="64"/>
      <c r="O12" s="29">
        <f>+C12*'PCG-PTG'!$F$5+D12*'PCG-PTG'!$F$6+E12*'PCG-PTG'!$F$8+SUM(F12:I12)</f>
        <v>0</v>
      </c>
    </row>
    <row r="13" spans="1:15">
      <c r="A13" s="23" t="s">
        <v>279</v>
      </c>
      <c r="B13" s="24" t="s">
        <v>280</v>
      </c>
      <c r="C13" s="29">
        <v>0</v>
      </c>
      <c r="D13" s="29">
        <v>0</v>
      </c>
      <c r="E13" s="29">
        <v>0</v>
      </c>
      <c r="F13" s="31"/>
      <c r="G13" s="31"/>
      <c r="H13" s="31"/>
      <c r="I13" s="31"/>
      <c r="J13" s="29">
        <v>0</v>
      </c>
      <c r="K13" s="29">
        <v>0</v>
      </c>
      <c r="L13" s="29">
        <v>0</v>
      </c>
      <c r="M13" s="29">
        <v>0</v>
      </c>
      <c r="N13" s="64"/>
      <c r="O13" s="29">
        <f>+C13*'PCG-PTG'!$F$5+D13*'PCG-PTG'!$F$6+E13*'PCG-PTG'!$F$8+SUM(F13:I13)</f>
        <v>0</v>
      </c>
    </row>
    <row r="14" spans="1:15">
      <c r="A14" s="23" t="s">
        <v>281</v>
      </c>
      <c r="B14" s="24" t="s">
        <v>282</v>
      </c>
      <c r="C14" s="29">
        <v>0</v>
      </c>
      <c r="D14" s="29">
        <v>0</v>
      </c>
      <c r="E14" s="29">
        <v>0</v>
      </c>
      <c r="F14" s="31"/>
      <c r="G14" s="31"/>
      <c r="H14" s="31"/>
      <c r="I14" s="31"/>
      <c r="J14" s="29">
        <v>0</v>
      </c>
      <c r="K14" s="29">
        <v>0</v>
      </c>
      <c r="L14" s="29">
        <v>0</v>
      </c>
      <c r="M14" s="29">
        <v>0</v>
      </c>
      <c r="N14" s="64"/>
      <c r="O14" s="29">
        <f>+C14*'PCG-PTG'!$F$5+D14*'PCG-PTG'!$F$6+E14*'PCG-PTG'!$F$8+SUM(F14:I14)</f>
        <v>0</v>
      </c>
    </row>
    <row r="15" spans="1:15">
      <c r="A15" s="23" t="s">
        <v>283</v>
      </c>
      <c r="B15" s="24" t="s">
        <v>284</v>
      </c>
      <c r="C15" s="29">
        <v>0</v>
      </c>
      <c r="D15" s="29">
        <v>0</v>
      </c>
      <c r="E15" s="29">
        <v>0</v>
      </c>
      <c r="F15" s="31"/>
      <c r="G15" s="31"/>
      <c r="H15" s="31"/>
      <c r="I15" s="31"/>
      <c r="J15" s="29">
        <v>0</v>
      </c>
      <c r="K15" s="29">
        <v>0</v>
      </c>
      <c r="L15" s="29">
        <v>0</v>
      </c>
      <c r="M15" s="29">
        <v>0</v>
      </c>
      <c r="N15" s="64"/>
      <c r="O15" s="29">
        <f>+C15*'PCG-PTG'!$F$5+D15*'PCG-PTG'!$F$6+E15*'PCG-PTG'!$F$8+SUM(F15:I15)</f>
        <v>0</v>
      </c>
    </row>
    <row r="16" spans="1:15">
      <c r="A16" s="23" t="s">
        <v>285</v>
      </c>
      <c r="B16" s="24" t="s">
        <v>286</v>
      </c>
      <c r="C16" s="29">
        <v>0</v>
      </c>
      <c r="D16" s="29">
        <v>0</v>
      </c>
      <c r="E16" s="29">
        <v>0</v>
      </c>
      <c r="F16" s="31"/>
      <c r="G16" s="31"/>
      <c r="H16" s="31"/>
      <c r="I16" s="31"/>
      <c r="J16" s="29">
        <v>0</v>
      </c>
      <c r="K16" s="29">
        <v>0</v>
      </c>
      <c r="L16" s="29">
        <v>0</v>
      </c>
      <c r="M16" s="29">
        <v>0</v>
      </c>
      <c r="N16" s="64"/>
      <c r="O16" s="29">
        <f>+C16*'PCG-PTG'!$F$5+D16*'PCG-PTG'!$F$6+E16*'PCG-PTG'!$F$8+SUM(F16:I16)</f>
        <v>0</v>
      </c>
    </row>
    <row r="17" spans="1:15">
      <c r="A17" s="23" t="s">
        <v>287</v>
      </c>
      <c r="B17" s="24" t="s">
        <v>288</v>
      </c>
      <c r="C17" s="29">
        <v>0</v>
      </c>
      <c r="D17" s="29">
        <v>0</v>
      </c>
      <c r="E17" s="29">
        <v>0</v>
      </c>
      <c r="F17" s="31"/>
      <c r="G17" s="31"/>
      <c r="H17" s="31"/>
      <c r="I17" s="31"/>
      <c r="J17" s="29">
        <v>0</v>
      </c>
      <c r="K17" s="29">
        <v>0</v>
      </c>
      <c r="L17" s="29">
        <v>0</v>
      </c>
      <c r="M17" s="29">
        <v>0</v>
      </c>
      <c r="N17" s="64"/>
      <c r="O17" s="29">
        <f>+C17*'PCG-PTG'!$F$5+D17*'PCG-PTG'!$F$6+E17*'PCG-PTG'!$F$8+SUM(F17:I17)</f>
        <v>0</v>
      </c>
    </row>
    <row r="18" spans="1:15">
      <c r="A18" s="23" t="s">
        <v>289</v>
      </c>
      <c r="B18" s="24" t="s">
        <v>290</v>
      </c>
      <c r="C18" s="29">
        <v>0</v>
      </c>
      <c r="D18" s="29">
        <v>0</v>
      </c>
      <c r="E18" s="29">
        <v>0</v>
      </c>
      <c r="F18" s="31"/>
      <c r="G18" s="31"/>
      <c r="H18" s="31"/>
      <c r="I18" s="31"/>
      <c r="J18" s="29">
        <v>0</v>
      </c>
      <c r="K18" s="29">
        <v>0</v>
      </c>
      <c r="L18" s="29">
        <v>0</v>
      </c>
      <c r="M18" s="29">
        <v>0</v>
      </c>
      <c r="N18" s="64"/>
      <c r="O18" s="29">
        <f>+C18*'PCG-PTG'!$F$5+D18*'PCG-PTG'!$F$6+E18*'PCG-PTG'!$F$8+SUM(F18:I18)</f>
        <v>0</v>
      </c>
    </row>
    <row r="19" spans="1:15">
      <c r="A19" s="23" t="s">
        <v>291</v>
      </c>
      <c r="B19" s="24" t="s">
        <v>292</v>
      </c>
      <c r="C19" s="25">
        <v>2649.8454568182624</v>
      </c>
      <c r="D19" s="25">
        <v>0.67627984595479695</v>
      </c>
      <c r="E19" s="25">
        <v>0.12934615883724782</v>
      </c>
      <c r="F19" s="31"/>
      <c r="G19" s="31"/>
      <c r="H19" s="31"/>
      <c r="I19" s="31"/>
      <c r="J19" s="25">
        <f t="shared" ref="J19:M19" si="10">+SUM(J20:J24)</f>
        <v>0</v>
      </c>
      <c r="K19" s="25">
        <f t="shared" si="10"/>
        <v>0</v>
      </c>
      <c r="L19" s="25">
        <f t="shared" si="10"/>
        <v>0</v>
      </c>
      <c r="M19" s="25">
        <f t="shared" si="10"/>
        <v>0</v>
      </c>
      <c r="N19" s="64"/>
      <c r="O19" s="25">
        <f t="shared" ref="O19" si="11">+SUM(O20:O24)</f>
        <v>2703.0580245968672</v>
      </c>
    </row>
    <row r="20" spans="1:15">
      <c r="A20" s="23" t="s">
        <v>293</v>
      </c>
      <c r="B20" s="24" t="s">
        <v>294</v>
      </c>
      <c r="C20" s="29">
        <v>75.645454211442541</v>
      </c>
      <c r="D20" s="29">
        <v>5.2963929825695477E-4</v>
      </c>
      <c r="E20" s="29">
        <v>2.1185571930278191E-3</v>
      </c>
      <c r="F20" s="31"/>
      <c r="G20" s="31"/>
      <c r="H20" s="31"/>
      <c r="I20" s="31"/>
      <c r="J20" s="29">
        <v>0</v>
      </c>
      <c r="K20" s="29">
        <v>0</v>
      </c>
      <c r="L20" s="29">
        <v>0</v>
      </c>
      <c r="M20" s="29">
        <v>0</v>
      </c>
      <c r="N20" s="64"/>
      <c r="O20" s="29">
        <f>+C20*'PCG-PTG'!$F$5+D20*'PCG-PTG'!$F$6+E20*'PCG-PTG'!$F$8+SUM(F20:I20)</f>
        <v>76.221701767946101</v>
      </c>
    </row>
    <row r="21" spans="1:15">
      <c r="A21" s="23" t="s">
        <v>295</v>
      </c>
      <c r="B21" s="24" t="s">
        <v>296</v>
      </c>
      <c r="C21" s="29">
        <v>2574.2000026068199</v>
      </c>
      <c r="D21" s="29">
        <v>0.67575020665653995</v>
      </c>
      <c r="E21" s="29">
        <v>0.12722760164422001</v>
      </c>
      <c r="F21" s="31"/>
      <c r="G21" s="31"/>
      <c r="H21" s="31"/>
      <c r="I21" s="31"/>
      <c r="J21" s="29">
        <v>0</v>
      </c>
      <c r="K21" s="29">
        <v>0</v>
      </c>
      <c r="L21" s="29">
        <v>0</v>
      </c>
      <c r="M21" s="29">
        <v>0</v>
      </c>
      <c r="N21" s="64"/>
      <c r="O21" s="29">
        <f>+C21*'PCG-PTG'!$F$5+D21*'PCG-PTG'!$F$6+E21*'PCG-PTG'!$F$8+SUM(F21:I21)</f>
        <v>2626.8363228289213</v>
      </c>
    </row>
    <row r="22" spans="1:15">
      <c r="A22" s="23" t="s">
        <v>297</v>
      </c>
      <c r="B22" s="24" t="s">
        <v>298</v>
      </c>
      <c r="C22" s="29">
        <v>0</v>
      </c>
      <c r="D22" s="29">
        <v>0</v>
      </c>
      <c r="E22" s="29">
        <v>0</v>
      </c>
      <c r="F22" s="31"/>
      <c r="G22" s="31"/>
      <c r="H22" s="31"/>
      <c r="I22" s="31"/>
      <c r="J22" s="29">
        <v>0</v>
      </c>
      <c r="K22" s="29">
        <v>0</v>
      </c>
      <c r="L22" s="29">
        <v>0</v>
      </c>
      <c r="M22" s="29">
        <v>0</v>
      </c>
      <c r="N22" s="64"/>
      <c r="O22" s="29">
        <f>+C22*'PCG-PTG'!$F$5+D22*'PCG-PTG'!$F$6+E22*'PCG-PTG'!$F$8+SUM(F22:I22)</f>
        <v>0</v>
      </c>
    </row>
    <row r="23" spans="1:15">
      <c r="A23" s="23" t="s">
        <v>299</v>
      </c>
      <c r="B23" s="24" t="s">
        <v>300</v>
      </c>
      <c r="C23" s="29">
        <v>0</v>
      </c>
      <c r="D23" s="29">
        <v>0</v>
      </c>
      <c r="E23" s="29">
        <v>0</v>
      </c>
      <c r="F23" s="31"/>
      <c r="G23" s="31"/>
      <c r="H23" s="31"/>
      <c r="I23" s="31"/>
      <c r="J23" s="29">
        <v>0</v>
      </c>
      <c r="K23" s="29">
        <v>0</v>
      </c>
      <c r="L23" s="29">
        <v>0</v>
      </c>
      <c r="M23" s="29">
        <v>0</v>
      </c>
      <c r="N23" s="64"/>
      <c r="O23" s="29">
        <f>+C23*'PCG-PTG'!$F$5+D23*'PCG-PTG'!$F$6+E23*'PCG-PTG'!$F$8+SUM(F23:I23)</f>
        <v>0</v>
      </c>
    </row>
    <row r="24" spans="1:15">
      <c r="A24" s="23" t="s">
        <v>301</v>
      </c>
      <c r="B24" s="24" t="s">
        <v>302</v>
      </c>
      <c r="C24" s="29">
        <v>0</v>
      </c>
      <c r="D24" s="29">
        <v>0</v>
      </c>
      <c r="E24" s="29">
        <v>0</v>
      </c>
      <c r="F24" s="31"/>
      <c r="G24" s="31"/>
      <c r="H24" s="31"/>
      <c r="I24" s="31"/>
      <c r="J24" s="29">
        <v>0</v>
      </c>
      <c r="K24" s="29">
        <v>0</v>
      </c>
      <c r="L24" s="29">
        <v>0</v>
      </c>
      <c r="M24" s="29">
        <v>0</v>
      </c>
      <c r="N24" s="64"/>
      <c r="O24" s="29">
        <f>+C24*'PCG-PTG'!$F$5+D24*'PCG-PTG'!$F$6+E24*'PCG-PTG'!$F$8+SUM(F24:I24)</f>
        <v>0</v>
      </c>
    </row>
    <row r="25" spans="1:15">
      <c r="A25" s="23" t="s">
        <v>303</v>
      </c>
      <c r="B25" s="24" t="s">
        <v>304</v>
      </c>
      <c r="C25" s="25">
        <v>434.23210985449998</v>
      </c>
      <c r="D25" s="25">
        <v>2.3611169912289998</v>
      </c>
      <c r="E25" s="25">
        <v>3.2176412602739998E-2</v>
      </c>
      <c r="F25" s="31"/>
      <c r="G25" s="31"/>
      <c r="H25" s="31"/>
      <c r="I25" s="31"/>
      <c r="J25" s="25">
        <f t="shared" ref="J25:M25" si="12">+SUM(J26:J28)</f>
        <v>0</v>
      </c>
      <c r="K25" s="25">
        <f t="shared" si="12"/>
        <v>0</v>
      </c>
      <c r="L25" s="25">
        <f t="shared" si="12"/>
        <v>0</v>
      </c>
      <c r="M25" s="25">
        <f t="shared" si="12"/>
        <v>0</v>
      </c>
      <c r="N25" s="64"/>
      <c r="O25" s="25">
        <f t="shared" ref="O25" si="13">+SUM(O26:O28)</f>
        <v>508.87013494863805</v>
      </c>
    </row>
    <row r="26" spans="1:15">
      <c r="A26" s="23" t="s">
        <v>305</v>
      </c>
      <c r="B26" s="24" t="s">
        <v>306</v>
      </c>
      <c r="C26" s="29">
        <v>98.681705506459991</v>
      </c>
      <c r="D26" s="29">
        <v>1.3559900963999999E-2</v>
      </c>
      <c r="E26" s="29">
        <v>2.8819221487999996E-4</v>
      </c>
      <c r="F26" s="31"/>
      <c r="G26" s="31"/>
      <c r="H26" s="31"/>
      <c r="I26" s="31"/>
      <c r="J26" s="29">
        <v>0</v>
      </c>
      <c r="K26" s="29">
        <v>0</v>
      </c>
      <c r="L26" s="29">
        <v>0</v>
      </c>
      <c r="M26" s="29">
        <v>0</v>
      </c>
      <c r="N26" s="64"/>
      <c r="O26" s="29">
        <f>+C26*'PCG-PTG'!$F$5+D26*'PCG-PTG'!$F$6+E26*'PCG-PTG'!$F$8+SUM(F26:I26)</f>
        <v>99.137753670395199</v>
      </c>
    </row>
    <row r="27" spans="1:15">
      <c r="A27" s="23" t="s">
        <v>307</v>
      </c>
      <c r="B27" s="24" t="s">
        <v>308</v>
      </c>
      <c r="C27" s="29">
        <v>259.74901747823998</v>
      </c>
      <c r="D27" s="29">
        <v>2.3373128913489998</v>
      </c>
      <c r="E27" s="29">
        <v>3.1273568452899997E-2</v>
      </c>
      <c r="F27" s="31"/>
      <c r="G27" s="31"/>
      <c r="H27" s="31"/>
      <c r="I27" s="31"/>
      <c r="J27" s="29">
        <v>0</v>
      </c>
      <c r="K27" s="29">
        <v>0</v>
      </c>
      <c r="L27" s="29">
        <v>0</v>
      </c>
      <c r="M27" s="29">
        <v>0</v>
      </c>
      <c r="N27" s="64"/>
      <c r="O27" s="29">
        <f>+C27*'PCG-PTG'!$F$5+D27*'PCG-PTG'!$F$6+E27*'PCG-PTG'!$F$8+SUM(F27:I27)</f>
        <v>333.48127407603045</v>
      </c>
    </row>
    <row r="28" spans="1:15">
      <c r="A28" s="23" t="s">
        <v>309</v>
      </c>
      <c r="B28" s="24" t="s">
        <v>310</v>
      </c>
      <c r="C28" s="29">
        <v>75.801386869799998</v>
      </c>
      <c r="D28" s="29">
        <v>1.0244198916000001E-2</v>
      </c>
      <c r="E28" s="29">
        <v>6.1465193495999996E-4</v>
      </c>
      <c r="F28" s="31"/>
      <c r="G28" s="31"/>
      <c r="H28" s="31"/>
      <c r="I28" s="31"/>
      <c r="J28" s="29">
        <v>0</v>
      </c>
      <c r="K28" s="29">
        <v>0</v>
      </c>
      <c r="L28" s="29">
        <v>0</v>
      </c>
      <c r="M28" s="29">
        <v>0</v>
      </c>
      <c r="N28" s="64"/>
      <c r="O28" s="29">
        <f>+C28*'PCG-PTG'!$F$5+D28*'PCG-PTG'!$F$6+E28*'PCG-PTG'!$F$8+SUM(F28:I28)</f>
        <v>76.251107202212395</v>
      </c>
    </row>
    <row r="29" spans="1:15">
      <c r="A29" s="23" t="s">
        <v>311</v>
      </c>
      <c r="B29" s="24" t="s">
        <v>290</v>
      </c>
      <c r="C29" s="25">
        <v>0</v>
      </c>
      <c r="D29" s="25">
        <v>0</v>
      </c>
      <c r="E29" s="25">
        <v>0</v>
      </c>
      <c r="F29" s="31"/>
      <c r="G29" s="31"/>
      <c r="H29" s="31"/>
      <c r="I29" s="31"/>
      <c r="J29" s="25">
        <f t="shared" ref="J29:M29" si="14">+SUM(J30:J31)</f>
        <v>0</v>
      </c>
      <c r="K29" s="25">
        <f t="shared" si="14"/>
        <v>0</v>
      </c>
      <c r="L29" s="25">
        <f t="shared" si="14"/>
        <v>0</v>
      </c>
      <c r="M29" s="25">
        <f t="shared" si="14"/>
        <v>0</v>
      </c>
      <c r="N29" s="64"/>
      <c r="O29" s="25">
        <f t="shared" ref="O29" si="15">+SUM(O30:O31)</f>
        <v>0</v>
      </c>
    </row>
    <row r="30" spans="1:15">
      <c r="A30" s="23" t="s">
        <v>312</v>
      </c>
      <c r="B30" s="24" t="s">
        <v>313</v>
      </c>
      <c r="C30" s="29">
        <v>0</v>
      </c>
      <c r="D30" s="29">
        <v>0</v>
      </c>
      <c r="E30" s="29">
        <v>0</v>
      </c>
      <c r="F30" s="31"/>
      <c r="G30" s="31"/>
      <c r="H30" s="31"/>
      <c r="I30" s="31"/>
      <c r="J30" s="29">
        <v>0</v>
      </c>
      <c r="K30" s="29">
        <v>0</v>
      </c>
      <c r="L30" s="29">
        <v>0</v>
      </c>
      <c r="M30" s="29">
        <v>0</v>
      </c>
      <c r="N30" s="64"/>
      <c r="O30" s="29">
        <f>+C30*'PCG-PTG'!$F$5+D30*'PCG-PTG'!$F$6+E30*'PCG-PTG'!$F$8+SUM(F30:I30)</f>
        <v>0</v>
      </c>
    </row>
    <row r="31" spans="1:15">
      <c r="A31" s="23" t="s">
        <v>314</v>
      </c>
      <c r="B31" s="24" t="s">
        <v>315</v>
      </c>
      <c r="C31" s="29">
        <v>0</v>
      </c>
      <c r="D31" s="29">
        <v>0</v>
      </c>
      <c r="E31" s="29">
        <v>0</v>
      </c>
      <c r="F31" s="31"/>
      <c r="G31" s="31"/>
      <c r="H31" s="31"/>
      <c r="I31" s="31"/>
      <c r="J31" s="29">
        <v>0</v>
      </c>
      <c r="K31" s="29">
        <v>0</v>
      </c>
      <c r="L31" s="29">
        <v>0</v>
      </c>
      <c r="M31" s="29">
        <v>0</v>
      </c>
      <c r="N31" s="64"/>
      <c r="O31" s="29">
        <f>+C31*'PCG-PTG'!$F$5+D31*'PCG-PTG'!$F$6+E31*'PCG-PTG'!$F$8+SUM(F31:I31)</f>
        <v>0</v>
      </c>
    </row>
    <row r="32" spans="1:15">
      <c r="A32" s="23" t="s">
        <v>316</v>
      </c>
      <c r="B32" s="24" t="s">
        <v>317</v>
      </c>
      <c r="C32" s="25">
        <f>+C33+C37</f>
        <v>0</v>
      </c>
      <c r="D32" s="25">
        <f t="shared" ref="D32:E32" si="16">+D33+D37</f>
        <v>0</v>
      </c>
      <c r="E32" s="25">
        <f t="shared" si="16"/>
        <v>0</v>
      </c>
      <c r="F32" s="31"/>
      <c r="G32" s="31"/>
      <c r="H32" s="31"/>
      <c r="I32" s="31"/>
      <c r="J32" s="25">
        <f t="shared" ref="J32:M32" si="17">+J33+J37</f>
        <v>0</v>
      </c>
      <c r="K32" s="25">
        <f t="shared" si="17"/>
        <v>0</v>
      </c>
      <c r="L32" s="25">
        <f t="shared" si="17"/>
        <v>0</v>
      </c>
      <c r="M32" s="25">
        <f t="shared" si="17"/>
        <v>0</v>
      </c>
      <c r="N32" s="64"/>
      <c r="O32" s="25">
        <f>+O33+O37</f>
        <v>0</v>
      </c>
    </row>
    <row r="33" spans="1:15">
      <c r="A33" s="23" t="s">
        <v>318</v>
      </c>
      <c r="B33" s="24" t="s">
        <v>319</v>
      </c>
      <c r="C33" s="25">
        <f>+SUM(C34:C36)</f>
        <v>0</v>
      </c>
      <c r="D33" s="25">
        <f t="shared" ref="D33:E33" si="18">+SUM(D34:D36)</f>
        <v>0</v>
      </c>
      <c r="E33" s="25">
        <f t="shared" si="18"/>
        <v>0</v>
      </c>
      <c r="F33" s="31"/>
      <c r="G33" s="31"/>
      <c r="H33" s="31"/>
      <c r="I33" s="31"/>
      <c r="J33" s="25">
        <f t="shared" ref="J33:M33" si="19">+SUM(J34:J36)</f>
        <v>0</v>
      </c>
      <c r="K33" s="25">
        <f t="shared" si="19"/>
        <v>0</v>
      </c>
      <c r="L33" s="25">
        <f t="shared" si="19"/>
        <v>0</v>
      </c>
      <c r="M33" s="25">
        <f t="shared" si="19"/>
        <v>0</v>
      </c>
      <c r="N33" s="64"/>
      <c r="O33" s="25">
        <f>+SUM(O34:O36)</f>
        <v>0</v>
      </c>
    </row>
    <row r="34" spans="1:15">
      <c r="A34" s="23" t="s">
        <v>320</v>
      </c>
      <c r="B34" s="24" t="s">
        <v>321</v>
      </c>
      <c r="C34" s="29">
        <v>0</v>
      </c>
      <c r="D34" s="29">
        <v>0</v>
      </c>
      <c r="E34" s="29">
        <v>0</v>
      </c>
      <c r="F34" s="31"/>
      <c r="G34" s="31"/>
      <c r="H34" s="31"/>
      <c r="I34" s="31"/>
      <c r="J34" s="29">
        <v>0</v>
      </c>
      <c r="K34" s="29">
        <v>0</v>
      </c>
      <c r="L34" s="29">
        <v>0</v>
      </c>
      <c r="M34" s="31"/>
      <c r="N34" s="64"/>
      <c r="O34" s="29">
        <f>+C34*'PCG-PTG'!$F$5+D34*'PCG-PTG'!$F$6+E34*'PCG-PTG'!$F$8+SUM(F34:I34)</f>
        <v>0</v>
      </c>
    </row>
    <row r="35" spans="1:15">
      <c r="A35" s="23" t="s">
        <v>322</v>
      </c>
      <c r="B35" s="33" t="s">
        <v>323</v>
      </c>
      <c r="C35" s="29">
        <v>0</v>
      </c>
      <c r="D35" s="29">
        <v>0</v>
      </c>
      <c r="E35" s="29">
        <v>0</v>
      </c>
      <c r="F35" s="31"/>
      <c r="G35" s="31"/>
      <c r="H35" s="31"/>
      <c r="I35" s="31"/>
      <c r="J35" s="29">
        <v>0</v>
      </c>
      <c r="K35" s="29">
        <v>0</v>
      </c>
      <c r="L35" s="29">
        <v>0</v>
      </c>
      <c r="M35" s="29">
        <v>0</v>
      </c>
      <c r="N35" s="64"/>
      <c r="O35" s="29">
        <f>+C35*'PCG-PTG'!$F$5+D35*'PCG-PTG'!$F$6+E35*'PCG-PTG'!$F$8+SUM(F35:I35)</f>
        <v>0</v>
      </c>
    </row>
    <row r="36" spans="1:15">
      <c r="A36" s="23" t="s">
        <v>324</v>
      </c>
      <c r="B36" s="33" t="s">
        <v>290</v>
      </c>
      <c r="C36" s="29">
        <v>0</v>
      </c>
      <c r="D36" s="29">
        <v>0</v>
      </c>
      <c r="E36" s="29">
        <v>0</v>
      </c>
      <c r="F36" s="31"/>
      <c r="G36" s="31"/>
      <c r="H36" s="31"/>
      <c r="I36" s="31"/>
      <c r="J36" s="29">
        <v>0</v>
      </c>
      <c r="K36" s="29">
        <v>0</v>
      </c>
      <c r="L36" s="29">
        <v>0</v>
      </c>
      <c r="M36" s="29">
        <v>0</v>
      </c>
      <c r="N36" s="64"/>
      <c r="O36" s="29">
        <f>+C36*'PCG-PTG'!$F$5+D36*'PCG-PTG'!$F$6+E36*'PCG-PTG'!$F$8+SUM(F36:I36)</f>
        <v>0</v>
      </c>
    </row>
    <row r="37" spans="1:15">
      <c r="A37" s="23" t="s">
        <v>325</v>
      </c>
      <c r="B37" s="33" t="s">
        <v>326</v>
      </c>
      <c r="C37" s="25">
        <f>+SUM(C38:C41)</f>
        <v>0</v>
      </c>
      <c r="D37" s="25">
        <f t="shared" ref="D37:E37" si="20">+SUM(D38:D41)</f>
        <v>0</v>
      </c>
      <c r="E37" s="25">
        <f t="shared" si="20"/>
        <v>0</v>
      </c>
      <c r="F37" s="31"/>
      <c r="G37" s="31"/>
      <c r="H37" s="31"/>
      <c r="I37" s="31"/>
      <c r="J37" s="25">
        <f t="shared" ref="J37:M37" si="21">+SUM(J38:J41)</f>
        <v>0</v>
      </c>
      <c r="K37" s="25">
        <f t="shared" si="21"/>
        <v>0</v>
      </c>
      <c r="L37" s="25">
        <f t="shared" si="21"/>
        <v>0</v>
      </c>
      <c r="M37" s="25">
        <f t="shared" si="21"/>
        <v>0</v>
      </c>
      <c r="N37" s="64"/>
      <c r="O37" s="25">
        <f t="shared" ref="O37" si="22">+SUM(O38:O41)</f>
        <v>0</v>
      </c>
    </row>
    <row r="38" spans="1:15">
      <c r="A38" s="23" t="s">
        <v>327</v>
      </c>
      <c r="B38" s="24" t="s">
        <v>328</v>
      </c>
      <c r="C38" s="29">
        <v>0</v>
      </c>
      <c r="D38" s="29">
        <v>0</v>
      </c>
      <c r="E38" s="29">
        <v>0</v>
      </c>
      <c r="F38" s="31"/>
      <c r="G38" s="31"/>
      <c r="H38" s="31"/>
      <c r="I38" s="31"/>
      <c r="J38" s="29">
        <v>0</v>
      </c>
      <c r="K38" s="29">
        <v>0</v>
      </c>
      <c r="L38" s="29">
        <v>0</v>
      </c>
      <c r="M38" s="29">
        <v>0</v>
      </c>
      <c r="N38" s="64"/>
      <c r="O38" s="29">
        <f>+C38*'PCG-PTG'!$F$5+D38*'PCG-PTG'!$F$6+E38*'PCG-PTG'!$F$8+SUM(F38:I38)</f>
        <v>0</v>
      </c>
    </row>
    <row r="39" spans="1:15">
      <c r="A39" s="23" t="s">
        <v>329</v>
      </c>
      <c r="B39" s="24" t="s">
        <v>330</v>
      </c>
      <c r="C39" s="29">
        <v>0</v>
      </c>
      <c r="D39" s="29">
        <v>0</v>
      </c>
      <c r="E39" s="31"/>
      <c r="F39" s="31"/>
      <c r="G39" s="31"/>
      <c r="H39" s="31"/>
      <c r="I39" s="31"/>
      <c r="J39" s="31"/>
      <c r="K39" s="31"/>
      <c r="L39" s="29">
        <v>0</v>
      </c>
      <c r="M39" s="29">
        <v>0</v>
      </c>
      <c r="N39" s="64"/>
      <c r="O39" s="29">
        <f>+C39*'PCG-PTG'!$F$5+D39*'PCG-PTG'!$F$6+E39*'PCG-PTG'!$F$8+SUM(F39:I39)</f>
        <v>0</v>
      </c>
    </row>
    <row r="40" spans="1:15">
      <c r="A40" s="23" t="s">
        <v>331</v>
      </c>
      <c r="B40" s="24" t="s">
        <v>332</v>
      </c>
      <c r="C40" s="29">
        <v>0</v>
      </c>
      <c r="D40" s="29">
        <v>0</v>
      </c>
      <c r="E40" s="29">
        <v>0</v>
      </c>
      <c r="F40" s="31"/>
      <c r="G40" s="31"/>
      <c r="H40" s="31"/>
      <c r="I40" s="31"/>
      <c r="J40" s="29">
        <v>0</v>
      </c>
      <c r="K40" s="29">
        <v>0</v>
      </c>
      <c r="L40" s="29">
        <v>0</v>
      </c>
      <c r="M40" s="29">
        <v>0</v>
      </c>
      <c r="N40" s="64"/>
      <c r="O40" s="29">
        <f>+C40*'PCG-PTG'!$F$5+D40*'PCG-PTG'!$F$6+E40*'PCG-PTG'!$F$8+SUM(F40:I40)</f>
        <v>0</v>
      </c>
    </row>
    <row r="41" spans="1:15">
      <c r="A41" s="23" t="s">
        <v>333</v>
      </c>
      <c r="B41" s="24" t="s">
        <v>290</v>
      </c>
      <c r="C41" s="29">
        <v>0</v>
      </c>
      <c r="D41" s="29">
        <v>0</v>
      </c>
      <c r="E41" s="29">
        <v>0</v>
      </c>
      <c r="F41" s="31"/>
      <c r="G41" s="31"/>
      <c r="H41" s="31"/>
      <c r="I41" s="31"/>
      <c r="J41" s="29">
        <v>0</v>
      </c>
      <c r="K41" s="29">
        <v>0</v>
      </c>
      <c r="L41" s="29">
        <v>0</v>
      </c>
      <c r="M41" s="29">
        <v>0</v>
      </c>
      <c r="N41" s="64"/>
      <c r="O41" s="29">
        <f>+C41*'PCG-PTG'!$F$5+D41*'PCG-PTG'!$F$6+E41*'PCG-PTG'!$F$8+SUM(F41:I41)</f>
        <v>0</v>
      </c>
    </row>
    <row r="42" spans="1:15" ht="12.95">
      <c r="A42" s="23" t="s">
        <v>334</v>
      </c>
      <c r="B42" s="24" t="s">
        <v>335</v>
      </c>
      <c r="C42" s="25">
        <f>+SUM(C43:C45)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64"/>
      <c r="O42" s="29">
        <f>+C42*'PCG-PTG'!$F$5+D42*'PCG-PTG'!$F$6+E42*'PCG-PTG'!$F$8+SUM(F42:I42)</f>
        <v>0</v>
      </c>
    </row>
    <row r="43" spans="1:15" ht="12.95">
      <c r="A43" s="23" t="s">
        <v>336</v>
      </c>
      <c r="B43" s="24" t="s">
        <v>337</v>
      </c>
      <c r="C43" s="29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64"/>
      <c r="O43" s="29">
        <f>+C43*'PCG-PTG'!$F$5+D43*'PCG-PTG'!$F$6+E43*'PCG-PTG'!$F$8+SUM(F43:I43)</f>
        <v>0</v>
      </c>
    </row>
    <row r="44" spans="1:15">
      <c r="A44" s="23" t="s">
        <v>338</v>
      </c>
      <c r="B44" s="24" t="s">
        <v>339</v>
      </c>
      <c r="C44" s="29">
        <v>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64"/>
      <c r="O44" s="29">
        <f>+C44*'PCG-PTG'!$F$5+D44*'PCG-PTG'!$F$6+E44*'PCG-PTG'!$F$8+SUM(F44:I44)</f>
        <v>0</v>
      </c>
    </row>
    <row r="45" spans="1:15">
      <c r="A45" s="23" t="s">
        <v>340</v>
      </c>
      <c r="B45" s="24" t="s">
        <v>341</v>
      </c>
      <c r="C45" s="29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64"/>
      <c r="O45" s="29">
        <f>+C45*'PCG-PTG'!$F$5+D45*'PCG-PTG'!$F$6+E45*'PCG-PTG'!$F$8+SUM(F45:I45)</f>
        <v>0</v>
      </c>
    </row>
    <row r="46" spans="1:15" s="12" customFormat="1">
      <c r="A46" s="18" t="s">
        <v>342</v>
      </c>
      <c r="B46" s="19" t="s">
        <v>343</v>
      </c>
      <c r="C46" s="20">
        <f>+C47+C53+C64+C72+C76+C82+C89+C94</f>
        <v>206.1703395120214</v>
      </c>
      <c r="D46" s="20">
        <f t="shared" ref="D46:M46" si="23">+D47+D53+D64+D72+D76+D82+D89+D94</f>
        <v>0</v>
      </c>
      <c r="E46" s="20">
        <f t="shared" si="23"/>
        <v>0</v>
      </c>
      <c r="F46" s="20">
        <f t="shared" si="23"/>
        <v>0</v>
      </c>
      <c r="G46" s="20">
        <f t="shared" si="23"/>
        <v>0</v>
      </c>
      <c r="H46" s="20">
        <f t="shared" si="23"/>
        <v>0</v>
      </c>
      <c r="I46" s="20">
        <f t="shared" si="23"/>
        <v>0</v>
      </c>
      <c r="J46" s="20">
        <f t="shared" si="23"/>
        <v>0</v>
      </c>
      <c r="K46" s="20">
        <f t="shared" si="23"/>
        <v>0</v>
      </c>
      <c r="L46" s="20">
        <f t="shared" si="23"/>
        <v>0</v>
      </c>
      <c r="M46" s="20">
        <f t="shared" si="23"/>
        <v>0</v>
      </c>
      <c r="N46" s="63"/>
      <c r="O46" s="20">
        <f t="shared" ref="O46" si="24">+O47+O53+O64+O72+O76+O82+O89+O94</f>
        <v>206.1703395120214</v>
      </c>
    </row>
    <row r="47" spans="1:15">
      <c r="A47" s="23" t="s">
        <v>344</v>
      </c>
      <c r="B47" s="24" t="s">
        <v>345</v>
      </c>
      <c r="C47" s="25">
        <f>+SUM(C48:C52)</f>
        <v>201.73980239999997</v>
      </c>
      <c r="D47" s="31"/>
      <c r="E47" s="31"/>
      <c r="F47" s="31"/>
      <c r="G47" s="31"/>
      <c r="H47" s="31"/>
      <c r="I47" s="31"/>
      <c r="J47" s="25">
        <f t="shared" ref="J47:M47" si="25">+SUM(J48:J52)</f>
        <v>0</v>
      </c>
      <c r="K47" s="25">
        <f t="shared" si="25"/>
        <v>0</v>
      </c>
      <c r="L47" s="25">
        <f t="shared" si="25"/>
        <v>0</v>
      </c>
      <c r="M47" s="25">
        <f t="shared" si="25"/>
        <v>0</v>
      </c>
      <c r="N47" s="64"/>
      <c r="O47" s="25">
        <f t="shared" ref="O47" si="26">+SUM(O48:O52)</f>
        <v>201.73980239999997</v>
      </c>
    </row>
    <row r="48" spans="1:15">
      <c r="A48" s="23" t="s">
        <v>346</v>
      </c>
      <c r="B48" s="24" t="s">
        <v>347</v>
      </c>
      <c r="C48" s="45">
        <v>201.73980239999997</v>
      </c>
      <c r="D48" s="31"/>
      <c r="E48" s="31"/>
      <c r="F48" s="31"/>
      <c r="G48" s="31"/>
      <c r="H48" s="31"/>
      <c r="I48" s="31"/>
      <c r="J48" s="31"/>
      <c r="K48" s="31"/>
      <c r="L48" s="31"/>
      <c r="M48" s="45">
        <v>0</v>
      </c>
      <c r="N48" s="64"/>
      <c r="O48" s="29">
        <f>+C48*'PCG-PTG'!$F$5+D48*'PCG-PTG'!$F$6+E48*'PCG-PTG'!$F$8+SUM(F48:I48)</f>
        <v>201.73980239999997</v>
      </c>
    </row>
    <row r="49" spans="1:15">
      <c r="A49" s="23" t="s">
        <v>348</v>
      </c>
      <c r="B49" s="24" t="s">
        <v>349</v>
      </c>
      <c r="C49" s="45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64"/>
      <c r="O49" s="29">
        <f>+C49*'PCG-PTG'!$F$5+D49*'PCG-PTG'!$F$6+E49*'PCG-PTG'!$F$8+SUM(F49:I49)</f>
        <v>0</v>
      </c>
    </row>
    <row r="50" spans="1:15">
      <c r="A50" s="23" t="s">
        <v>350</v>
      </c>
      <c r="B50" s="24" t="s">
        <v>351</v>
      </c>
      <c r="C50" s="45">
        <v>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64"/>
      <c r="O50" s="29">
        <f>+C50*'PCG-PTG'!$F$5+D50*'PCG-PTG'!$F$6+E50*'PCG-PTG'!$F$8+SUM(F50:I50)</f>
        <v>0</v>
      </c>
    </row>
    <row r="51" spans="1:15">
      <c r="A51" s="23" t="s">
        <v>352</v>
      </c>
      <c r="B51" s="24" t="s">
        <v>353</v>
      </c>
      <c r="C51" s="45">
        <v>0</v>
      </c>
      <c r="D51" s="31"/>
      <c r="E51" s="31"/>
      <c r="F51" s="31"/>
      <c r="G51" s="31"/>
      <c r="H51" s="31"/>
      <c r="I51" s="31"/>
      <c r="J51" s="45">
        <v>0</v>
      </c>
      <c r="K51" s="45">
        <v>0</v>
      </c>
      <c r="L51" s="45">
        <v>0</v>
      </c>
      <c r="M51" s="45">
        <v>0</v>
      </c>
      <c r="N51" s="64"/>
      <c r="O51" s="29">
        <f>+C51*'PCG-PTG'!$F$5+D51*'PCG-PTG'!$F$6+E51*'PCG-PTG'!$F$8+SUM(F51:I51)</f>
        <v>0</v>
      </c>
    </row>
    <row r="52" spans="1:15">
      <c r="A52" s="23" t="s">
        <v>354</v>
      </c>
      <c r="B52" s="24" t="s">
        <v>290</v>
      </c>
      <c r="C52" s="45">
        <v>0</v>
      </c>
      <c r="D52" s="31"/>
      <c r="E52" s="31"/>
      <c r="F52" s="31"/>
      <c r="G52" s="31"/>
      <c r="H52" s="31"/>
      <c r="I52" s="31"/>
      <c r="J52" s="45">
        <v>0</v>
      </c>
      <c r="K52" s="45">
        <v>0</v>
      </c>
      <c r="L52" s="45">
        <v>0</v>
      </c>
      <c r="M52" s="45">
        <v>0</v>
      </c>
      <c r="N52" s="64"/>
      <c r="O52" s="29">
        <f>+C52*'PCG-PTG'!$F$5+D52*'PCG-PTG'!$F$6+E52*'PCG-PTG'!$F$8+SUM(F52:I52)</f>
        <v>0</v>
      </c>
    </row>
    <row r="53" spans="1:15">
      <c r="A53" s="23" t="s">
        <v>355</v>
      </c>
      <c r="B53" s="24" t="s">
        <v>356</v>
      </c>
      <c r="C53" s="25">
        <f>+SUM(C54:C63)</f>
        <v>0</v>
      </c>
      <c r="D53" s="25">
        <f t="shared" ref="D53:O53" si="27">+SUM(D54:D63)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25">
        <f t="shared" si="27"/>
        <v>0</v>
      </c>
      <c r="M53" s="25">
        <f t="shared" si="27"/>
        <v>0</v>
      </c>
      <c r="N53" s="64"/>
      <c r="O53" s="25">
        <f t="shared" si="27"/>
        <v>0</v>
      </c>
    </row>
    <row r="54" spans="1:15">
      <c r="A54" s="23" t="s">
        <v>357</v>
      </c>
      <c r="B54" s="24" t="s">
        <v>358</v>
      </c>
      <c r="C54" s="45">
        <v>0</v>
      </c>
      <c r="D54" s="45">
        <v>0</v>
      </c>
      <c r="E54" s="45">
        <v>0</v>
      </c>
      <c r="F54" s="31"/>
      <c r="G54" s="31"/>
      <c r="H54" s="31"/>
      <c r="I54" s="31"/>
      <c r="J54" s="45">
        <v>0</v>
      </c>
      <c r="K54" s="45">
        <v>0</v>
      </c>
      <c r="L54" s="45">
        <v>0</v>
      </c>
      <c r="M54" s="45">
        <v>0</v>
      </c>
      <c r="N54" s="64"/>
      <c r="O54" s="29">
        <f>+C54*'PCG-PTG'!$F$5+D54*'PCG-PTG'!$F$6+E54*'PCG-PTG'!$F$8+SUM(F54:I54)</f>
        <v>0</v>
      </c>
    </row>
    <row r="55" spans="1:15">
      <c r="A55" s="23" t="s">
        <v>359</v>
      </c>
      <c r="B55" s="24" t="s">
        <v>360</v>
      </c>
      <c r="C55" s="31"/>
      <c r="D55" s="31"/>
      <c r="E55" s="45">
        <v>0</v>
      </c>
      <c r="F55" s="31"/>
      <c r="G55" s="31"/>
      <c r="H55" s="31"/>
      <c r="I55" s="31"/>
      <c r="J55" s="45">
        <v>0</v>
      </c>
      <c r="K55" s="31"/>
      <c r="L55" s="31"/>
      <c r="M55" s="31"/>
      <c r="N55" s="64"/>
      <c r="O55" s="29">
        <f>+C55*'PCG-PTG'!$F$5+D55*'PCG-PTG'!$F$6+E55*'PCG-PTG'!$F$8+SUM(F55:I55)</f>
        <v>0</v>
      </c>
    </row>
    <row r="56" spans="1:15">
      <c r="A56" s="23" t="s">
        <v>361</v>
      </c>
      <c r="B56" s="24" t="s">
        <v>362</v>
      </c>
      <c r="C56" s="45">
        <v>0</v>
      </c>
      <c r="D56" s="31"/>
      <c r="E56" s="45">
        <v>0</v>
      </c>
      <c r="F56" s="31"/>
      <c r="G56" s="31"/>
      <c r="H56" s="31"/>
      <c r="I56" s="31"/>
      <c r="J56" s="45">
        <v>0</v>
      </c>
      <c r="K56" s="45">
        <v>0</v>
      </c>
      <c r="L56" s="45">
        <v>0</v>
      </c>
      <c r="M56" s="31"/>
      <c r="N56" s="64"/>
      <c r="O56" s="29">
        <f>+C56*'PCG-PTG'!$F$5+D56*'PCG-PTG'!$F$6+E56*'PCG-PTG'!$F$8+SUM(F56:I56)</f>
        <v>0</v>
      </c>
    </row>
    <row r="57" spans="1:15">
      <c r="A57" s="23" t="s">
        <v>363</v>
      </c>
      <c r="B57" s="24" t="s">
        <v>364</v>
      </c>
      <c r="C57" s="45">
        <v>0</v>
      </c>
      <c r="D57" s="31"/>
      <c r="E57" s="45">
        <v>0</v>
      </c>
      <c r="F57" s="31"/>
      <c r="G57" s="31"/>
      <c r="H57" s="31"/>
      <c r="I57" s="31"/>
      <c r="J57" s="31"/>
      <c r="K57" s="31"/>
      <c r="L57" s="45">
        <v>0</v>
      </c>
      <c r="M57" s="45">
        <v>0</v>
      </c>
      <c r="N57" s="64"/>
      <c r="O57" s="29">
        <f>+C57*'PCG-PTG'!$F$5+D57*'PCG-PTG'!$F$6+E57*'PCG-PTG'!$F$8+SUM(F57:I57)</f>
        <v>0</v>
      </c>
    </row>
    <row r="58" spans="1:15">
      <c r="A58" s="23" t="s">
        <v>365</v>
      </c>
      <c r="B58" s="24" t="s">
        <v>366</v>
      </c>
      <c r="C58" s="45">
        <v>0</v>
      </c>
      <c r="D58" s="45">
        <v>0</v>
      </c>
      <c r="E58" s="31"/>
      <c r="F58" s="31"/>
      <c r="G58" s="31"/>
      <c r="H58" s="31"/>
      <c r="I58" s="31"/>
      <c r="J58" s="45">
        <v>0</v>
      </c>
      <c r="K58" s="45">
        <v>0</v>
      </c>
      <c r="L58" s="45">
        <v>0</v>
      </c>
      <c r="M58" s="45">
        <v>0</v>
      </c>
      <c r="N58" s="64"/>
      <c r="O58" s="29">
        <f>+C58*'PCG-PTG'!$F$5+D58*'PCG-PTG'!$F$6+E58*'PCG-PTG'!$F$8+SUM(F58:I58)</f>
        <v>0</v>
      </c>
    </row>
    <row r="59" spans="1:15">
      <c r="A59" s="23" t="s">
        <v>367</v>
      </c>
      <c r="B59" s="24" t="s">
        <v>368</v>
      </c>
      <c r="C59" s="45">
        <v>0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64"/>
      <c r="O59" s="29">
        <f>+C59*'PCG-PTG'!$F$5+D59*'PCG-PTG'!$F$6+E59*'PCG-PTG'!$F$8+SUM(F59:I59)</f>
        <v>0</v>
      </c>
    </row>
    <row r="60" spans="1:15">
      <c r="A60" s="23" t="s">
        <v>369</v>
      </c>
      <c r="B60" s="24" t="s">
        <v>370</v>
      </c>
      <c r="C60" s="45">
        <v>0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64"/>
      <c r="O60" s="29">
        <f>+C60*'PCG-PTG'!$F$5+D60*'PCG-PTG'!$F$6+E60*'PCG-PTG'!$F$8+SUM(F60:I60)</f>
        <v>0</v>
      </c>
    </row>
    <row r="61" spans="1:15">
      <c r="A61" s="23" t="s">
        <v>371</v>
      </c>
      <c r="B61" s="24" t="s">
        <v>372</v>
      </c>
      <c r="C61" s="45">
        <v>0</v>
      </c>
      <c r="D61" s="45">
        <v>0</v>
      </c>
      <c r="E61" s="31"/>
      <c r="F61" s="31"/>
      <c r="G61" s="31"/>
      <c r="H61" s="31"/>
      <c r="I61" s="31"/>
      <c r="J61" s="45">
        <v>0</v>
      </c>
      <c r="K61" s="45">
        <v>0</v>
      </c>
      <c r="L61" s="45">
        <v>0</v>
      </c>
      <c r="M61" s="45">
        <v>0</v>
      </c>
      <c r="N61" s="64"/>
      <c r="O61" s="29">
        <f>+C61*'PCG-PTG'!$F$5+D61*'PCG-PTG'!$F$6+E61*'PCG-PTG'!$F$8+SUM(F61:I61)</f>
        <v>0</v>
      </c>
    </row>
    <row r="62" spans="1:15">
      <c r="A62" s="23" t="s">
        <v>373</v>
      </c>
      <c r="B62" s="24" t="s">
        <v>374</v>
      </c>
      <c r="C62" s="31"/>
      <c r="D62" s="31"/>
      <c r="E62" s="31"/>
      <c r="F62" s="45">
        <v>0</v>
      </c>
      <c r="G62" s="45">
        <v>0</v>
      </c>
      <c r="H62" s="45">
        <v>0</v>
      </c>
      <c r="I62" s="45">
        <v>0</v>
      </c>
      <c r="J62" s="31"/>
      <c r="K62" s="31"/>
      <c r="L62" s="31"/>
      <c r="M62" s="31"/>
      <c r="N62" s="64"/>
      <c r="O62" s="29">
        <f>+C62*'PCG-PTG'!$F$5+D62*'PCG-PTG'!$F$6+E62*'PCG-PTG'!$F$8+SUM(F62:I62)</f>
        <v>0</v>
      </c>
    </row>
    <row r="63" spans="1:15">
      <c r="A63" s="23" t="s">
        <v>375</v>
      </c>
      <c r="B63" s="24" t="s">
        <v>290</v>
      </c>
      <c r="C63" s="45">
        <v>0</v>
      </c>
      <c r="D63" s="45">
        <v>0</v>
      </c>
      <c r="E63" s="45">
        <v>0</v>
      </c>
      <c r="F63" s="31"/>
      <c r="G63" s="31"/>
      <c r="H63" s="31"/>
      <c r="I63" s="31"/>
      <c r="J63" s="45">
        <v>0</v>
      </c>
      <c r="K63" s="45">
        <v>0</v>
      </c>
      <c r="L63" s="45">
        <v>0</v>
      </c>
      <c r="M63" s="45">
        <v>0</v>
      </c>
      <c r="N63" s="64"/>
      <c r="O63" s="29">
        <f>+C63*'PCG-PTG'!$F$5+D63*'PCG-PTG'!$F$6+E63*'PCG-PTG'!$F$8+SUM(F63:I63)</f>
        <v>0</v>
      </c>
    </row>
    <row r="64" spans="1:15">
      <c r="A64" s="23" t="s">
        <v>376</v>
      </c>
      <c r="B64" s="24" t="s">
        <v>377</v>
      </c>
      <c r="C64" s="25">
        <f>+SUM(C65:C71)</f>
        <v>0</v>
      </c>
      <c r="D64" s="25">
        <f t="shared" ref="D64:O64" si="28">+SUM(D65:D71)</f>
        <v>0</v>
      </c>
      <c r="E64" s="25">
        <f t="shared" si="28"/>
        <v>0</v>
      </c>
      <c r="F64" s="25">
        <f t="shared" si="28"/>
        <v>0</v>
      </c>
      <c r="G64" s="25">
        <f t="shared" si="28"/>
        <v>0</v>
      </c>
      <c r="H64" s="25">
        <f t="shared" si="28"/>
        <v>0</v>
      </c>
      <c r="I64" s="25">
        <f t="shared" si="28"/>
        <v>0</v>
      </c>
      <c r="J64" s="25">
        <f t="shared" si="28"/>
        <v>0</v>
      </c>
      <c r="K64" s="25">
        <f t="shared" si="28"/>
        <v>0</v>
      </c>
      <c r="L64" s="25">
        <f t="shared" si="28"/>
        <v>0</v>
      </c>
      <c r="M64" s="25">
        <f t="shared" si="28"/>
        <v>0</v>
      </c>
      <c r="N64" s="64"/>
      <c r="O64" s="25">
        <f t="shared" si="28"/>
        <v>0</v>
      </c>
    </row>
    <row r="65" spans="1:15">
      <c r="A65" s="23" t="s">
        <v>378</v>
      </c>
      <c r="B65" s="24" t="s">
        <v>379</v>
      </c>
      <c r="C65" s="45">
        <v>0</v>
      </c>
      <c r="D65" s="45">
        <v>0</v>
      </c>
      <c r="E65" s="31"/>
      <c r="F65" s="31"/>
      <c r="G65" s="31"/>
      <c r="H65" s="31"/>
      <c r="I65" s="31"/>
      <c r="J65" s="45">
        <v>0</v>
      </c>
      <c r="K65" s="45">
        <v>0</v>
      </c>
      <c r="L65" s="45">
        <v>0</v>
      </c>
      <c r="M65" s="45">
        <v>0</v>
      </c>
      <c r="N65" s="64"/>
      <c r="O65" s="29">
        <f>+C65*'PCG-PTG'!$F$5+D65*'PCG-PTG'!$F$6+E65*'PCG-PTG'!$F$8+SUM(F65:I65)</f>
        <v>0</v>
      </c>
    </row>
    <row r="66" spans="1:15">
      <c r="A66" s="23" t="s">
        <v>380</v>
      </c>
      <c r="B66" s="24" t="s">
        <v>381</v>
      </c>
      <c r="C66" s="45">
        <v>0</v>
      </c>
      <c r="D66" s="45">
        <v>0</v>
      </c>
      <c r="E66" s="31"/>
      <c r="F66" s="31"/>
      <c r="G66" s="31"/>
      <c r="H66" s="31"/>
      <c r="I66" s="31"/>
      <c r="J66" s="45">
        <v>0</v>
      </c>
      <c r="K66" s="45">
        <v>0</v>
      </c>
      <c r="L66" s="45">
        <v>0</v>
      </c>
      <c r="M66" s="45">
        <v>0</v>
      </c>
      <c r="N66" s="64"/>
      <c r="O66" s="29">
        <f>+C66*'PCG-PTG'!$F$5+D66*'PCG-PTG'!$F$6+E66*'PCG-PTG'!$F$8+SUM(F66:I66)</f>
        <v>0</v>
      </c>
    </row>
    <row r="67" spans="1:15">
      <c r="A67" s="23" t="s">
        <v>382</v>
      </c>
      <c r="B67" s="24" t="s">
        <v>383</v>
      </c>
      <c r="C67" s="45">
        <v>0</v>
      </c>
      <c r="D67" s="31"/>
      <c r="E67" s="31"/>
      <c r="F67" s="31"/>
      <c r="G67" s="45">
        <v>0</v>
      </c>
      <c r="H67" s="45">
        <v>0</v>
      </c>
      <c r="I67" s="31"/>
      <c r="J67" s="45">
        <v>0</v>
      </c>
      <c r="K67" s="45">
        <v>0</v>
      </c>
      <c r="L67" s="45">
        <v>0</v>
      </c>
      <c r="M67" s="45">
        <v>0</v>
      </c>
      <c r="N67" s="64"/>
      <c r="O67" s="29">
        <f>+C67*'PCG-PTG'!$F$5+D67*'PCG-PTG'!$F$6+E67*'PCG-PTG'!$F$8+SUM(F67:I67)</f>
        <v>0</v>
      </c>
    </row>
    <row r="68" spans="1:15">
      <c r="A68" s="23" t="s">
        <v>384</v>
      </c>
      <c r="B68" s="24" t="s">
        <v>385</v>
      </c>
      <c r="C68" s="45">
        <v>0</v>
      </c>
      <c r="D68" s="31"/>
      <c r="E68" s="31"/>
      <c r="F68" s="45">
        <v>0</v>
      </c>
      <c r="G68" s="45">
        <v>0</v>
      </c>
      <c r="H68" s="45">
        <v>0</v>
      </c>
      <c r="I68" s="31"/>
      <c r="J68" s="45">
        <v>0</v>
      </c>
      <c r="K68" s="45">
        <v>0</v>
      </c>
      <c r="L68" s="45">
        <v>0</v>
      </c>
      <c r="M68" s="45">
        <v>0</v>
      </c>
      <c r="N68" s="64"/>
      <c r="O68" s="29">
        <f>+C68*'PCG-PTG'!$F$5+D68*'PCG-PTG'!$F$6+E68*'PCG-PTG'!$F$8+SUM(F68:I68)</f>
        <v>0</v>
      </c>
    </row>
    <row r="69" spans="1:15">
      <c r="A69" s="23" t="s">
        <v>386</v>
      </c>
      <c r="B69" s="24" t="s">
        <v>387</v>
      </c>
      <c r="C69" s="45">
        <v>0</v>
      </c>
      <c r="D69" s="31"/>
      <c r="E69" s="31"/>
      <c r="F69" s="31"/>
      <c r="G69" s="31"/>
      <c r="H69" s="31"/>
      <c r="I69" s="31"/>
      <c r="J69" s="31"/>
      <c r="K69" s="31"/>
      <c r="L69" s="31"/>
      <c r="M69" s="45">
        <v>0</v>
      </c>
      <c r="N69" s="64"/>
      <c r="O69" s="29">
        <f>+C69*'PCG-PTG'!$F$5+D69*'PCG-PTG'!$F$6+E69*'PCG-PTG'!$F$8+SUM(F69:I69)</f>
        <v>0</v>
      </c>
    </row>
    <row r="70" spans="1:15">
      <c r="A70" s="23" t="s">
        <v>388</v>
      </c>
      <c r="B70" s="24" t="s">
        <v>389</v>
      </c>
      <c r="C70" s="45">
        <v>0</v>
      </c>
      <c r="D70" s="31"/>
      <c r="E70" s="31"/>
      <c r="F70" s="31"/>
      <c r="G70" s="31"/>
      <c r="H70" s="31"/>
      <c r="I70" s="31"/>
      <c r="J70" s="31"/>
      <c r="K70" s="31"/>
      <c r="L70" s="31"/>
      <c r="M70" s="45">
        <v>0</v>
      </c>
      <c r="N70" s="64"/>
      <c r="O70" s="29">
        <f>+C70*'PCG-PTG'!$F$5+D70*'PCG-PTG'!$F$6+E70*'PCG-PTG'!$F$8+SUM(F70:I70)</f>
        <v>0</v>
      </c>
    </row>
    <row r="71" spans="1:15">
      <c r="A71" s="23" t="s">
        <v>390</v>
      </c>
      <c r="B71" s="24" t="s">
        <v>290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64"/>
      <c r="O71" s="29">
        <f>+C71*'PCG-PTG'!$F$5+D71*'PCG-PTG'!$F$6+E71*'PCG-PTG'!$F$8+SUM(F71:I71)</f>
        <v>0</v>
      </c>
    </row>
    <row r="72" spans="1:15">
      <c r="A72" s="23" t="s">
        <v>391</v>
      </c>
      <c r="B72" s="24" t="s">
        <v>392</v>
      </c>
      <c r="C72" s="25">
        <f>+SUM(C73:C75)</f>
        <v>4.4305371120214279</v>
      </c>
      <c r="D72" s="25">
        <f t="shared" ref="D72:E72" si="29">+SUM(D73:D75)</f>
        <v>0</v>
      </c>
      <c r="E72" s="25">
        <f t="shared" si="29"/>
        <v>0</v>
      </c>
      <c r="F72" s="31"/>
      <c r="G72" s="31"/>
      <c r="H72" s="31"/>
      <c r="I72" s="31"/>
      <c r="J72" s="25">
        <f t="shared" ref="J72:O72" si="30">+SUM(J73:J75)</f>
        <v>0</v>
      </c>
      <c r="K72" s="25">
        <f t="shared" si="30"/>
        <v>0</v>
      </c>
      <c r="L72" s="25">
        <f t="shared" si="30"/>
        <v>0</v>
      </c>
      <c r="M72" s="25">
        <f t="shared" si="30"/>
        <v>0</v>
      </c>
      <c r="N72" s="64"/>
      <c r="O72" s="25">
        <f t="shared" si="30"/>
        <v>4.4305371120214279</v>
      </c>
    </row>
    <row r="73" spans="1:15">
      <c r="A73" s="23" t="s">
        <v>393</v>
      </c>
      <c r="B73" s="24" t="s">
        <v>394</v>
      </c>
      <c r="C73" s="45">
        <v>4.4305371120214279</v>
      </c>
      <c r="D73" s="45">
        <v>0</v>
      </c>
      <c r="E73" s="45">
        <v>0</v>
      </c>
      <c r="F73" s="31"/>
      <c r="G73" s="31"/>
      <c r="H73" s="31"/>
      <c r="I73" s="31"/>
      <c r="J73" s="45">
        <v>0</v>
      </c>
      <c r="K73" s="45">
        <v>0</v>
      </c>
      <c r="L73" s="45">
        <v>0</v>
      </c>
      <c r="M73" s="45">
        <v>0</v>
      </c>
      <c r="N73" s="64"/>
      <c r="O73" s="29">
        <f>+C73*'PCG-PTG'!$F$5+D73*'PCG-PTG'!$F$6+E73*'PCG-PTG'!$F$8+SUM(F73:I73)</f>
        <v>4.4305371120214279</v>
      </c>
    </row>
    <row r="74" spans="1:15">
      <c r="A74" s="23" t="s">
        <v>395</v>
      </c>
      <c r="B74" s="24" t="s">
        <v>396</v>
      </c>
      <c r="C74" s="45">
        <v>0</v>
      </c>
      <c r="D74" s="45">
        <v>0</v>
      </c>
      <c r="E74" s="45">
        <v>0</v>
      </c>
      <c r="F74" s="31"/>
      <c r="G74" s="31"/>
      <c r="H74" s="31"/>
      <c r="I74" s="31"/>
      <c r="J74" s="45">
        <v>0</v>
      </c>
      <c r="K74" s="45">
        <v>0</v>
      </c>
      <c r="L74" s="45">
        <v>0</v>
      </c>
      <c r="M74" s="45">
        <v>0</v>
      </c>
      <c r="N74" s="64"/>
      <c r="O74" s="29">
        <f>+C74*'PCG-PTG'!$F$5+D74*'PCG-PTG'!$F$6+E74*'PCG-PTG'!$F$8+SUM(F74:I74)</f>
        <v>0</v>
      </c>
    </row>
    <row r="75" spans="1:15">
      <c r="A75" s="23" t="s">
        <v>397</v>
      </c>
      <c r="B75" s="24" t="s">
        <v>290</v>
      </c>
      <c r="C75" s="45">
        <v>0</v>
      </c>
      <c r="D75" s="45">
        <v>0</v>
      </c>
      <c r="E75" s="45">
        <v>0</v>
      </c>
      <c r="F75" s="31"/>
      <c r="G75" s="31"/>
      <c r="H75" s="31"/>
      <c r="I75" s="31"/>
      <c r="J75" s="45">
        <v>0</v>
      </c>
      <c r="K75" s="45">
        <v>0</v>
      </c>
      <c r="L75" s="45">
        <v>0</v>
      </c>
      <c r="M75" s="45">
        <v>0</v>
      </c>
      <c r="N75" s="64"/>
      <c r="O75" s="29">
        <f>+C75*'PCG-PTG'!$F$5+D75*'PCG-PTG'!$F$6+E75*'PCG-PTG'!$F$8+SUM(F75:I75)</f>
        <v>0</v>
      </c>
    </row>
    <row r="76" spans="1:15">
      <c r="A76" s="23" t="s">
        <v>398</v>
      </c>
      <c r="B76" s="24" t="s">
        <v>399</v>
      </c>
      <c r="C76" s="31"/>
      <c r="D76" s="31"/>
      <c r="E76" s="31"/>
      <c r="F76" s="25">
        <f>+SUM(F77:F81)</f>
        <v>0</v>
      </c>
      <c r="G76" s="25">
        <f t="shared" ref="G76:I76" si="31">+SUM(G77:G81)</f>
        <v>0</v>
      </c>
      <c r="H76" s="25">
        <f t="shared" si="31"/>
        <v>0</v>
      </c>
      <c r="I76" s="25">
        <f t="shared" si="31"/>
        <v>0</v>
      </c>
      <c r="J76" s="31"/>
      <c r="K76" s="31"/>
      <c r="L76" s="31"/>
      <c r="M76" s="31"/>
      <c r="N76" s="64"/>
      <c r="O76" s="29">
        <f>+C76*'PCG-PTG'!$F$5+D76*'PCG-PTG'!$F$6+E76*'PCG-PTG'!$F$8+SUM(F76:I76)</f>
        <v>0</v>
      </c>
    </row>
    <row r="77" spans="1:15">
      <c r="A77" s="23" t="s">
        <v>400</v>
      </c>
      <c r="B77" s="24" t="s">
        <v>401</v>
      </c>
      <c r="C77" s="31"/>
      <c r="D77" s="31"/>
      <c r="E77" s="31"/>
      <c r="F77" s="45">
        <v>0</v>
      </c>
      <c r="G77" s="45">
        <v>0</v>
      </c>
      <c r="H77" s="45">
        <v>0</v>
      </c>
      <c r="I77" s="45">
        <v>0</v>
      </c>
      <c r="J77" s="31"/>
      <c r="K77" s="31"/>
      <c r="L77" s="31"/>
      <c r="M77" s="31"/>
      <c r="N77" s="64"/>
      <c r="O77" s="29">
        <f>+C77*'PCG-PTG'!$F$5+D77*'PCG-PTG'!$F$6+E77*'PCG-PTG'!$F$8+SUM(F77:I77)</f>
        <v>0</v>
      </c>
    </row>
    <row r="78" spans="1:15">
      <c r="A78" s="23" t="s">
        <v>402</v>
      </c>
      <c r="B78" s="24" t="s">
        <v>403</v>
      </c>
      <c r="C78" s="31"/>
      <c r="D78" s="31"/>
      <c r="E78" s="31"/>
      <c r="F78" s="45">
        <v>0</v>
      </c>
      <c r="G78" s="45">
        <v>0</v>
      </c>
      <c r="H78" s="45">
        <v>0</v>
      </c>
      <c r="I78" s="45">
        <v>0</v>
      </c>
      <c r="J78" s="31"/>
      <c r="K78" s="31"/>
      <c r="L78" s="31"/>
      <c r="M78" s="31"/>
      <c r="N78" s="64"/>
      <c r="O78" s="29">
        <f>+C78*'PCG-PTG'!$F$5+D78*'PCG-PTG'!$F$6+E78*'PCG-PTG'!$F$8+SUM(F78:I78)</f>
        <v>0</v>
      </c>
    </row>
    <row r="79" spans="1:15">
      <c r="A79" s="23" t="s">
        <v>404</v>
      </c>
      <c r="B79" s="24" t="s">
        <v>405</v>
      </c>
      <c r="C79" s="31"/>
      <c r="D79" s="31"/>
      <c r="E79" s="31"/>
      <c r="F79" s="45">
        <v>0</v>
      </c>
      <c r="G79" s="45">
        <v>0</v>
      </c>
      <c r="H79" s="45">
        <v>0</v>
      </c>
      <c r="I79" s="45">
        <v>0</v>
      </c>
      <c r="J79" s="31"/>
      <c r="K79" s="31"/>
      <c r="L79" s="31"/>
      <c r="M79" s="31"/>
      <c r="N79" s="64"/>
      <c r="O79" s="29">
        <f>+C79*'PCG-PTG'!$F$5+D79*'PCG-PTG'!$F$6+E79*'PCG-PTG'!$F$8+SUM(F79:I79)</f>
        <v>0</v>
      </c>
    </row>
    <row r="80" spans="1:15">
      <c r="A80" s="23" t="s">
        <v>406</v>
      </c>
      <c r="B80" s="24" t="s">
        <v>407</v>
      </c>
      <c r="C80" s="31"/>
      <c r="D80" s="31"/>
      <c r="E80" s="31"/>
      <c r="F80" s="45">
        <v>0</v>
      </c>
      <c r="G80" s="45">
        <v>0</v>
      </c>
      <c r="H80" s="45">
        <v>0</v>
      </c>
      <c r="I80" s="45">
        <v>0</v>
      </c>
      <c r="J80" s="31"/>
      <c r="K80" s="31"/>
      <c r="L80" s="31"/>
      <c r="M80" s="31"/>
      <c r="N80" s="64"/>
      <c r="O80" s="29">
        <f>+C80*'PCG-PTG'!$F$5+D80*'PCG-PTG'!$F$6+E80*'PCG-PTG'!$F$8+SUM(F80:I80)</f>
        <v>0</v>
      </c>
    </row>
    <row r="81" spans="1:15">
      <c r="A81" s="23" t="s">
        <v>408</v>
      </c>
      <c r="B81" s="24" t="s">
        <v>290</v>
      </c>
      <c r="C81" s="31"/>
      <c r="D81" s="31"/>
      <c r="E81" s="31"/>
      <c r="F81" s="45">
        <v>0</v>
      </c>
      <c r="G81" s="45">
        <v>0</v>
      </c>
      <c r="H81" s="45">
        <v>0</v>
      </c>
      <c r="I81" s="45">
        <v>0</v>
      </c>
      <c r="J81" s="31"/>
      <c r="K81" s="31"/>
      <c r="L81" s="31"/>
      <c r="M81" s="31"/>
      <c r="N81" s="64"/>
      <c r="O81" s="29">
        <f>+C81*'PCG-PTG'!$F$5+D81*'PCG-PTG'!$F$6+E81*'PCG-PTG'!$F$8+SUM(F81:I81)</f>
        <v>0</v>
      </c>
    </row>
    <row r="82" spans="1:15">
      <c r="A82" s="23" t="s">
        <v>409</v>
      </c>
      <c r="B82" s="24" t="s">
        <v>410</v>
      </c>
      <c r="C82" s="31"/>
      <c r="D82" s="31"/>
      <c r="E82" s="31"/>
      <c r="F82" s="25">
        <f>+SUM(F83:F88)</f>
        <v>0</v>
      </c>
      <c r="G82" s="25">
        <f t="shared" ref="G82:I82" si="32">+SUM(G83:G88)</f>
        <v>0</v>
      </c>
      <c r="H82" s="25">
        <f t="shared" si="32"/>
        <v>0</v>
      </c>
      <c r="I82" s="25">
        <f t="shared" si="32"/>
        <v>0</v>
      </c>
      <c r="J82" s="31"/>
      <c r="K82" s="31"/>
      <c r="L82" s="31"/>
      <c r="M82" s="31"/>
      <c r="N82" s="64"/>
      <c r="O82" s="29">
        <f>+C82*'PCG-PTG'!$F$5+D82*'PCG-PTG'!$F$6+E82*'PCG-PTG'!$F$8+SUM(F82:I82)</f>
        <v>0</v>
      </c>
    </row>
    <row r="83" spans="1:15">
      <c r="A83" s="23" t="s">
        <v>411</v>
      </c>
      <c r="B83" s="24" t="s">
        <v>412</v>
      </c>
      <c r="C83" s="31"/>
      <c r="D83" s="31"/>
      <c r="E83" s="31"/>
      <c r="F83" s="45">
        <v>0</v>
      </c>
      <c r="G83" s="45">
        <v>0</v>
      </c>
      <c r="H83" s="45">
        <v>0</v>
      </c>
      <c r="I83" s="45">
        <v>0</v>
      </c>
      <c r="J83" s="31"/>
      <c r="K83" s="31"/>
      <c r="L83" s="31"/>
      <c r="M83" s="31"/>
      <c r="N83" s="64"/>
      <c r="O83" s="29">
        <f>+C83*'PCG-PTG'!$F$5+D83*'PCG-PTG'!$F$6+E83*'PCG-PTG'!$F$8+SUM(F83:I83)</f>
        <v>0</v>
      </c>
    </row>
    <row r="84" spans="1:15">
      <c r="A84" s="23" t="s">
        <v>413</v>
      </c>
      <c r="B84" s="24" t="s">
        <v>414</v>
      </c>
      <c r="C84" s="31"/>
      <c r="D84" s="31"/>
      <c r="E84" s="31"/>
      <c r="F84" s="45">
        <v>0</v>
      </c>
      <c r="G84" s="45">
        <v>0</v>
      </c>
      <c r="H84" s="45">
        <v>0</v>
      </c>
      <c r="I84" s="45">
        <v>0</v>
      </c>
      <c r="J84" s="31"/>
      <c r="K84" s="31"/>
      <c r="L84" s="31"/>
      <c r="M84" s="31"/>
      <c r="N84" s="64"/>
      <c r="O84" s="29">
        <f>+C84*'PCG-PTG'!$F$5+D84*'PCG-PTG'!$F$6+E84*'PCG-PTG'!$F$8+SUM(F84:I84)</f>
        <v>0</v>
      </c>
    </row>
    <row r="85" spans="1:15">
      <c r="A85" s="23" t="s">
        <v>415</v>
      </c>
      <c r="B85" s="24" t="s">
        <v>416</v>
      </c>
      <c r="C85" s="31"/>
      <c r="D85" s="31"/>
      <c r="E85" s="31"/>
      <c r="F85" s="45">
        <v>0</v>
      </c>
      <c r="G85" s="45">
        <v>0</v>
      </c>
      <c r="H85" s="45">
        <v>0</v>
      </c>
      <c r="I85" s="45">
        <v>0</v>
      </c>
      <c r="J85" s="31"/>
      <c r="K85" s="31"/>
      <c r="L85" s="31"/>
      <c r="M85" s="31"/>
      <c r="N85" s="64"/>
      <c r="O85" s="29">
        <f>+C85*'PCG-PTG'!$F$5+D85*'PCG-PTG'!$F$6+E85*'PCG-PTG'!$F$8+SUM(F85:I85)</f>
        <v>0</v>
      </c>
    </row>
    <row r="86" spans="1:15">
      <c r="A86" s="23" t="s">
        <v>417</v>
      </c>
      <c r="B86" s="24" t="s">
        <v>418</v>
      </c>
      <c r="C86" s="31"/>
      <c r="D86" s="31"/>
      <c r="E86" s="31"/>
      <c r="F86" s="45">
        <v>0</v>
      </c>
      <c r="G86" s="45">
        <v>0</v>
      </c>
      <c r="H86" s="45">
        <v>0</v>
      </c>
      <c r="I86" s="45">
        <v>0</v>
      </c>
      <c r="J86" s="31"/>
      <c r="K86" s="31"/>
      <c r="L86" s="31"/>
      <c r="M86" s="31"/>
      <c r="N86" s="64"/>
      <c r="O86" s="29">
        <f>+C86*'PCG-PTG'!$F$5+D86*'PCG-PTG'!$F$6+E86*'PCG-PTG'!$F$8+SUM(F86:I86)</f>
        <v>0</v>
      </c>
    </row>
    <row r="87" spans="1:15">
      <c r="A87" s="23" t="s">
        <v>419</v>
      </c>
      <c r="B87" s="24" t="s">
        <v>420</v>
      </c>
      <c r="C87" s="31"/>
      <c r="D87" s="31"/>
      <c r="E87" s="31"/>
      <c r="F87" s="45">
        <v>0</v>
      </c>
      <c r="G87" s="45">
        <v>0</v>
      </c>
      <c r="H87" s="45">
        <v>0</v>
      </c>
      <c r="I87" s="45">
        <v>0</v>
      </c>
      <c r="J87" s="31"/>
      <c r="K87" s="31"/>
      <c r="L87" s="31"/>
      <c r="M87" s="31"/>
      <c r="N87" s="64"/>
      <c r="O87" s="29">
        <f>+C87*'PCG-PTG'!$F$5+D87*'PCG-PTG'!$F$6+E87*'PCG-PTG'!$F$8+SUM(F87:I87)</f>
        <v>0</v>
      </c>
    </row>
    <row r="88" spans="1:15">
      <c r="A88" s="23" t="s">
        <v>421</v>
      </c>
      <c r="B88" s="24" t="s">
        <v>422</v>
      </c>
      <c r="C88" s="31"/>
      <c r="D88" s="31"/>
      <c r="E88" s="31"/>
      <c r="F88" s="45">
        <v>0</v>
      </c>
      <c r="G88" s="45">
        <v>0</v>
      </c>
      <c r="H88" s="45">
        <v>0</v>
      </c>
      <c r="I88" s="45">
        <v>0</v>
      </c>
      <c r="J88" s="31"/>
      <c r="K88" s="31"/>
      <c r="L88" s="31"/>
      <c r="M88" s="31"/>
      <c r="N88" s="64"/>
      <c r="O88" s="29">
        <f>+C88*'PCG-PTG'!$F$5+D88*'PCG-PTG'!$F$6+E88*'PCG-PTG'!$F$8+SUM(F88:I88)</f>
        <v>0</v>
      </c>
    </row>
    <row r="89" spans="1:15">
      <c r="A89" s="23" t="s">
        <v>423</v>
      </c>
      <c r="B89" s="24" t="s">
        <v>424</v>
      </c>
      <c r="C89" s="25">
        <f>+SUM(C90:C93)</f>
        <v>0</v>
      </c>
      <c r="D89" s="25">
        <f t="shared" ref="D89:O89" si="33">+SUM(D90:D93)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64"/>
      <c r="O89" s="25">
        <f t="shared" si="33"/>
        <v>0</v>
      </c>
    </row>
    <row r="90" spans="1:15">
      <c r="A90" s="23" t="s">
        <v>425</v>
      </c>
      <c r="B90" s="24" t="s">
        <v>426</v>
      </c>
      <c r="C90" s="31"/>
      <c r="D90" s="31"/>
      <c r="E90" s="31"/>
      <c r="F90" s="45">
        <v>0</v>
      </c>
      <c r="G90" s="45">
        <v>0</v>
      </c>
      <c r="H90" s="45">
        <v>0</v>
      </c>
      <c r="I90" s="45">
        <v>0</v>
      </c>
      <c r="J90" s="31"/>
      <c r="K90" s="31"/>
      <c r="L90" s="31"/>
      <c r="M90" s="31"/>
      <c r="N90" s="64"/>
      <c r="O90" s="29">
        <f>+C90*'PCG-PTG'!$F$5+D90*'PCG-PTG'!$F$6+E90*'PCG-PTG'!$F$8+SUM(F90:I90)</f>
        <v>0</v>
      </c>
    </row>
    <row r="91" spans="1:15" ht="12.95">
      <c r="A91" s="23" t="s">
        <v>427</v>
      </c>
      <c r="B91" s="24" t="s">
        <v>428</v>
      </c>
      <c r="C91" s="31"/>
      <c r="D91" s="31"/>
      <c r="E91" s="31"/>
      <c r="F91" s="31"/>
      <c r="G91" s="45">
        <v>0</v>
      </c>
      <c r="H91" s="45">
        <v>0</v>
      </c>
      <c r="I91" s="31"/>
      <c r="J91" s="31"/>
      <c r="K91" s="31"/>
      <c r="L91" s="31"/>
      <c r="M91" s="31"/>
      <c r="N91" s="64"/>
      <c r="O91" s="29">
        <f>+C91*'PCG-PTG'!$F$5+D91*'PCG-PTG'!$F$6+E91*'PCG-PTG'!$F$8+SUM(F91:I91)</f>
        <v>0</v>
      </c>
    </row>
    <row r="92" spans="1:15" ht="12.95">
      <c r="A92" s="23" t="s">
        <v>429</v>
      </c>
      <c r="B92" s="24" t="s">
        <v>430</v>
      </c>
      <c r="C92" s="31"/>
      <c r="D92" s="31"/>
      <c r="E92" s="45">
        <v>0</v>
      </c>
      <c r="F92" s="31"/>
      <c r="G92" s="31"/>
      <c r="H92" s="31"/>
      <c r="I92" s="31"/>
      <c r="J92" s="31"/>
      <c r="K92" s="31"/>
      <c r="L92" s="31"/>
      <c r="M92" s="31"/>
      <c r="N92" s="64"/>
      <c r="O92" s="29">
        <f>+C92*'PCG-PTG'!$F$5+D92*'PCG-PTG'!$F$6+E92*'PCG-PTG'!$F$8+SUM(F92:I92)</f>
        <v>0</v>
      </c>
    </row>
    <row r="93" spans="1:15">
      <c r="A93" s="23" t="s">
        <v>431</v>
      </c>
      <c r="B93" s="24" t="s">
        <v>341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64"/>
      <c r="O93" s="29">
        <f>+C93*'PCG-PTG'!$F$5+D93*'PCG-PTG'!$F$6+E93*'PCG-PTG'!$F$8+SUM(F93:I93)</f>
        <v>0</v>
      </c>
    </row>
    <row r="94" spans="1:15">
      <c r="A94" s="23" t="s">
        <v>432</v>
      </c>
      <c r="B94" s="24" t="s">
        <v>290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64"/>
      <c r="O94" s="29">
        <f>+C94*'PCG-PTG'!$F$5+D94*'PCG-PTG'!$F$6+E94*'PCG-PTG'!$F$8+SUM(F94:I94)</f>
        <v>0</v>
      </c>
    </row>
    <row r="95" spans="1:15" s="12" customFormat="1">
      <c r="A95" s="18" t="s">
        <v>433</v>
      </c>
      <c r="B95" s="19" t="s">
        <v>434</v>
      </c>
      <c r="C95" s="20">
        <f>+C96+C111+C127+C132+C144+C145+C151+C154+C155+C156</f>
        <v>5.0890944792000008</v>
      </c>
      <c r="D95" s="20">
        <f>+D96+D111+D127+D132+D144+D145+D151+D154+D155+D156</f>
        <v>101.48481947938734</v>
      </c>
      <c r="E95" s="20">
        <f>+E96+E111+E127+E132+E144+E145+E151+E154+E155+E156</f>
        <v>2.5230312469078817</v>
      </c>
      <c r="F95" s="34"/>
      <c r="G95" s="34"/>
      <c r="H95" s="34"/>
      <c r="I95" s="34"/>
      <c r="J95" s="20">
        <f>+J96+J111+J127+J132+J144+J145+J151+J154+J155+J156</f>
        <v>0.51393337500000003</v>
      </c>
      <c r="K95" s="20">
        <f>+K96+K111+K127+K132+K144+K145+K151+K154+K155+K156</f>
        <v>18.912748200000003</v>
      </c>
      <c r="L95" s="20">
        <f>+L96+L111+L127+L132+L144+L145+L151+L154+L155+L156</f>
        <v>0</v>
      </c>
      <c r="M95" s="34"/>
      <c r="N95" s="63"/>
      <c r="O95" s="20">
        <f>+O96+O111+O127+O132+O144+O145+O151+O154+O155+O156</f>
        <v>3515.2673203326344</v>
      </c>
    </row>
    <row r="96" spans="1:15">
      <c r="A96" s="23" t="s">
        <v>435</v>
      </c>
      <c r="B96" s="24" t="s">
        <v>436</v>
      </c>
      <c r="C96" s="31"/>
      <c r="D96" s="25">
        <f>+D97+D100+D101+D102</f>
        <v>93.039747999999989</v>
      </c>
      <c r="E96" s="31"/>
      <c r="F96" s="31"/>
      <c r="G96" s="31"/>
      <c r="H96" s="31"/>
      <c r="I96" s="31"/>
      <c r="J96" s="31"/>
      <c r="K96" s="31"/>
      <c r="L96" s="31"/>
      <c r="M96" s="31"/>
      <c r="N96" s="64"/>
      <c r="O96" s="25">
        <f>+O97+O100+O101+O102</f>
        <v>2605.112944</v>
      </c>
    </row>
    <row r="97" spans="1:15">
      <c r="A97" s="23" t="s">
        <v>437</v>
      </c>
      <c r="B97" s="24" t="s">
        <v>438</v>
      </c>
      <c r="C97" s="31"/>
      <c r="D97" s="25">
        <f>+SUM(D98:D99)</f>
        <v>89.993600000000001</v>
      </c>
      <c r="E97" s="31"/>
      <c r="F97" s="31"/>
      <c r="G97" s="31"/>
      <c r="H97" s="31"/>
      <c r="I97" s="31"/>
      <c r="J97" s="31"/>
      <c r="K97" s="31"/>
      <c r="L97" s="31"/>
      <c r="M97" s="31"/>
      <c r="N97" s="64"/>
      <c r="O97" s="25">
        <f>+SUM(O98:O99)</f>
        <v>2519.8208</v>
      </c>
    </row>
    <row r="98" spans="1:15">
      <c r="A98" s="23" t="s">
        <v>439</v>
      </c>
      <c r="B98" s="24" t="s">
        <v>440</v>
      </c>
      <c r="C98" s="31"/>
      <c r="D98" s="45">
        <v>10.692000000000004</v>
      </c>
      <c r="E98" s="31"/>
      <c r="F98" s="31"/>
      <c r="G98" s="31"/>
      <c r="H98" s="31"/>
      <c r="I98" s="31"/>
      <c r="J98" s="31"/>
      <c r="K98" s="31"/>
      <c r="L98" s="31"/>
      <c r="M98" s="31"/>
      <c r="N98" s="64"/>
      <c r="O98" s="29">
        <f>+C98*'PCG-PTG'!$F$5+D98*'PCG-PTG'!$F$6+E98*'PCG-PTG'!$F$8+SUM(F98:I98)</f>
        <v>299.37600000000009</v>
      </c>
    </row>
    <row r="99" spans="1:15">
      <c r="A99" s="23" t="s">
        <v>441</v>
      </c>
      <c r="B99" s="24" t="s">
        <v>442</v>
      </c>
      <c r="C99" s="31"/>
      <c r="D99" s="45">
        <v>79.301599999999993</v>
      </c>
      <c r="E99" s="31"/>
      <c r="F99" s="31"/>
      <c r="G99" s="31"/>
      <c r="H99" s="31"/>
      <c r="I99" s="31"/>
      <c r="J99" s="31"/>
      <c r="K99" s="31"/>
      <c r="L99" s="31"/>
      <c r="M99" s="31"/>
      <c r="N99" s="64"/>
      <c r="O99" s="29">
        <f>+C99*'PCG-PTG'!$F$5+D99*'PCG-PTG'!$F$6+E99*'PCG-PTG'!$F$8+SUM(F99:I99)</f>
        <v>2220.4447999999998</v>
      </c>
    </row>
    <row r="100" spans="1:15">
      <c r="A100" s="23" t="s">
        <v>443</v>
      </c>
      <c r="B100" s="24" t="s">
        <v>444</v>
      </c>
      <c r="C100" s="31"/>
      <c r="D100" s="45">
        <v>5.5497999999999999E-2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64"/>
      <c r="O100" s="29">
        <f>+C100*'PCG-PTG'!$F$5+D100*'PCG-PTG'!$F$6+E100*'PCG-PTG'!$F$8+SUM(F100:I100)</f>
        <v>1.553944</v>
      </c>
    </row>
    <row r="101" spans="1:15">
      <c r="A101" s="23" t="s">
        <v>445</v>
      </c>
      <c r="B101" s="24" t="s">
        <v>446</v>
      </c>
      <c r="C101" s="31"/>
      <c r="D101" s="45">
        <v>0.28620000000000001</v>
      </c>
      <c r="E101" s="31"/>
      <c r="F101" s="31"/>
      <c r="G101" s="31"/>
      <c r="H101" s="31"/>
      <c r="I101" s="31"/>
      <c r="J101" s="31"/>
      <c r="K101" s="31"/>
      <c r="L101" s="31"/>
      <c r="M101" s="31"/>
      <c r="N101" s="64"/>
      <c r="O101" s="29">
        <f>+C101*'PCG-PTG'!$F$5+D101*'PCG-PTG'!$F$6+E101*'PCG-PTG'!$F$8+SUM(F101:I101)</f>
        <v>8.0136000000000003</v>
      </c>
    </row>
    <row r="102" spans="1:15">
      <c r="A102" s="23" t="s">
        <v>447</v>
      </c>
      <c r="B102" s="24" t="s">
        <v>448</v>
      </c>
      <c r="C102" s="31"/>
      <c r="D102" s="25">
        <f>+SUM(D103:D110)</f>
        <v>2.7044499999999996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64"/>
      <c r="O102" s="25">
        <f>+SUM(O103:O110)</f>
        <v>75.724599999999995</v>
      </c>
    </row>
    <row r="103" spans="1:15">
      <c r="A103" s="23" t="s">
        <v>449</v>
      </c>
      <c r="B103" s="24" t="s">
        <v>450</v>
      </c>
      <c r="C103" s="31"/>
      <c r="D103" s="45">
        <v>9.0024999999999994E-2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64"/>
      <c r="O103" s="29">
        <f>+C103*'PCG-PTG'!$F$5+D103*'PCG-PTG'!$F$6+E103*'PCG-PTG'!$F$8+SUM(F103:I103)</f>
        <v>2.5206999999999997</v>
      </c>
    </row>
    <row r="104" spans="1:15">
      <c r="A104" s="23" t="s">
        <v>451</v>
      </c>
      <c r="B104" s="24" t="s">
        <v>452</v>
      </c>
      <c r="C104" s="31"/>
      <c r="D104" s="45">
        <v>0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64"/>
      <c r="O104" s="29">
        <f>+C104*'PCG-PTG'!$F$5+D104*'PCG-PTG'!$F$6+E104*'PCG-PTG'!$F$8+SUM(F104:I104)</f>
        <v>0</v>
      </c>
    </row>
    <row r="105" spans="1:15">
      <c r="A105" s="23" t="s">
        <v>453</v>
      </c>
      <c r="B105" s="24" t="s">
        <v>454</v>
      </c>
      <c r="C105" s="31"/>
      <c r="D105" s="45"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64"/>
      <c r="O105" s="29">
        <f>+C105*'PCG-PTG'!$F$5+D105*'PCG-PTG'!$F$6+E105*'PCG-PTG'!$F$8+SUM(F105:I105)</f>
        <v>0</v>
      </c>
    </row>
    <row r="106" spans="1:15">
      <c r="A106" s="23" t="s">
        <v>455</v>
      </c>
      <c r="B106" s="24" t="s">
        <v>456</v>
      </c>
      <c r="C106" s="31"/>
      <c r="D106" s="45">
        <v>3.4424999999999997E-2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64"/>
      <c r="O106" s="29">
        <f>+C106*'PCG-PTG'!$F$5+D106*'PCG-PTG'!$F$6+E106*'PCG-PTG'!$F$8+SUM(F106:I106)</f>
        <v>0.96389999999999998</v>
      </c>
    </row>
    <row r="107" spans="1:15">
      <c r="A107" s="23" t="s">
        <v>457</v>
      </c>
      <c r="B107" s="24" t="s">
        <v>458</v>
      </c>
      <c r="C107" s="31"/>
      <c r="D107" s="45">
        <v>2.5379999999999998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64"/>
      <c r="O107" s="29">
        <f>+C107*'PCG-PTG'!$F$5+D107*'PCG-PTG'!$F$6+E107*'PCG-PTG'!$F$8+SUM(F107:I107)</f>
        <v>71.063999999999993</v>
      </c>
    </row>
    <row r="108" spans="1:15">
      <c r="A108" s="23" t="s">
        <v>459</v>
      </c>
      <c r="B108" s="24" t="s">
        <v>460</v>
      </c>
      <c r="C108" s="31"/>
      <c r="D108" s="45">
        <v>4.1999999999999996E-2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64"/>
      <c r="O108" s="29">
        <f>+C108*'PCG-PTG'!$F$5+D108*'PCG-PTG'!$F$6+E108*'PCG-PTG'!$F$8+SUM(F108:I108)</f>
        <v>1.1759999999999999</v>
      </c>
    </row>
    <row r="109" spans="1:15">
      <c r="A109" s="23" t="s">
        <v>461</v>
      </c>
      <c r="B109" s="24" t="s">
        <v>462</v>
      </c>
      <c r="C109" s="31"/>
      <c r="D109" s="45">
        <v>0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64"/>
      <c r="O109" s="29">
        <f>+C109*'PCG-PTG'!$F$5+D109*'PCG-PTG'!$F$6+E109*'PCG-PTG'!$F$8+SUM(F109:I109)</f>
        <v>0</v>
      </c>
    </row>
    <row r="110" spans="1:15">
      <c r="A110" s="23" t="s">
        <v>463</v>
      </c>
      <c r="B110" s="24" t="s">
        <v>464</v>
      </c>
      <c r="C110" s="31"/>
      <c r="D110" s="45">
        <v>0</v>
      </c>
      <c r="E110" s="31"/>
      <c r="F110" s="31"/>
      <c r="G110" s="31"/>
      <c r="H110" s="31"/>
      <c r="I110" s="31"/>
      <c r="J110" s="31"/>
      <c r="K110" s="31"/>
      <c r="L110" s="31"/>
      <c r="M110" s="31"/>
      <c r="N110" s="64"/>
      <c r="O110" s="29">
        <f>+C110*'PCG-PTG'!$F$5+D110*'PCG-PTG'!$F$6+E110*'PCG-PTG'!$F$8+SUM(F110:I110)</f>
        <v>0</v>
      </c>
    </row>
    <row r="111" spans="1:15">
      <c r="A111" s="23" t="s">
        <v>465</v>
      </c>
      <c r="B111" s="24" t="s">
        <v>466</v>
      </c>
      <c r="C111" s="31"/>
      <c r="D111" s="25">
        <f>+D112+D115+D116+D117+D126</f>
        <v>2.9177469143825485</v>
      </c>
      <c r="E111" s="25">
        <f>+E112+E115+E116+E117+E126</f>
        <v>0.14448497949369662</v>
      </c>
      <c r="F111" s="31"/>
      <c r="G111" s="31"/>
      <c r="H111" s="31"/>
      <c r="I111" s="31"/>
      <c r="J111" s="31"/>
      <c r="K111" s="31"/>
      <c r="L111" s="25">
        <f>+L112+L115+L116+L117+L126</f>
        <v>0</v>
      </c>
      <c r="M111" s="31"/>
      <c r="N111" s="64"/>
      <c r="O111" s="25">
        <f>+O112+O115+O116+O117+O126</f>
        <v>119.98543316854096</v>
      </c>
    </row>
    <row r="112" spans="1:15">
      <c r="A112" s="23" t="s">
        <v>467</v>
      </c>
      <c r="B112" s="24" t="s">
        <v>438</v>
      </c>
      <c r="C112" s="31"/>
      <c r="D112" s="25">
        <f>+SUM(D113:D114)</f>
        <v>1.676207706018912</v>
      </c>
      <c r="E112" s="25">
        <f>+SUM(E113:E114)</f>
        <v>8.1768342857142903E-4</v>
      </c>
      <c r="F112" s="31"/>
      <c r="G112" s="31"/>
      <c r="H112" s="31"/>
      <c r="I112" s="31"/>
      <c r="J112" s="31"/>
      <c r="K112" s="31"/>
      <c r="L112" s="25">
        <f>+SUM(L113:L114)</f>
        <v>0</v>
      </c>
      <c r="M112" s="31"/>
      <c r="N112" s="64"/>
      <c r="O112" s="25">
        <f>+SUM(O113:O114)</f>
        <v>47.150501877100965</v>
      </c>
    </row>
    <row r="113" spans="1:15">
      <c r="A113" s="23" t="s">
        <v>468</v>
      </c>
      <c r="B113" s="24" t="s">
        <v>440</v>
      </c>
      <c r="C113" s="31"/>
      <c r="D113" s="45">
        <v>0.26010770601891203</v>
      </c>
      <c r="E113" s="45">
        <v>8.1768342857142903E-4</v>
      </c>
      <c r="F113" s="31"/>
      <c r="G113" s="31"/>
      <c r="H113" s="31"/>
      <c r="I113" s="31"/>
      <c r="J113" s="31"/>
      <c r="K113" s="31"/>
      <c r="L113" s="45">
        <v>0</v>
      </c>
      <c r="M113" s="31"/>
      <c r="N113" s="64"/>
      <c r="O113" s="29">
        <f>+C113*'PCG-PTG'!$F$5+D113*'PCG-PTG'!$F$6+E113*'PCG-PTG'!$F$8+SUM(F113:I113)</f>
        <v>7.4997018771009651</v>
      </c>
    </row>
    <row r="114" spans="1:15">
      <c r="A114" s="23" t="s">
        <v>469</v>
      </c>
      <c r="B114" s="24" t="s">
        <v>442</v>
      </c>
      <c r="C114" s="31"/>
      <c r="D114" s="45">
        <v>1.4160999999999999</v>
      </c>
      <c r="E114" s="45">
        <v>0</v>
      </c>
      <c r="F114" s="31"/>
      <c r="G114" s="31"/>
      <c r="H114" s="31"/>
      <c r="I114" s="31"/>
      <c r="J114" s="31"/>
      <c r="K114" s="31"/>
      <c r="L114" s="45">
        <v>0</v>
      </c>
      <c r="M114" s="31"/>
      <c r="N114" s="64"/>
      <c r="O114" s="29">
        <f>+C114*'PCG-PTG'!$F$5+D114*'PCG-PTG'!$F$6+E114*'PCG-PTG'!$F$8+SUM(F114:I114)</f>
        <v>39.650799999999997</v>
      </c>
    </row>
    <row r="115" spans="1:15">
      <c r="A115" s="23" t="s">
        <v>470</v>
      </c>
      <c r="B115" s="24" t="s">
        <v>444</v>
      </c>
      <c r="C115" s="31"/>
      <c r="D115" s="45">
        <v>2.2199199999999998E-3</v>
      </c>
      <c r="E115" s="45">
        <v>6.7038333402857128E-4</v>
      </c>
      <c r="F115" s="31"/>
      <c r="G115" s="31"/>
      <c r="H115" s="31"/>
      <c r="I115" s="31"/>
      <c r="J115" s="31"/>
      <c r="K115" s="31"/>
      <c r="L115" s="45">
        <v>0</v>
      </c>
      <c r="M115" s="31"/>
      <c r="N115" s="64"/>
      <c r="O115" s="29">
        <f>+C115*'PCG-PTG'!$F$5+D115*'PCG-PTG'!$F$6+E115*'PCG-PTG'!$F$8+SUM(F115:I115)</f>
        <v>0.23980934351757138</v>
      </c>
    </row>
    <row r="116" spans="1:15">
      <c r="A116" s="23" t="s">
        <v>471</v>
      </c>
      <c r="B116" s="24" t="s">
        <v>446</v>
      </c>
      <c r="C116" s="31"/>
      <c r="D116" s="45">
        <v>0.57240000000000002</v>
      </c>
      <c r="E116" s="45">
        <v>6.0573616714285714E-3</v>
      </c>
      <c r="F116" s="31"/>
      <c r="G116" s="31"/>
      <c r="H116" s="31"/>
      <c r="I116" s="31"/>
      <c r="J116" s="31"/>
      <c r="K116" s="31"/>
      <c r="L116" s="45">
        <v>0</v>
      </c>
      <c r="M116" s="31"/>
      <c r="N116" s="64"/>
      <c r="O116" s="29">
        <f>+C116*'PCG-PTG'!$F$5+D116*'PCG-PTG'!$F$6+E116*'PCG-PTG'!$F$8+SUM(F116:I116)</f>
        <v>17.632400842928572</v>
      </c>
    </row>
    <row r="117" spans="1:15">
      <c r="A117" s="23" t="s">
        <v>472</v>
      </c>
      <c r="B117" s="24" t="s">
        <v>448</v>
      </c>
      <c r="C117" s="31"/>
      <c r="D117" s="25">
        <f>+SUM(D118:D125)</f>
        <v>0.66691928836363634</v>
      </c>
      <c r="E117" s="25">
        <f>+SUM(E118:E125)</f>
        <v>5.8287343801575436E-2</v>
      </c>
      <c r="F117" s="31"/>
      <c r="G117" s="31"/>
      <c r="H117" s="31"/>
      <c r="I117" s="31"/>
      <c r="J117" s="31"/>
      <c r="K117" s="31"/>
      <c r="L117" s="25">
        <f>+SUM(L118:L125)</f>
        <v>0</v>
      </c>
      <c r="M117" s="31"/>
      <c r="N117" s="64"/>
      <c r="O117" s="25">
        <f>+SUM(O118:O125)</f>
        <v>34.119886181599313</v>
      </c>
    </row>
    <row r="118" spans="1:15">
      <c r="A118" s="23" t="s">
        <v>473</v>
      </c>
      <c r="B118" s="24" t="s">
        <v>450</v>
      </c>
      <c r="C118" s="31"/>
      <c r="D118" s="45">
        <v>3.2736363636363635E-3</v>
      </c>
      <c r="E118" s="45">
        <v>0</v>
      </c>
      <c r="F118" s="31"/>
      <c r="G118" s="31"/>
      <c r="H118" s="31"/>
      <c r="I118" s="31"/>
      <c r="J118" s="31"/>
      <c r="K118" s="31"/>
      <c r="L118" s="45">
        <v>0</v>
      </c>
      <c r="M118" s="31"/>
      <c r="N118" s="64"/>
      <c r="O118" s="29">
        <f>+C118*'PCG-PTG'!$F$5+D118*'PCG-PTG'!$F$6+E118*'PCG-PTG'!$F$8+SUM(F118:I118)</f>
        <v>9.1661818181818178E-2</v>
      </c>
    </row>
    <row r="119" spans="1:15">
      <c r="A119" s="23" t="s">
        <v>474</v>
      </c>
      <c r="B119" s="24" t="s">
        <v>452</v>
      </c>
      <c r="C119" s="31"/>
      <c r="D119" s="45">
        <v>0</v>
      </c>
      <c r="E119" s="45">
        <v>0</v>
      </c>
      <c r="F119" s="31"/>
      <c r="G119" s="31"/>
      <c r="H119" s="31"/>
      <c r="I119" s="31"/>
      <c r="J119" s="31"/>
      <c r="K119" s="31"/>
      <c r="L119" s="45">
        <v>0</v>
      </c>
      <c r="M119" s="31"/>
      <c r="N119" s="64"/>
      <c r="O119" s="29">
        <f>+C119*'PCG-PTG'!$F$5+D119*'PCG-PTG'!$F$6+E119*'PCG-PTG'!$F$8+SUM(F119:I119)</f>
        <v>0</v>
      </c>
    </row>
    <row r="120" spans="1:15">
      <c r="A120" s="23" t="s">
        <v>475</v>
      </c>
      <c r="B120" s="24" t="s">
        <v>454</v>
      </c>
      <c r="C120" s="31"/>
      <c r="D120" s="45">
        <v>0</v>
      </c>
      <c r="E120" s="45">
        <v>0</v>
      </c>
      <c r="F120" s="31"/>
      <c r="G120" s="31"/>
      <c r="H120" s="31"/>
      <c r="I120" s="31"/>
      <c r="J120" s="31"/>
      <c r="K120" s="31"/>
      <c r="L120" s="45">
        <v>0</v>
      </c>
      <c r="M120" s="31"/>
      <c r="N120" s="64"/>
      <c r="O120" s="29">
        <f>+C120*'PCG-PTG'!$F$5+D120*'PCG-PTG'!$F$6+E120*'PCG-PTG'!$F$8+SUM(F120:I120)</f>
        <v>0</v>
      </c>
    </row>
    <row r="121" spans="1:15">
      <c r="A121" s="23" t="s">
        <v>476</v>
      </c>
      <c r="B121" s="24" t="s">
        <v>456</v>
      </c>
      <c r="C121" s="31"/>
      <c r="D121" s="45">
        <v>1.5146999999999999E-3</v>
      </c>
      <c r="E121" s="45">
        <v>2.7591937489285716E-3</v>
      </c>
      <c r="F121" s="31"/>
      <c r="G121" s="31"/>
      <c r="H121" s="31"/>
      <c r="I121" s="31"/>
      <c r="J121" s="31"/>
      <c r="K121" s="31"/>
      <c r="L121" s="45">
        <v>0</v>
      </c>
      <c r="M121" s="31"/>
      <c r="N121" s="64"/>
      <c r="O121" s="29">
        <f>+C121*'PCG-PTG'!$F$5+D121*'PCG-PTG'!$F$6+E121*'PCG-PTG'!$F$8+SUM(F121:I121)</f>
        <v>0.77359794346607147</v>
      </c>
    </row>
    <row r="122" spans="1:15">
      <c r="A122" s="23" t="s">
        <v>477</v>
      </c>
      <c r="B122" s="24" t="s">
        <v>458</v>
      </c>
      <c r="C122" s="31"/>
      <c r="D122" s="45">
        <v>0.30879000000000001</v>
      </c>
      <c r="E122" s="45">
        <v>2.6041289999999998E-2</v>
      </c>
      <c r="F122" s="31"/>
      <c r="G122" s="31"/>
      <c r="H122" s="31"/>
      <c r="I122" s="31"/>
      <c r="J122" s="31"/>
      <c r="K122" s="31"/>
      <c r="L122" s="45">
        <v>0</v>
      </c>
      <c r="M122" s="31"/>
      <c r="N122" s="64"/>
      <c r="O122" s="29">
        <f>+C122*'PCG-PTG'!$F$5+D122*'PCG-PTG'!$F$6+E122*'PCG-PTG'!$F$8+SUM(F122:I122)</f>
        <v>15.547061849999999</v>
      </c>
    </row>
    <row r="123" spans="1:15">
      <c r="A123" s="23" t="s">
        <v>478</v>
      </c>
      <c r="B123" s="24" t="s">
        <v>460</v>
      </c>
      <c r="C123" s="31"/>
      <c r="D123" s="45">
        <v>5.0399999999999993E-3</v>
      </c>
      <c r="E123" s="45">
        <v>0</v>
      </c>
      <c r="F123" s="31"/>
      <c r="G123" s="31"/>
      <c r="H123" s="31"/>
      <c r="I123" s="31"/>
      <c r="J123" s="31"/>
      <c r="K123" s="31"/>
      <c r="L123" s="45">
        <v>0</v>
      </c>
      <c r="M123" s="31"/>
      <c r="N123" s="64"/>
      <c r="O123" s="29">
        <f>+C123*'PCG-PTG'!$F$5+D123*'PCG-PTG'!$F$6+E123*'PCG-PTG'!$F$8+SUM(F123:I123)</f>
        <v>0.14111999999999997</v>
      </c>
    </row>
    <row r="124" spans="1:15">
      <c r="A124" s="23" t="s">
        <v>479</v>
      </c>
      <c r="B124" s="24" t="s">
        <v>462</v>
      </c>
      <c r="C124" s="31"/>
      <c r="D124" s="45">
        <v>0.34830095200000005</v>
      </c>
      <c r="E124" s="45">
        <v>2.9486860052646863E-2</v>
      </c>
      <c r="F124" s="31"/>
      <c r="G124" s="31"/>
      <c r="H124" s="31"/>
      <c r="I124" s="31"/>
      <c r="J124" s="31"/>
      <c r="K124" s="31"/>
      <c r="L124" s="45">
        <v>0</v>
      </c>
      <c r="M124" s="31"/>
      <c r="N124" s="64"/>
      <c r="O124" s="29">
        <f>+C124*'PCG-PTG'!$F$5+D124*'PCG-PTG'!$F$6+E124*'PCG-PTG'!$F$8+SUM(F124:I124)</f>
        <v>17.566444569951418</v>
      </c>
    </row>
    <row r="125" spans="1:15">
      <c r="A125" s="23" t="s">
        <v>480</v>
      </c>
      <c r="B125" s="24" t="s">
        <v>464</v>
      </c>
      <c r="C125" s="31"/>
      <c r="D125" s="45">
        <v>0</v>
      </c>
      <c r="E125" s="45">
        <v>0</v>
      </c>
      <c r="F125" s="31"/>
      <c r="G125" s="31"/>
      <c r="H125" s="31"/>
      <c r="I125" s="31"/>
      <c r="J125" s="31"/>
      <c r="K125" s="31"/>
      <c r="L125" s="45">
        <v>0</v>
      </c>
      <c r="M125" s="31"/>
      <c r="N125" s="64"/>
      <c r="O125" s="29">
        <f>+C125*'PCG-PTG'!$F$5+D125*'PCG-PTG'!$F$6+E125*'PCG-PTG'!$F$8+SUM(F125:I125)</f>
        <v>0</v>
      </c>
    </row>
    <row r="126" spans="1:15" ht="12.95">
      <c r="A126" s="23" t="s">
        <v>481</v>
      </c>
      <c r="B126" s="24" t="s">
        <v>482</v>
      </c>
      <c r="C126" s="31"/>
      <c r="D126" s="31"/>
      <c r="E126" s="45">
        <v>7.8652207258092618E-2</v>
      </c>
      <c r="F126" s="31"/>
      <c r="G126" s="31"/>
      <c r="H126" s="31"/>
      <c r="I126" s="31"/>
      <c r="J126" s="31"/>
      <c r="K126" s="31"/>
      <c r="L126" s="31"/>
      <c r="M126" s="31"/>
      <c r="N126" s="64"/>
      <c r="O126" s="29">
        <f>+C126*'PCG-PTG'!$F$5+D126*'PCG-PTG'!$F$6+E126*'PCG-PTG'!$F$8+SUM(F126:I126)</f>
        <v>20.842834923394545</v>
      </c>
    </row>
    <row r="127" spans="1:15">
      <c r="A127" s="23" t="s">
        <v>483</v>
      </c>
      <c r="B127" s="24" t="s">
        <v>484</v>
      </c>
      <c r="C127" s="31"/>
      <c r="D127" s="25">
        <f>+SUM(D128:D131)</f>
        <v>4.9715961200048007</v>
      </c>
      <c r="E127" s="31"/>
      <c r="F127" s="31"/>
      <c r="G127" s="31"/>
      <c r="H127" s="31"/>
      <c r="I127" s="31"/>
      <c r="J127" s="31"/>
      <c r="K127" s="31"/>
      <c r="L127" s="25">
        <f>+SUM(L128:L131)</f>
        <v>0</v>
      </c>
      <c r="M127" s="31"/>
      <c r="N127" s="64"/>
      <c r="O127" s="25">
        <f>+SUM(O128:O131)</f>
        <v>139.2046913601344</v>
      </c>
    </row>
    <row r="128" spans="1:15">
      <c r="A128" s="23" t="s">
        <v>485</v>
      </c>
      <c r="B128" s="24" t="s">
        <v>486</v>
      </c>
      <c r="C128" s="31"/>
      <c r="D128" s="45">
        <v>1.7496597175199997</v>
      </c>
      <c r="E128" s="31"/>
      <c r="F128" s="31"/>
      <c r="G128" s="31"/>
      <c r="H128" s="31"/>
      <c r="I128" s="31"/>
      <c r="J128" s="31"/>
      <c r="K128" s="31"/>
      <c r="L128" s="45">
        <v>0</v>
      </c>
      <c r="M128" s="31"/>
      <c r="N128" s="64"/>
      <c r="O128" s="29">
        <f>+C128*'PCG-PTG'!$F$5+D128*'PCG-PTG'!$F$6+E128*'PCG-PTG'!$F$8+SUM(F128:I128)</f>
        <v>48.99047209055999</v>
      </c>
    </row>
    <row r="129" spans="1:15">
      <c r="A129" s="23" t="s">
        <v>487</v>
      </c>
      <c r="B129" s="24" t="s">
        <v>488</v>
      </c>
      <c r="C129" s="31"/>
      <c r="D129" s="45">
        <v>3.2219364024848005</v>
      </c>
      <c r="E129" s="31"/>
      <c r="F129" s="31"/>
      <c r="G129" s="31"/>
      <c r="H129" s="31"/>
      <c r="I129" s="31"/>
      <c r="J129" s="31"/>
      <c r="K129" s="31"/>
      <c r="L129" s="45">
        <v>0</v>
      </c>
      <c r="M129" s="31"/>
      <c r="N129" s="64"/>
      <c r="O129" s="29">
        <f>+C129*'PCG-PTG'!$F$5+D129*'PCG-PTG'!$F$6+E129*'PCG-PTG'!$F$8+SUM(F129:I129)</f>
        <v>90.214219269574414</v>
      </c>
    </row>
    <row r="130" spans="1:15">
      <c r="A130" s="23" t="s">
        <v>489</v>
      </c>
      <c r="B130" s="24" t="s">
        <v>490</v>
      </c>
      <c r="C130" s="31"/>
      <c r="D130" s="45">
        <v>0</v>
      </c>
      <c r="E130" s="31"/>
      <c r="F130" s="31"/>
      <c r="G130" s="31"/>
      <c r="H130" s="31"/>
      <c r="I130" s="31"/>
      <c r="J130" s="31"/>
      <c r="K130" s="31"/>
      <c r="L130" s="45">
        <v>0</v>
      </c>
      <c r="M130" s="31"/>
      <c r="N130" s="64"/>
      <c r="O130" s="29">
        <f>+C130*'PCG-PTG'!$F$5+D130*'PCG-PTG'!$F$6+E130*'PCG-PTG'!$F$8+SUM(F130:I130)</f>
        <v>0</v>
      </c>
    </row>
    <row r="131" spans="1:15">
      <c r="A131" s="23" t="s">
        <v>491</v>
      </c>
      <c r="B131" s="24" t="s">
        <v>290</v>
      </c>
      <c r="C131" s="31"/>
      <c r="D131" s="45">
        <v>0</v>
      </c>
      <c r="E131" s="31"/>
      <c r="F131" s="31"/>
      <c r="G131" s="31"/>
      <c r="H131" s="31"/>
      <c r="I131" s="31"/>
      <c r="J131" s="31"/>
      <c r="K131" s="31"/>
      <c r="L131" s="45">
        <v>0</v>
      </c>
      <c r="M131" s="31"/>
      <c r="N131" s="64"/>
      <c r="O131" s="29">
        <f>+C131*'PCG-PTG'!$F$5+D131*'PCG-PTG'!$F$6+E131*'PCG-PTG'!$F$8+SUM(F131:I131)</f>
        <v>0</v>
      </c>
    </row>
    <row r="132" spans="1:15">
      <c r="A132" s="23" t="s">
        <v>492</v>
      </c>
      <c r="B132" s="24" t="s">
        <v>493</v>
      </c>
      <c r="C132" s="31"/>
      <c r="D132" s="31"/>
      <c r="E132" s="25">
        <f>+E133+E141</f>
        <v>2.3641561329141849</v>
      </c>
      <c r="F132" s="31"/>
      <c r="G132" s="31"/>
      <c r="H132" s="31"/>
      <c r="I132" s="31"/>
      <c r="J132" s="31"/>
      <c r="K132" s="31"/>
      <c r="L132" s="25">
        <f>+L133+L141</f>
        <v>0</v>
      </c>
      <c r="M132" s="31"/>
      <c r="N132" s="64"/>
      <c r="O132" s="25">
        <f>+O133+O141</f>
        <v>626.50137522225896</v>
      </c>
    </row>
    <row r="133" spans="1:15">
      <c r="A133" s="23" t="s">
        <v>494</v>
      </c>
      <c r="B133" s="24" t="s">
        <v>495</v>
      </c>
      <c r="C133" s="31"/>
      <c r="D133" s="31"/>
      <c r="E133" s="25">
        <f>+SUM(E134:E140)</f>
        <v>1.9037018486429296</v>
      </c>
      <c r="F133" s="31"/>
      <c r="G133" s="31"/>
      <c r="H133" s="31"/>
      <c r="I133" s="31"/>
      <c r="J133" s="31"/>
      <c r="K133" s="31"/>
      <c r="L133" s="25">
        <f>+SUM(L134:L140)</f>
        <v>0</v>
      </c>
      <c r="M133" s="31"/>
      <c r="N133" s="64"/>
      <c r="O133" s="25">
        <f>+SUM(O134:O140)</f>
        <v>504.48098989037629</v>
      </c>
    </row>
    <row r="134" spans="1:15">
      <c r="A134" s="23" t="s">
        <v>496</v>
      </c>
      <c r="B134" s="24" t="s">
        <v>497</v>
      </c>
      <c r="C134" s="31"/>
      <c r="D134" s="31"/>
      <c r="E134" s="45">
        <v>0.136001886964628</v>
      </c>
      <c r="F134" s="31"/>
      <c r="G134" s="31"/>
      <c r="H134" s="31"/>
      <c r="I134" s="31"/>
      <c r="J134" s="31"/>
      <c r="K134" s="31"/>
      <c r="L134" s="45">
        <v>0</v>
      </c>
      <c r="M134" s="31"/>
      <c r="N134" s="64"/>
      <c r="O134" s="29">
        <f>+C134*'PCG-PTG'!$F$5+D134*'PCG-PTG'!$F$6+E134*'PCG-PTG'!$F$8+SUM(F134:I134)</f>
        <v>36.040500045626423</v>
      </c>
    </row>
    <row r="135" spans="1:15">
      <c r="A135" s="23" t="s">
        <v>498</v>
      </c>
      <c r="B135" s="24" t="s">
        <v>499</v>
      </c>
      <c r="C135" s="31"/>
      <c r="D135" s="31"/>
      <c r="E135" s="45">
        <v>0.10210954785751504</v>
      </c>
      <c r="F135" s="31"/>
      <c r="G135" s="31"/>
      <c r="H135" s="31"/>
      <c r="I135" s="31"/>
      <c r="J135" s="31"/>
      <c r="K135" s="31"/>
      <c r="L135" s="45">
        <v>0</v>
      </c>
      <c r="M135" s="31"/>
      <c r="N135" s="64"/>
      <c r="O135" s="29">
        <f>+C135*'PCG-PTG'!$F$5+D135*'PCG-PTG'!$F$6+E135*'PCG-PTG'!$F$8+SUM(F135:I135)</f>
        <v>27.059030182241486</v>
      </c>
    </row>
    <row r="136" spans="1:15">
      <c r="A136" s="23" t="s">
        <v>500</v>
      </c>
      <c r="B136" s="24" t="s">
        <v>501</v>
      </c>
      <c r="C136" s="31"/>
      <c r="D136" s="31"/>
      <c r="E136" s="45">
        <v>1.6655904138207864</v>
      </c>
      <c r="F136" s="31"/>
      <c r="G136" s="31"/>
      <c r="H136" s="31"/>
      <c r="I136" s="31"/>
      <c r="J136" s="31"/>
      <c r="K136" s="31"/>
      <c r="L136" s="45">
        <v>0</v>
      </c>
      <c r="M136" s="31"/>
      <c r="N136" s="64"/>
      <c r="O136" s="29">
        <f>+C136*'PCG-PTG'!$F$5+D136*'PCG-PTG'!$F$6+E136*'PCG-PTG'!$F$8+SUM(F136:I136)</f>
        <v>441.38145966250841</v>
      </c>
    </row>
    <row r="137" spans="1:15">
      <c r="A137" s="23" t="s">
        <v>502</v>
      </c>
      <c r="B137" s="24" t="s">
        <v>503</v>
      </c>
      <c r="C137" s="31"/>
      <c r="D137" s="31"/>
      <c r="E137" s="45">
        <v>0</v>
      </c>
      <c r="F137" s="31"/>
      <c r="G137" s="31"/>
      <c r="H137" s="31"/>
      <c r="I137" s="31"/>
      <c r="J137" s="31"/>
      <c r="K137" s="31"/>
      <c r="L137" s="45">
        <v>0</v>
      </c>
      <c r="M137" s="31"/>
      <c r="N137" s="64"/>
      <c r="O137" s="29">
        <f>+C137*'PCG-PTG'!$F$5+D137*'PCG-PTG'!$F$6+E137*'PCG-PTG'!$F$8+SUM(F137:I137)</f>
        <v>0</v>
      </c>
    </row>
    <row r="138" spans="1:15">
      <c r="A138" s="23" t="s">
        <v>504</v>
      </c>
      <c r="B138" s="24" t="s">
        <v>505</v>
      </c>
      <c r="C138" s="31"/>
      <c r="D138" s="31"/>
      <c r="E138" s="45">
        <v>0</v>
      </c>
      <c r="F138" s="31"/>
      <c r="G138" s="31"/>
      <c r="H138" s="31"/>
      <c r="I138" s="31"/>
      <c r="J138" s="31"/>
      <c r="K138" s="31"/>
      <c r="L138" s="45">
        <v>0</v>
      </c>
      <c r="M138" s="31"/>
      <c r="N138" s="64"/>
      <c r="O138" s="29">
        <f>+C138*'PCG-PTG'!$F$5+D138*'PCG-PTG'!$F$6+E138*'PCG-PTG'!$F$8+SUM(F138:I138)</f>
        <v>0</v>
      </c>
    </row>
    <row r="139" spans="1:15">
      <c r="A139" s="23" t="s">
        <v>506</v>
      </c>
      <c r="B139" s="24" t="s">
        <v>507</v>
      </c>
      <c r="C139" s="31"/>
      <c r="D139" s="31"/>
      <c r="E139" s="45">
        <v>0</v>
      </c>
      <c r="F139" s="31"/>
      <c r="G139" s="31"/>
      <c r="H139" s="31"/>
      <c r="I139" s="31"/>
      <c r="J139" s="31"/>
      <c r="K139" s="31"/>
      <c r="L139" s="45">
        <v>0</v>
      </c>
      <c r="M139" s="31"/>
      <c r="N139" s="64"/>
      <c r="O139" s="29">
        <f>+C139*'PCG-PTG'!$F$5+D139*'PCG-PTG'!$F$6+E139*'PCG-PTG'!$F$8+SUM(F139:I139)</f>
        <v>0</v>
      </c>
    </row>
    <row r="140" spans="1:15">
      <c r="A140" s="23" t="s">
        <v>508</v>
      </c>
      <c r="B140" s="24" t="s">
        <v>290</v>
      </c>
      <c r="C140" s="31"/>
      <c r="D140" s="31"/>
      <c r="E140" s="45">
        <v>0</v>
      </c>
      <c r="F140" s="31"/>
      <c r="G140" s="31"/>
      <c r="H140" s="31"/>
      <c r="I140" s="31"/>
      <c r="J140" s="31"/>
      <c r="K140" s="31"/>
      <c r="L140" s="45">
        <v>0</v>
      </c>
      <c r="M140" s="31"/>
      <c r="N140" s="64"/>
      <c r="O140" s="29">
        <f>+C140*'PCG-PTG'!$F$5+D140*'PCG-PTG'!$F$6+E140*'PCG-PTG'!$F$8+SUM(F140:I140)</f>
        <v>0</v>
      </c>
    </row>
    <row r="141" spans="1:15">
      <c r="A141" s="23" t="s">
        <v>509</v>
      </c>
      <c r="B141" s="24" t="s">
        <v>510</v>
      </c>
      <c r="C141" s="31"/>
      <c r="D141" s="31"/>
      <c r="E141" s="25">
        <f>+SUM(E142:E143)</f>
        <v>0.46045428427125529</v>
      </c>
      <c r="F141" s="31"/>
      <c r="G141" s="31"/>
      <c r="H141" s="31"/>
      <c r="I141" s="31"/>
      <c r="J141" s="31"/>
      <c r="K141" s="31"/>
      <c r="L141" s="25">
        <f t="shared" ref="L141" si="34">+SUM(L142:L143)</f>
        <v>0</v>
      </c>
      <c r="M141" s="31"/>
      <c r="N141" s="64"/>
      <c r="O141" s="25">
        <f t="shared" ref="O141" si="35">+SUM(O142:O143)</f>
        <v>122.02038533188264</v>
      </c>
    </row>
    <row r="142" spans="1:15">
      <c r="A142" s="23" t="s">
        <v>511</v>
      </c>
      <c r="B142" s="24" t="s">
        <v>512</v>
      </c>
      <c r="C142" s="31"/>
      <c r="D142" s="31"/>
      <c r="E142" s="45">
        <v>0.20881739735629662</v>
      </c>
      <c r="F142" s="31"/>
      <c r="G142" s="31"/>
      <c r="H142" s="31"/>
      <c r="I142" s="31"/>
      <c r="J142" s="31"/>
      <c r="K142" s="31"/>
      <c r="L142" s="45">
        <v>0</v>
      </c>
      <c r="M142" s="31"/>
      <c r="N142" s="64"/>
      <c r="O142" s="29">
        <f>+C142*'PCG-PTG'!$F$5+D142*'PCG-PTG'!$F$6+E142*'PCG-PTG'!$F$8+SUM(F142:I142)</f>
        <v>55.336610299418602</v>
      </c>
    </row>
    <row r="143" spans="1:15">
      <c r="A143" s="23" t="s">
        <v>513</v>
      </c>
      <c r="B143" s="24" t="s">
        <v>514</v>
      </c>
      <c r="C143" s="31"/>
      <c r="D143" s="31"/>
      <c r="E143" s="45">
        <v>0.25163688691495867</v>
      </c>
      <c r="F143" s="31"/>
      <c r="G143" s="31"/>
      <c r="H143" s="31"/>
      <c r="I143" s="31"/>
      <c r="J143" s="31"/>
      <c r="K143" s="31"/>
      <c r="L143" s="45">
        <v>0</v>
      </c>
      <c r="M143" s="31"/>
      <c r="N143" s="64"/>
      <c r="O143" s="29">
        <f>+C143*'PCG-PTG'!$F$5+D143*'PCG-PTG'!$F$6+E143*'PCG-PTG'!$F$8+SUM(F143:I143)</f>
        <v>66.683775032464041</v>
      </c>
    </row>
    <row r="144" spans="1:15">
      <c r="A144" s="23" t="s">
        <v>515</v>
      </c>
      <c r="B144" s="24" t="s">
        <v>516</v>
      </c>
      <c r="C144" s="31"/>
      <c r="D144" s="45">
        <v>0</v>
      </c>
      <c r="E144" s="45">
        <v>0</v>
      </c>
      <c r="F144" s="31"/>
      <c r="G144" s="31"/>
      <c r="H144" s="31"/>
      <c r="I144" s="31"/>
      <c r="J144" s="45">
        <v>0</v>
      </c>
      <c r="K144" s="45">
        <v>0</v>
      </c>
      <c r="L144" s="45">
        <v>0</v>
      </c>
      <c r="M144" s="31"/>
      <c r="N144" s="64"/>
      <c r="O144" s="29">
        <f>+C144*'PCG-PTG'!$F$5+D144*'PCG-PTG'!$F$6+E144*'PCG-PTG'!$F$8+SUM(F144:I144)</f>
        <v>0</v>
      </c>
    </row>
    <row r="145" spans="1:15">
      <c r="A145" s="23" t="s">
        <v>517</v>
      </c>
      <c r="B145" s="24" t="s">
        <v>518</v>
      </c>
      <c r="C145" s="31"/>
      <c r="D145" s="25">
        <f>+SUM(D146:D150)</f>
        <v>0.55572844500000007</v>
      </c>
      <c r="E145" s="25">
        <f>+SUM(E146:E150)</f>
        <v>1.4390134500000004E-2</v>
      </c>
      <c r="F145" s="31"/>
      <c r="G145" s="31"/>
      <c r="H145" s="31"/>
      <c r="I145" s="31"/>
      <c r="J145" s="25">
        <f>+SUM(J146:J150)</f>
        <v>0.51393337500000003</v>
      </c>
      <c r="K145" s="25">
        <f>+SUM(K146:K150)</f>
        <v>18.912748200000003</v>
      </c>
      <c r="L145" s="25">
        <f>+SUM(L146:L150)</f>
        <v>0</v>
      </c>
      <c r="M145" s="31"/>
      <c r="N145" s="64"/>
      <c r="O145" s="25">
        <f>+SUM(O146:O150)</f>
        <v>19.373782102500002</v>
      </c>
    </row>
    <row r="146" spans="1:15">
      <c r="A146" s="23" t="s">
        <v>519</v>
      </c>
      <c r="B146" s="24" t="s">
        <v>520</v>
      </c>
      <c r="C146" s="31"/>
      <c r="D146" s="45">
        <v>2.4948000000000001E-3</v>
      </c>
      <c r="E146" s="45">
        <v>4.7039999999999997E-5</v>
      </c>
      <c r="F146" s="31"/>
      <c r="G146" s="31"/>
      <c r="H146" s="31"/>
      <c r="I146" s="31"/>
      <c r="J146" s="45">
        <v>1.6800000000000001E-3</v>
      </c>
      <c r="K146" s="45">
        <v>6.1824000000000004E-2</v>
      </c>
      <c r="L146" s="45">
        <v>0</v>
      </c>
      <c r="M146" s="31"/>
      <c r="N146" s="64"/>
      <c r="O146" s="29">
        <f>+C146*'PCG-PTG'!$F$5+D146*'PCG-PTG'!$F$6+E146*'PCG-PTG'!$F$8+SUM(F146:I146)</f>
        <v>8.2320000000000004E-2</v>
      </c>
    </row>
    <row r="147" spans="1:15">
      <c r="A147" s="23" t="s">
        <v>521</v>
      </c>
      <c r="B147" s="24" t="s">
        <v>522</v>
      </c>
      <c r="C147" s="31"/>
      <c r="D147" s="45">
        <v>0</v>
      </c>
      <c r="E147" s="45">
        <v>0</v>
      </c>
      <c r="F147" s="31"/>
      <c r="G147" s="31"/>
      <c r="H147" s="31"/>
      <c r="I147" s="31"/>
      <c r="J147" s="45">
        <v>0</v>
      </c>
      <c r="K147" s="45">
        <v>0</v>
      </c>
      <c r="L147" s="45">
        <v>0</v>
      </c>
      <c r="M147" s="31"/>
      <c r="N147" s="64"/>
      <c r="O147" s="29">
        <f>+C147*'PCG-PTG'!$F$5+D147*'PCG-PTG'!$F$6+E147*'PCG-PTG'!$F$8+SUM(F147:I147)</f>
        <v>0</v>
      </c>
    </row>
    <row r="148" spans="1:15">
      <c r="A148" s="23" t="s">
        <v>523</v>
      </c>
      <c r="B148" s="24" t="s">
        <v>524</v>
      </c>
      <c r="C148" s="31"/>
      <c r="D148" s="45">
        <v>0</v>
      </c>
      <c r="E148" s="45">
        <v>0</v>
      </c>
      <c r="F148" s="31"/>
      <c r="G148" s="31"/>
      <c r="H148" s="31"/>
      <c r="I148" s="31"/>
      <c r="J148" s="45">
        <v>0</v>
      </c>
      <c r="K148" s="45">
        <v>0</v>
      </c>
      <c r="L148" s="45">
        <v>0</v>
      </c>
      <c r="M148" s="31"/>
      <c r="N148" s="64"/>
      <c r="O148" s="29">
        <f>+C148*'PCG-PTG'!$F$5+D148*'PCG-PTG'!$F$6+E148*'PCG-PTG'!$F$8+SUM(F148:I148)</f>
        <v>0</v>
      </c>
    </row>
    <row r="149" spans="1:15">
      <c r="A149" s="23" t="s">
        <v>525</v>
      </c>
      <c r="B149" s="24" t="s">
        <v>526</v>
      </c>
      <c r="C149" s="31"/>
      <c r="D149" s="45">
        <v>0.55323364500000005</v>
      </c>
      <c r="E149" s="45">
        <v>1.4343094500000004E-2</v>
      </c>
      <c r="F149" s="31"/>
      <c r="G149" s="31"/>
      <c r="H149" s="31"/>
      <c r="I149" s="31"/>
      <c r="J149" s="45">
        <v>0.51225337500000001</v>
      </c>
      <c r="K149" s="45">
        <v>18.850924200000001</v>
      </c>
      <c r="L149" s="45">
        <v>0</v>
      </c>
      <c r="M149" s="31"/>
      <c r="N149" s="64"/>
      <c r="O149" s="29">
        <f>+C149*'PCG-PTG'!$F$5+D149*'PCG-PTG'!$F$6+E149*'PCG-PTG'!$F$8+SUM(F149:I149)</f>
        <v>19.291462102500002</v>
      </c>
    </row>
    <row r="150" spans="1:15">
      <c r="A150" s="23" t="s">
        <v>527</v>
      </c>
      <c r="B150" s="24" t="s">
        <v>290</v>
      </c>
      <c r="C150" s="31"/>
      <c r="D150" s="45">
        <v>0</v>
      </c>
      <c r="E150" s="45">
        <v>0</v>
      </c>
      <c r="F150" s="31"/>
      <c r="G150" s="31"/>
      <c r="H150" s="31"/>
      <c r="I150" s="31"/>
      <c r="J150" s="45">
        <v>0</v>
      </c>
      <c r="K150" s="45">
        <v>0</v>
      </c>
      <c r="L150" s="45">
        <v>0</v>
      </c>
      <c r="M150" s="31"/>
      <c r="N150" s="64"/>
      <c r="O150" s="29">
        <f>+C150*'PCG-PTG'!$F$5+D150*'PCG-PTG'!$F$6+E150*'PCG-PTG'!$F$8+SUM(F150:I150)</f>
        <v>0</v>
      </c>
    </row>
    <row r="151" spans="1:15">
      <c r="A151" s="23" t="s">
        <v>528</v>
      </c>
      <c r="B151" s="24" t="s">
        <v>529</v>
      </c>
      <c r="C151" s="25">
        <f>+SUM(C152:C153)</f>
        <v>0.61478808920000005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64"/>
      <c r="O151" s="25">
        <f>+SUM(O152:O153)</f>
        <v>0.61478808920000005</v>
      </c>
    </row>
    <row r="152" spans="1:15">
      <c r="A152" s="23" t="s">
        <v>530</v>
      </c>
      <c r="B152" s="24" t="s">
        <v>531</v>
      </c>
      <c r="C152" s="45">
        <v>0.60321847920000005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64"/>
      <c r="O152" s="29">
        <f>+C152*'PCG-PTG'!$F$5+D152*'PCG-PTG'!$F$6+E152*'PCG-PTG'!$F$8+SUM(F152:I152)</f>
        <v>0.60321847920000005</v>
      </c>
    </row>
    <row r="153" spans="1:15">
      <c r="A153" s="23" t="s">
        <v>532</v>
      </c>
      <c r="B153" s="24" t="s">
        <v>533</v>
      </c>
      <c r="C153" s="45">
        <v>1.1569610000000001E-2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64"/>
      <c r="O153" s="29">
        <f>+C153*'PCG-PTG'!$F$5+D153*'PCG-PTG'!$F$6+E153*'PCG-PTG'!$F$8+SUM(F153:I153)</f>
        <v>1.1569610000000001E-2</v>
      </c>
    </row>
    <row r="154" spans="1:15">
      <c r="A154" s="23" t="s">
        <v>534</v>
      </c>
      <c r="B154" s="24" t="s">
        <v>535</v>
      </c>
      <c r="C154" s="45">
        <v>4.4743063900000006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64"/>
      <c r="O154" s="29">
        <f>+C154*'PCG-PTG'!$F$5+D154*'PCG-PTG'!$F$6+E154*'PCG-PTG'!$F$8+SUM(F154:I154)</f>
        <v>4.4743063900000006</v>
      </c>
    </row>
    <row r="155" spans="1:15">
      <c r="A155" s="23" t="s">
        <v>536</v>
      </c>
      <c r="B155" s="24" t="s">
        <v>537</v>
      </c>
      <c r="C155" s="45">
        <v>0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64"/>
      <c r="O155" s="29">
        <f>+C155*'PCG-PTG'!$F$5+D155*'PCG-PTG'!$F$6+E155*'PCG-PTG'!$F$8+SUM(F155:I155)</f>
        <v>0</v>
      </c>
    </row>
    <row r="156" spans="1:15">
      <c r="A156" s="23" t="s">
        <v>538</v>
      </c>
      <c r="B156" s="24" t="s">
        <v>290</v>
      </c>
      <c r="C156" s="45">
        <v>0</v>
      </c>
      <c r="D156" s="45">
        <v>0</v>
      </c>
      <c r="E156" s="45">
        <v>0</v>
      </c>
      <c r="F156" s="31"/>
      <c r="G156" s="31"/>
      <c r="H156" s="31"/>
      <c r="I156" s="31"/>
      <c r="J156" s="45">
        <v>0</v>
      </c>
      <c r="K156" s="45">
        <v>0</v>
      </c>
      <c r="L156" s="45">
        <v>0</v>
      </c>
      <c r="M156" s="31"/>
      <c r="N156" s="64"/>
      <c r="O156" s="29">
        <f>+C156*'PCG-PTG'!$F$5+D156*'PCG-PTG'!$F$6+E156*'PCG-PTG'!$F$8+SUM(F156:I156)</f>
        <v>0</v>
      </c>
    </row>
    <row r="157" spans="1:15" s="12" customFormat="1">
      <c r="A157" s="18" t="s">
        <v>539</v>
      </c>
      <c r="B157" s="19" t="s">
        <v>540</v>
      </c>
      <c r="C157" s="20">
        <f>+C158+C166+C174+C182+C190+C198+C206+C207</f>
        <v>-17024.025516060461</v>
      </c>
      <c r="D157" s="20">
        <f t="shared" ref="D157:E157" si="36">+D158+D166+D174+D182+D190+D198+D206+D207</f>
        <v>11.281850640216746</v>
      </c>
      <c r="E157" s="20">
        <f t="shared" si="36"/>
        <v>0.41892230940701491</v>
      </c>
      <c r="F157" s="34"/>
      <c r="G157" s="34"/>
      <c r="H157" s="34"/>
      <c r="I157" s="34"/>
      <c r="J157" s="20">
        <f t="shared" ref="J157:L157" si="37">+J158+J166+J174+J182+J190+J198+J206+J207</f>
        <v>4.7097560564049434</v>
      </c>
      <c r="K157" s="20">
        <f t="shared" si="37"/>
        <v>190.79442562733328</v>
      </c>
      <c r="L157" s="20">
        <f t="shared" si="37"/>
        <v>0</v>
      </c>
      <c r="M157" s="34"/>
      <c r="N157" s="63"/>
      <c r="O157" s="20">
        <f>+O158+O166+O174+O182+O190+O198+O206+O207</f>
        <v>-16597.119286141537</v>
      </c>
    </row>
    <row r="158" spans="1:15">
      <c r="A158" s="23" t="s">
        <v>541</v>
      </c>
      <c r="B158" s="24" t="s">
        <v>542</v>
      </c>
      <c r="C158" s="25">
        <f>+SUM(C159:C160)</f>
        <v>-32835.526978954877</v>
      </c>
      <c r="D158" s="25">
        <f t="shared" ref="D158:E158" si="38">+SUM(D159:D160)</f>
        <v>0.90133202680000002</v>
      </c>
      <c r="E158" s="25">
        <f t="shared" si="38"/>
        <v>2.8651527560000004E-2</v>
      </c>
      <c r="F158" s="31"/>
      <c r="G158" s="31"/>
      <c r="H158" s="31"/>
      <c r="I158" s="31"/>
      <c r="J158" s="25">
        <f t="shared" ref="J158:L158" si="39">+SUM(J159:J160)</f>
        <v>0.26261308840000003</v>
      </c>
      <c r="K158" s="25">
        <f t="shared" si="39"/>
        <v>14.233786059999998</v>
      </c>
      <c r="L158" s="25">
        <f t="shared" si="39"/>
        <v>0</v>
      </c>
      <c r="M158" s="31"/>
      <c r="N158" s="64"/>
      <c r="O158" s="25">
        <f>+SUM(O159:O160)</f>
        <v>-32802.697027401082</v>
      </c>
    </row>
    <row r="159" spans="1:15">
      <c r="A159" s="23" t="s">
        <v>543</v>
      </c>
      <c r="B159" s="24" t="s">
        <v>544</v>
      </c>
      <c r="C159" s="45">
        <v>-29376.004630330164</v>
      </c>
      <c r="D159" s="45">
        <v>0.90133202680000002</v>
      </c>
      <c r="E159" s="45">
        <v>2.8651527560000004E-2</v>
      </c>
      <c r="F159" s="31"/>
      <c r="G159" s="31"/>
      <c r="H159" s="31"/>
      <c r="I159" s="31"/>
      <c r="J159" s="45">
        <v>0.26261308840000003</v>
      </c>
      <c r="K159" s="45">
        <v>14.233786059999998</v>
      </c>
      <c r="L159" s="45">
        <v>0</v>
      </c>
      <c r="M159" s="31"/>
      <c r="N159" s="64"/>
      <c r="O159" s="29">
        <f>+C159*'PCG-PTG'!$F$5+D159*'PCG-PTG'!$F$6+E159*'PCG-PTG'!$F$8+SUM(F159:I159)</f>
        <v>-29343.174678776362</v>
      </c>
    </row>
    <row r="160" spans="1:15">
      <c r="A160" s="23" t="s">
        <v>545</v>
      </c>
      <c r="B160" s="24" t="s">
        <v>546</v>
      </c>
      <c r="C160" s="25">
        <f>+SUM(C161:C165)</f>
        <v>-3459.522348624716</v>
      </c>
      <c r="D160" s="25">
        <f t="shared" ref="D160" si="40">+SUM(D161:D165)</f>
        <v>0</v>
      </c>
      <c r="E160" s="25">
        <f>+SUM(E161:E165)</f>
        <v>0</v>
      </c>
      <c r="F160" s="31"/>
      <c r="G160" s="31"/>
      <c r="H160" s="31"/>
      <c r="I160" s="31"/>
      <c r="J160" s="25">
        <f>+SUM(J161:J165)</f>
        <v>0</v>
      </c>
      <c r="K160" s="25">
        <f t="shared" ref="K160" si="41">+SUM(K161:K165)</f>
        <v>0</v>
      </c>
      <c r="L160" s="25">
        <f>+SUM(L161:L165)</f>
        <v>0</v>
      </c>
      <c r="M160" s="31"/>
      <c r="N160" s="64"/>
      <c r="O160" s="25">
        <f>+SUM(O161:O165)</f>
        <v>-3459.522348624716</v>
      </c>
    </row>
    <row r="161" spans="1:15">
      <c r="A161" s="23" t="s">
        <v>547</v>
      </c>
      <c r="B161" s="24" t="s">
        <v>548</v>
      </c>
      <c r="C161" s="45">
        <v>-242.76972263455733</v>
      </c>
      <c r="D161" s="45">
        <v>0</v>
      </c>
      <c r="E161" s="45">
        <v>0</v>
      </c>
      <c r="F161" s="31"/>
      <c r="G161" s="31"/>
      <c r="H161" s="31"/>
      <c r="I161" s="31"/>
      <c r="J161" s="45">
        <v>0</v>
      </c>
      <c r="K161" s="45">
        <v>0</v>
      </c>
      <c r="L161" s="45">
        <v>0</v>
      </c>
      <c r="M161" s="31"/>
      <c r="N161" s="64"/>
      <c r="O161" s="29">
        <f>+C161*'PCG-PTG'!$F$5+D161*'PCG-PTG'!$F$6+E161*'PCG-PTG'!$F$8+SUM(F161:I161)</f>
        <v>-242.76972263455733</v>
      </c>
    </row>
    <row r="162" spans="1:15">
      <c r="A162" s="23" t="s">
        <v>549</v>
      </c>
      <c r="B162" s="24" t="s">
        <v>550</v>
      </c>
      <c r="C162" s="45">
        <v>-3216.7526259901588</v>
      </c>
      <c r="D162" s="45">
        <v>0</v>
      </c>
      <c r="E162" s="45">
        <v>0</v>
      </c>
      <c r="F162" s="31"/>
      <c r="G162" s="31"/>
      <c r="H162" s="31"/>
      <c r="I162" s="31"/>
      <c r="J162" s="45">
        <v>0</v>
      </c>
      <c r="K162" s="45">
        <v>0</v>
      </c>
      <c r="L162" s="45">
        <v>0</v>
      </c>
      <c r="M162" s="31"/>
      <c r="N162" s="64"/>
      <c r="O162" s="29">
        <f>+C162*'PCG-PTG'!$F$5+D162*'PCG-PTG'!$F$6+E162*'PCG-PTG'!$F$8+SUM(F162:I162)</f>
        <v>-3216.7526259901588</v>
      </c>
    </row>
    <row r="163" spans="1:15">
      <c r="A163" s="23" t="s">
        <v>551</v>
      </c>
      <c r="B163" s="24" t="s">
        <v>552</v>
      </c>
      <c r="C163" s="45">
        <v>0</v>
      </c>
      <c r="D163" s="45">
        <v>0</v>
      </c>
      <c r="E163" s="45">
        <v>0</v>
      </c>
      <c r="F163" s="31"/>
      <c r="G163" s="31"/>
      <c r="H163" s="31"/>
      <c r="I163" s="31"/>
      <c r="J163" s="45">
        <v>0</v>
      </c>
      <c r="K163" s="45">
        <v>0</v>
      </c>
      <c r="L163" s="45">
        <v>0</v>
      </c>
      <c r="M163" s="31"/>
      <c r="N163" s="64"/>
      <c r="O163" s="29">
        <f>+C163*'PCG-PTG'!$F$5+D163*'PCG-PTG'!$F$6+E163*'PCG-PTG'!$F$8+SUM(F163:I163)</f>
        <v>0</v>
      </c>
    </row>
    <row r="164" spans="1:15">
      <c r="A164" s="23" t="s">
        <v>553</v>
      </c>
      <c r="B164" s="24" t="s">
        <v>554</v>
      </c>
      <c r="C164" s="45">
        <v>0</v>
      </c>
      <c r="D164" s="45">
        <v>0</v>
      </c>
      <c r="E164" s="45">
        <v>0</v>
      </c>
      <c r="F164" s="31"/>
      <c r="G164" s="31"/>
      <c r="H164" s="31"/>
      <c r="I164" s="31"/>
      <c r="J164" s="45">
        <v>0</v>
      </c>
      <c r="K164" s="45">
        <v>0</v>
      </c>
      <c r="L164" s="45">
        <v>0</v>
      </c>
      <c r="M164" s="31"/>
      <c r="N164" s="64"/>
      <c r="O164" s="29">
        <f>+C164*'PCG-PTG'!$F$5+D164*'PCG-PTG'!$F$6+E164*'PCG-PTG'!$F$8+SUM(F164:I164)</f>
        <v>0</v>
      </c>
    </row>
    <row r="165" spans="1:15">
      <c r="A165" s="23" t="s">
        <v>555</v>
      </c>
      <c r="B165" s="24" t="s">
        <v>556</v>
      </c>
      <c r="C165" s="45">
        <v>0</v>
      </c>
      <c r="D165" s="45">
        <v>0</v>
      </c>
      <c r="E165" s="45">
        <v>0</v>
      </c>
      <c r="F165" s="31"/>
      <c r="G165" s="31"/>
      <c r="H165" s="31"/>
      <c r="I165" s="31"/>
      <c r="J165" s="45">
        <v>0</v>
      </c>
      <c r="K165" s="45">
        <v>0</v>
      </c>
      <c r="L165" s="45">
        <v>0</v>
      </c>
      <c r="M165" s="31"/>
      <c r="N165" s="64"/>
      <c r="O165" s="29">
        <f>+C165*'PCG-PTG'!$F$5+D165*'PCG-PTG'!$F$6+E165*'PCG-PTG'!$F$8+SUM(F165:I165)</f>
        <v>0</v>
      </c>
    </row>
    <row r="166" spans="1:15">
      <c r="A166" s="23" t="s">
        <v>557</v>
      </c>
      <c r="B166" s="24" t="s">
        <v>558</v>
      </c>
      <c r="C166" s="25">
        <f>+SUM(C167:C168)</f>
        <v>1105.6913323073577</v>
      </c>
      <c r="D166" s="25">
        <f t="shared" ref="D166" si="42">+SUM(D167:D168)</f>
        <v>1.913383843343833</v>
      </c>
      <c r="E166" s="25">
        <f t="shared" ref="E166" si="43">+SUM(E167:E168)</f>
        <v>0.10201232360200939</v>
      </c>
      <c r="F166" s="31"/>
      <c r="G166" s="31"/>
      <c r="H166" s="31"/>
      <c r="I166" s="31"/>
      <c r="J166" s="25">
        <f t="shared" ref="J166:L166" si="44">+SUM(J167:J168)</f>
        <v>1.5293585171748265</v>
      </c>
      <c r="K166" s="25">
        <f t="shared" si="44"/>
        <v>38.845467357073332</v>
      </c>
      <c r="L166" s="25">
        <f t="shared" si="44"/>
        <v>0</v>
      </c>
      <c r="M166" s="31"/>
      <c r="N166" s="64"/>
      <c r="O166" s="25">
        <f>+SUM(O167:O168)</f>
        <v>1186.2993456755173</v>
      </c>
    </row>
    <row r="167" spans="1:15">
      <c r="A167" s="23" t="s">
        <v>559</v>
      </c>
      <c r="B167" s="24" t="s">
        <v>560</v>
      </c>
      <c r="C167" s="45">
        <v>0</v>
      </c>
      <c r="D167" s="45">
        <v>0</v>
      </c>
      <c r="E167" s="45">
        <v>0</v>
      </c>
      <c r="F167" s="31"/>
      <c r="G167" s="31"/>
      <c r="H167" s="31"/>
      <c r="I167" s="31"/>
      <c r="J167" s="45">
        <v>0</v>
      </c>
      <c r="K167" s="45">
        <v>0</v>
      </c>
      <c r="L167" s="45">
        <v>0</v>
      </c>
      <c r="M167" s="31"/>
      <c r="N167" s="64"/>
      <c r="O167" s="29">
        <f>+C167*'PCG-PTG'!$F$5+D167*'PCG-PTG'!$F$6+E167*'PCG-PTG'!$F$8+SUM(F167:I167)</f>
        <v>0</v>
      </c>
    </row>
    <row r="168" spans="1:15">
      <c r="A168" s="23" t="s">
        <v>561</v>
      </c>
      <c r="B168" s="24" t="s">
        <v>562</v>
      </c>
      <c r="C168" s="25">
        <f>+SUM(C169:C173)</f>
        <v>1105.6913323073577</v>
      </c>
      <c r="D168" s="25">
        <f t="shared" ref="D168" si="45">+SUM(D169:D173)</f>
        <v>1.913383843343833</v>
      </c>
      <c r="E168" s="25">
        <f>+SUM(E169:E173)</f>
        <v>0.10201232360200939</v>
      </c>
      <c r="F168" s="31"/>
      <c r="G168" s="31"/>
      <c r="H168" s="31"/>
      <c r="I168" s="31"/>
      <c r="J168" s="25">
        <f>+SUM(J169:J173)</f>
        <v>1.5293585171748265</v>
      </c>
      <c r="K168" s="25">
        <f t="shared" ref="K168" si="46">+SUM(K169:K173)</f>
        <v>38.845467357073332</v>
      </c>
      <c r="L168" s="25">
        <f>+SUM(L169:L173)</f>
        <v>0</v>
      </c>
      <c r="M168" s="31"/>
      <c r="N168" s="64"/>
      <c r="O168" s="25">
        <f>+SUM(O169:O173)</f>
        <v>1186.2993456755173</v>
      </c>
    </row>
    <row r="169" spans="1:15">
      <c r="A169" s="23" t="s">
        <v>563</v>
      </c>
      <c r="B169" s="24" t="s">
        <v>564</v>
      </c>
      <c r="C169" s="45">
        <v>1242.7484829743089</v>
      </c>
      <c r="D169" s="45">
        <v>1.6609391043298591</v>
      </c>
      <c r="E169" s="45">
        <v>7.8963021344211765E-2</v>
      </c>
      <c r="F169" s="31"/>
      <c r="G169" s="31"/>
      <c r="H169" s="31"/>
      <c r="I169" s="31"/>
      <c r="J169" s="45">
        <v>1.1013000466728706</v>
      </c>
      <c r="K169" s="45">
        <v>31.711159515374071</v>
      </c>
      <c r="L169" s="45">
        <v>0</v>
      </c>
      <c r="M169" s="31"/>
      <c r="N169" s="64"/>
      <c r="O169" s="29">
        <f>+C169*'PCG-PTG'!$F$5+D169*'PCG-PTG'!$F$6+E169*'PCG-PTG'!$F$8+SUM(F169:I169)</f>
        <v>1310.179978551761</v>
      </c>
    </row>
    <row r="170" spans="1:15">
      <c r="A170" s="23" t="s">
        <v>565</v>
      </c>
      <c r="B170" s="24" t="s">
        <v>566</v>
      </c>
      <c r="C170" s="45">
        <v>-137.05715066695129</v>
      </c>
      <c r="D170" s="45">
        <v>0.25244473901397396</v>
      </c>
      <c r="E170" s="45">
        <v>2.3049302257797624E-2</v>
      </c>
      <c r="F170" s="31"/>
      <c r="G170" s="31"/>
      <c r="H170" s="31"/>
      <c r="I170" s="31"/>
      <c r="J170" s="45">
        <v>0.42805847050195589</v>
      </c>
      <c r="K170" s="45">
        <v>7.1343078416992638</v>
      </c>
      <c r="L170" s="45">
        <v>0</v>
      </c>
      <c r="M170" s="31"/>
      <c r="N170" s="64"/>
      <c r="O170" s="29">
        <f>+C170*'PCG-PTG'!$F$5+D170*'PCG-PTG'!$F$6+E170*'PCG-PTG'!$F$8+SUM(F170:I170)</f>
        <v>-123.88063287624364</v>
      </c>
    </row>
    <row r="171" spans="1:15">
      <c r="A171" s="23" t="s">
        <v>567</v>
      </c>
      <c r="B171" s="24" t="s">
        <v>568</v>
      </c>
      <c r="C171" s="45">
        <v>0</v>
      </c>
      <c r="D171" s="45">
        <v>0</v>
      </c>
      <c r="E171" s="45">
        <v>0</v>
      </c>
      <c r="F171" s="31"/>
      <c r="G171" s="31"/>
      <c r="H171" s="31"/>
      <c r="I171" s="31"/>
      <c r="J171" s="45">
        <v>0</v>
      </c>
      <c r="K171" s="45">
        <v>0</v>
      </c>
      <c r="L171" s="45">
        <v>0</v>
      </c>
      <c r="M171" s="31"/>
      <c r="N171" s="64"/>
      <c r="O171" s="29">
        <f>+C171*'PCG-PTG'!$F$5+D171*'PCG-PTG'!$F$6+E171*'PCG-PTG'!$F$8+SUM(F171:I171)</f>
        <v>0</v>
      </c>
    </row>
    <row r="172" spans="1:15">
      <c r="A172" s="23" t="s">
        <v>569</v>
      </c>
      <c r="B172" s="24" t="s">
        <v>570</v>
      </c>
      <c r="C172" s="45">
        <v>0</v>
      </c>
      <c r="D172" s="45">
        <v>0</v>
      </c>
      <c r="E172" s="45">
        <v>0</v>
      </c>
      <c r="F172" s="31"/>
      <c r="G172" s="31"/>
      <c r="H172" s="31"/>
      <c r="I172" s="31"/>
      <c r="J172" s="45">
        <v>0</v>
      </c>
      <c r="K172" s="45">
        <v>0</v>
      </c>
      <c r="L172" s="45">
        <v>0</v>
      </c>
      <c r="M172" s="31"/>
      <c r="N172" s="64"/>
      <c r="O172" s="29">
        <f>+C172*'PCG-PTG'!$F$5+D172*'PCG-PTG'!$F$6+E172*'PCG-PTG'!$F$8+SUM(F172:I172)</f>
        <v>0</v>
      </c>
    </row>
    <row r="173" spans="1:15">
      <c r="A173" s="23" t="s">
        <v>571</v>
      </c>
      <c r="B173" s="24" t="s">
        <v>572</v>
      </c>
      <c r="C173" s="45">
        <v>0</v>
      </c>
      <c r="D173" s="45">
        <v>0</v>
      </c>
      <c r="E173" s="45">
        <v>0</v>
      </c>
      <c r="F173" s="31"/>
      <c r="G173" s="31"/>
      <c r="H173" s="31"/>
      <c r="I173" s="31"/>
      <c r="J173" s="45">
        <v>0</v>
      </c>
      <c r="K173" s="45">
        <v>0</v>
      </c>
      <c r="L173" s="45">
        <v>0</v>
      </c>
      <c r="M173" s="31"/>
      <c r="N173" s="64"/>
      <c r="O173" s="29">
        <f>+C173*'PCG-PTG'!$F$5+D173*'PCG-PTG'!$F$6+E173*'PCG-PTG'!$F$8+SUM(F173:I173)</f>
        <v>0</v>
      </c>
    </row>
    <row r="174" spans="1:15">
      <c r="A174" s="23" t="s">
        <v>573</v>
      </c>
      <c r="B174" s="24" t="s">
        <v>574</v>
      </c>
      <c r="C174" s="25">
        <f>+SUM(C175:C176)</f>
        <v>14578.507315553234</v>
      </c>
      <c r="D174" s="25">
        <f t="shared" ref="D174" si="47">+SUM(D175:D176)</f>
        <v>8.4671347700729118</v>
      </c>
      <c r="E174" s="25">
        <f t="shared" ref="E174" si="48">+SUM(E175:E176)</f>
        <v>0.28825845824500551</v>
      </c>
      <c r="F174" s="31"/>
      <c r="G174" s="31"/>
      <c r="H174" s="31"/>
      <c r="I174" s="31"/>
      <c r="J174" s="25">
        <f t="shared" ref="J174:K174" si="49">+SUM(J175:J176)</f>
        <v>2.9177844508301165</v>
      </c>
      <c r="K174" s="25">
        <f t="shared" si="49"/>
        <v>137.71517221025996</v>
      </c>
      <c r="L174" s="25">
        <f>+SUM(L175:L176)</f>
        <v>0</v>
      </c>
      <c r="M174" s="31"/>
      <c r="N174" s="64"/>
      <c r="O174" s="25">
        <f>+SUM(O175:O176)</f>
        <v>14891.975580550201</v>
      </c>
    </row>
    <row r="175" spans="1:15">
      <c r="A175" s="23" t="s">
        <v>575</v>
      </c>
      <c r="B175" s="24" t="s">
        <v>576</v>
      </c>
      <c r="C175" s="45">
        <v>0</v>
      </c>
      <c r="D175" s="45">
        <v>0.14537751588</v>
      </c>
      <c r="E175" s="45">
        <v>1.3273599275999999E-2</v>
      </c>
      <c r="F175" s="31"/>
      <c r="G175" s="31"/>
      <c r="H175" s="31"/>
      <c r="I175" s="31"/>
      <c r="J175" s="45">
        <v>0.24650970083999998</v>
      </c>
      <c r="K175" s="45">
        <v>4.1084950139999998</v>
      </c>
      <c r="L175" s="45">
        <v>0</v>
      </c>
      <c r="M175" s="31"/>
      <c r="N175" s="64"/>
      <c r="O175" s="29">
        <f>+C175*'PCG-PTG'!$F$5+D175*'PCG-PTG'!$F$6+E175*'PCG-PTG'!$F$8+SUM(F175:I175)</f>
        <v>7.5880742527800003</v>
      </c>
    </row>
    <row r="176" spans="1:15">
      <c r="A176" s="23" t="s">
        <v>577</v>
      </c>
      <c r="B176" s="24" t="s">
        <v>578</v>
      </c>
      <c r="C176" s="25">
        <f>+SUM(C177:C181)</f>
        <v>14578.507315553234</v>
      </c>
      <c r="D176" s="25">
        <f t="shared" ref="D176" si="50">+SUM(D177:D181)</f>
        <v>8.3217572541929119</v>
      </c>
      <c r="E176" s="25">
        <f>+SUM(E177:E181)</f>
        <v>0.27498485896900549</v>
      </c>
      <c r="F176" s="31"/>
      <c r="G176" s="31"/>
      <c r="H176" s="31"/>
      <c r="I176" s="31"/>
      <c r="J176" s="25">
        <f>+SUM(J177:J181)</f>
        <v>2.6712747499901166</v>
      </c>
      <c r="K176" s="25">
        <f t="shared" ref="K176" si="51">+SUM(K177:K181)</f>
        <v>133.60667719625997</v>
      </c>
      <c r="L176" s="25">
        <f>+SUM(L177:L181)</f>
        <v>0</v>
      </c>
      <c r="M176" s="31"/>
      <c r="N176" s="64"/>
      <c r="O176" s="25">
        <f>+SUM(O177:O181)</f>
        <v>14884.38750629742</v>
      </c>
    </row>
    <row r="177" spans="1:15">
      <c r="A177" s="23" t="s">
        <v>579</v>
      </c>
      <c r="B177" s="24" t="s">
        <v>580</v>
      </c>
      <c r="C177" s="45">
        <v>14407.804897918199</v>
      </c>
      <c r="D177" s="45">
        <v>8.3217572541929119</v>
      </c>
      <c r="E177" s="45">
        <v>0.27498485896900549</v>
      </c>
      <c r="F177" s="31"/>
      <c r="G177" s="31"/>
      <c r="H177" s="31"/>
      <c r="I177" s="31"/>
      <c r="J177" s="45">
        <v>2.6712747499901166</v>
      </c>
      <c r="K177" s="45">
        <v>133.60667719625997</v>
      </c>
      <c r="L177" s="45">
        <v>0</v>
      </c>
      <c r="M177" s="31"/>
      <c r="N177" s="64"/>
      <c r="O177" s="29">
        <f>+C177*'PCG-PTG'!$F$5+D177*'PCG-PTG'!$F$6+E177*'PCG-PTG'!$F$8+SUM(F177:I177)</f>
        <v>14713.685088662385</v>
      </c>
    </row>
    <row r="178" spans="1:15">
      <c r="A178" s="23" t="s">
        <v>581</v>
      </c>
      <c r="B178" s="24" t="s">
        <v>582</v>
      </c>
      <c r="C178" s="45">
        <v>170.70241763503481</v>
      </c>
      <c r="D178" s="45">
        <v>0</v>
      </c>
      <c r="E178" s="45">
        <v>0</v>
      </c>
      <c r="F178" s="31"/>
      <c r="G178" s="31"/>
      <c r="H178" s="31"/>
      <c r="I178" s="31"/>
      <c r="J178" s="45">
        <v>0</v>
      </c>
      <c r="K178" s="45">
        <v>0</v>
      </c>
      <c r="L178" s="45">
        <v>0</v>
      </c>
      <c r="M178" s="31"/>
      <c r="N178" s="64"/>
      <c r="O178" s="29">
        <f>+C178*'PCG-PTG'!$F$5+D178*'PCG-PTG'!$F$6+E178*'PCG-PTG'!$F$8+SUM(F178:I178)</f>
        <v>170.70241763503481</v>
      </c>
    </row>
    <row r="179" spans="1:15">
      <c r="A179" s="23" t="s">
        <v>583</v>
      </c>
      <c r="B179" s="24" t="s">
        <v>584</v>
      </c>
      <c r="C179" s="45">
        <v>0</v>
      </c>
      <c r="D179" s="45">
        <v>0</v>
      </c>
      <c r="E179" s="45">
        <v>0</v>
      </c>
      <c r="F179" s="31"/>
      <c r="G179" s="31"/>
      <c r="H179" s="31"/>
      <c r="I179" s="31"/>
      <c r="J179" s="45">
        <v>0</v>
      </c>
      <c r="K179" s="45">
        <v>0</v>
      </c>
      <c r="L179" s="45">
        <v>0</v>
      </c>
      <c r="M179" s="31"/>
      <c r="N179" s="64"/>
      <c r="O179" s="29">
        <f>+C179*'PCG-PTG'!$F$5+D179*'PCG-PTG'!$F$6+E179*'PCG-PTG'!$F$8+SUM(F179:I179)</f>
        <v>0</v>
      </c>
    </row>
    <row r="180" spans="1:15">
      <c r="A180" s="23" t="s">
        <v>585</v>
      </c>
      <c r="B180" s="24" t="s">
        <v>586</v>
      </c>
      <c r="C180" s="45">
        <v>0</v>
      </c>
      <c r="D180" s="45">
        <v>0</v>
      </c>
      <c r="E180" s="45">
        <v>0</v>
      </c>
      <c r="F180" s="31"/>
      <c r="G180" s="31"/>
      <c r="H180" s="31"/>
      <c r="I180" s="31"/>
      <c r="J180" s="45">
        <v>0</v>
      </c>
      <c r="K180" s="45">
        <v>0</v>
      </c>
      <c r="L180" s="45">
        <v>0</v>
      </c>
      <c r="M180" s="31"/>
      <c r="N180" s="64"/>
      <c r="O180" s="29">
        <f>+C180*'PCG-PTG'!$F$5+D180*'PCG-PTG'!$F$6+E180*'PCG-PTG'!$F$8+SUM(F180:I180)</f>
        <v>0</v>
      </c>
    </row>
    <row r="181" spans="1:15">
      <c r="A181" s="23" t="s">
        <v>587</v>
      </c>
      <c r="B181" s="24" t="s">
        <v>588</v>
      </c>
      <c r="C181" s="45">
        <v>0</v>
      </c>
      <c r="D181" s="45">
        <v>0</v>
      </c>
      <c r="E181" s="45">
        <v>0</v>
      </c>
      <c r="F181" s="31"/>
      <c r="G181" s="31"/>
      <c r="H181" s="31"/>
      <c r="I181" s="31"/>
      <c r="J181" s="45">
        <v>0</v>
      </c>
      <c r="K181" s="45">
        <v>0</v>
      </c>
      <c r="L181" s="45">
        <v>0</v>
      </c>
      <c r="M181" s="31"/>
      <c r="N181" s="64"/>
      <c r="O181" s="29">
        <f>+C181*'PCG-PTG'!$F$5+D181*'PCG-PTG'!$F$6+E181*'PCG-PTG'!$F$8+SUM(F181:I181)</f>
        <v>0</v>
      </c>
    </row>
    <row r="182" spans="1:15">
      <c r="A182" s="23" t="s">
        <v>589</v>
      </c>
      <c r="B182" s="24" t="s">
        <v>590</v>
      </c>
      <c r="C182" s="25">
        <f>+SUM(C183:C184)</f>
        <v>0</v>
      </c>
      <c r="D182" s="25">
        <f t="shared" ref="D182" si="52">+SUM(D183:D184)</f>
        <v>0</v>
      </c>
      <c r="E182" s="25">
        <f>+SUM(E183:E184)</f>
        <v>0</v>
      </c>
      <c r="F182" s="31"/>
      <c r="G182" s="31"/>
      <c r="H182" s="31"/>
      <c r="I182" s="31"/>
      <c r="J182" s="25">
        <f t="shared" ref="J182:L182" si="53">+SUM(J183:J184)</f>
        <v>0</v>
      </c>
      <c r="K182" s="25">
        <f t="shared" si="53"/>
        <v>0</v>
      </c>
      <c r="L182" s="25">
        <f t="shared" si="53"/>
        <v>0</v>
      </c>
      <c r="M182" s="31"/>
      <c r="N182" s="64"/>
      <c r="O182" s="25">
        <f>+SUM(O183:O184)</f>
        <v>0</v>
      </c>
    </row>
    <row r="183" spans="1:15">
      <c r="A183" s="23" t="s">
        <v>591</v>
      </c>
      <c r="B183" s="24" t="s">
        <v>592</v>
      </c>
      <c r="C183" s="45">
        <v>0</v>
      </c>
      <c r="D183" s="45">
        <v>0</v>
      </c>
      <c r="E183" s="45">
        <v>0</v>
      </c>
      <c r="F183" s="31"/>
      <c r="G183" s="31"/>
      <c r="H183" s="31"/>
      <c r="I183" s="31"/>
      <c r="J183" s="45">
        <v>0</v>
      </c>
      <c r="K183" s="45">
        <v>0</v>
      </c>
      <c r="L183" s="45">
        <v>0</v>
      </c>
      <c r="M183" s="31"/>
      <c r="N183" s="64"/>
      <c r="O183" s="29">
        <f>+C183*'PCG-PTG'!$F$5+D183*'PCG-PTG'!$F$6+E183*'PCG-PTG'!$F$8+SUM(F183:I183)</f>
        <v>0</v>
      </c>
    </row>
    <row r="184" spans="1:15">
      <c r="A184" s="23" t="s">
        <v>593</v>
      </c>
      <c r="B184" s="24" t="s">
        <v>594</v>
      </c>
      <c r="C184" s="25">
        <f>+SUM(C185:C189)</f>
        <v>0</v>
      </c>
      <c r="D184" s="25">
        <f t="shared" ref="D184" si="54">+SUM(D185:D189)</f>
        <v>0</v>
      </c>
      <c r="E184" s="25">
        <f>+SUM(E185:E189)</f>
        <v>0</v>
      </c>
      <c r="F184" s="31"/>
      <c r="G184" s="31"/>
      <c r="H184" s="31"/>
      <c r="I184" s="31"/>
      <c r="J184" s="25">
        <f>+SUM(J185:J189)</f>
        <v>0</v>
      </c>
      <c r="K184" s="25">
        <f t="shared" ref="K184" si="55">+SUM(K185:K189)</f>
        <v>0</v>
      </c>
      <c r="L184" s="25">
        <f>+SUM(L185:L189)</f>
        <v>0</v>
      </c>
      <c r="M184" s="31"/>
      <c r="N184" s="64"/>
      <c r="O184" s="25">
        <f>+SUM(O185:O189)</f>
        <v>0</v>
      </c>
    </row>
    <row r="185" spans="1:15">
      <c r="A185" s="23" t="s">
        <v>595</v>
      </c>
      <c r="B185" s="24" t="s">
        <v>596</v>
      </c>
      <c r="C185" s="45">
        <v>0</v>
      </c>
      <c r="D185" s="45">
        <v>0</v>
      </c>
      <c r="E185" s="45">
        <v>0</v>
      </c>
      <c r="F185" s="31"/>
      <c r="G185" s="31"/>
      <c r="H185" s="31"/>
      <c r="I185" s="31"/>
      <c r="J185" s="45">
        <v>0</v>
      </c>
      <c r="K185" s="45">
        <v>0</v>
      </c>
      <c r="L185" s="45">
        <v>0</v>
      </c>
      <c r="M185" s="31"/>
      <c r="N185" s="64"/>
      <c r="O185" s="29">
        <f>+C185*'PCG-PTG'!$F$5+D185*'PCG-PTG'!$F$6+E185*'PCG-PTG'!$F$8+SUM(F185:I185)</f>
        <v>0</v>
      </c>
    </row>
    <row r="186" spans="1:15">
      <c r="A186" s="23" t="s">
        <v>597</v>
      </c>
      <c r="B186" s="24" t="s">
        <v>598</v>
      </c>
      <c r="C186" s="45">
        <v>0</v>
      </c>
      <c r="D186" s="45">
        <v>0</v>
      </c>
      <c r="E186" s="45">
        <v>0</v>
      </c>
      <c r="F186" s="31"/>
      <c r="G186" s="31"/>
      <c r="H186" s="31"/>
      <c r="I186" s="31"/>
      <c r="J186" s="45">
        <v>0</v>
      </c>
      <c r="K186" s="45">
        <v>0</v>
      </c>
      <c r="L186" s="45">
        <v>0</v>
      </c>
      <c r="M186" s="31"/>
      <c r="N186" s="64"/>
      <c r="O186" s="29">
        <f>+C186*'PCG-PTG'!$F$5+D186*'PCG-PTG'!$F$6+E186*'PCG-PTG'!$F$8+SUM(F186:I186)</f>
        <v>0</v>
      </c>
    </row>
    <row r="187" spans="1:15">
      <c r="A187" s="23" t="s">
        <v>599</v>
      </c>
      <c r="B187" s="24" t="s">
        <v>600</v>
      </c>
      <c r="C187" s="45">
        <v>0</v>
      </c>
      <c r="D187" s="45">
        <v>0</v>
      </c>
      <c r="E187" s="45">
        <v>0</v>
      </c>
      <c r="F187" s="31"/>
      <c r="G187" s="31"/>
      <c r="H187" s="31"/>
      <c r="I187" s="31"/>
      <c r="J187" s="45">
        <v>0</v>
      </c>
      <c r="K187" s="45">
        <v>0</v>
      </c>
      <c r="L187" s="45">
        <v>0</v>
      </c>
      <c r="M187" s="31"/>
      <c r="N187" s="64"/>
      <c r="O187" s="29">
        <f>+C187*'PCG-PTG'!$F$5+D187*'PCG-PTG'!$F$6+E187*'PCG-PTG'!$F$8+SUM(F187:I187)</f>
        <v>0</v>
      </c>
    </row>
    <row r="188" spans="1:15">
      <c r="A188" s="23" t="s">
        <v>601</v>
      </c>
      <c r="B188" s="24" t="s">
        <v>602</v>
      </c>
      <c r="C188" s="45">
        <v>0</v>
      </c>
      <c r="D188" s="45">
        <v>0</v>
      </c>
      <c r="E188" s="45">
        <v>0</v>
      </c>
      <c r="F188" s="31"/>
      <c r="G188" s="31"/>
      <c r="H188" s="31"/>
      <c r="I188" s="31"/>
      <c r="J188" s="45">
        <v>0</v>
      </c>
      <c r="K188" s="45">
        <v>0</v>
      </c>
      <c r="L188" s="45">
        <v>0</v>
      </c>
      <c r="M188" s="31"/>
      <c r="N188" s="64"/>
      <c r="O188" s="29">
        <f>+C188*'PCG-PTG'!$F$5+D188*'PCG-PTG'!$F$6+E188*'PCG-PTG'!$F$8+SUM(F188:I188)</f>
        <v>0</v>
      </c>
    </row>
    <row r="189" spans="1:15">
      <c r="A189" s="23" t="s">
        <v>603</v>
      </c>
      <c r="B189" s="24" t="s">
        <v>604</v>
      </c>
      <c r="C189" s="45">
        <v>0</v>
      </c>
      <c r="D189" s="45">
        <v>0</v>
      </c>
      <c r="E189" s="45">
        <v>0</v>
      </c>
      <c r="F189" s="31"/>
      <c r="G189" s="31"/>
      <c r="H189" s="31"/>
      <c r="I189" s="31"/>
      <c r="J189" s="45">
        <v>0</v>
      </c>
      <c r="K189" s="45">
        <v>0</v>
      </c>
      <c r="L189" s="45">
        <v>0</v>
      </c>
      <c r="M189" s="31"/>
      <c r="N189" s="64"/>
      <c r="O189" s="29">
        <f>+C189*'PCG-PTG'!$F$5+D189*'PCG-PTG'!$F$6+E189*'PCG-PTG'!$F$8+SUM(F189:I189)</f>
        <v>0</v>
      </c>
    </row>
    <row r="190" spans="1:15">
      <c r="A190" s="23" t="s">
        <v>605</v>
      </c>
      <c r="B190" s="24" t="s">
        <v>606</v>
      </c>
      <c r="C190" s="25">
        <f>+SUM(C191:C192)</f>
        <v>127.30281503382449</v>
      </c>
      <c r="D190" s="25">
        <f t="shared" ref="D190" si="56">+SUM(D191:D192)</f>
        <v>0</v>
      </c>
      <c r="E190" s="25">
        <f t="shared" ref="E190" si="57">+SUM(E191:E192)</f>
        <v>0</v>
      </c>
      <c r="F190" s="31"/>
      <c r="G190" s="31"/>
      <c r="H190" s="31"/>
      <c r="I190" s="31"/>
      <c r="J190" s="25">
        <f t="shared" ref="J190" si="58">+SUM(J191:J192)</f>
        <v>0</v>
      </c>
      <c r="K190" s="25">
        <f>+SUM(K191:K192)</f>
        <v>0</v>
      </c>
      <c r="L190" s="25">
        <f t="shared" ref="L190" si="59">+SUM(L191:L192)</f>
        <v>0</v>
      </c>
      <c r="M190" s="31"/>
      <c r="N190" s="64"/>
      <c r="O190" s="25">
        <f>+SUM(O191:O192)</f>
        <v>127.30281503382449</v>
      </c>
    </row>
    <row r="191" spans="1:15">
      <c r="A191" s="23" t="s">
        <v>607</v>
      </c>
      <c r="B191" s="24" t="s">
        <v>608</v>
      </c>
      <c r="C191" s="45">
        <v>0</v>
      </c>
      <c r="D191" s="45">
        <v>0</v>
      </c>
      <c r="E191" s="45">
        <v>0</v>
      </c>
      <c r="F191" s="31"/>
      <c r="G191" s="31"/>
      <c r="H191" s="31"/>
      <c r="I191" s="31"/>
      <c r="J191" s="45">
        <v>0</v>
      </c>
      <c r="K191" s="45">
        <v>0</v>
      </c>
      <c r="L191" s="45">
        <v>0</v>
      </c>
      <c r="M191" s="31"/>
      <c r="N191" s="64"/>
      <c r="O191" s="29">
        <f>+C191*'PCG-PTG'!$F$5+D191*'PCG-PTG'!$F$6+E191*'PCG-PTG'!$F$8+SUM(F191:I191)</f>
        <v>0</v>
      </c>
    </row>
    <row r="192" spans="1:15">
      <c r="A192" s="23" t="s">
        <v>609</v>
      </c>
      <c r="B192" s="24" t="s">
        <v>610</v>
      </c>
      <c r="C192" s="25">
        <f>+SUM(C193:C197)</f>
        <v>127.30281503382449</v>
      </c>
      <c r="D192" s="25">
        <f>+SUM(D193:D197)</f>
        <v>0</v>
      </c>
      <c r="E192" s="25">
        <f>+SUM(E193:E197)</f>
        <v>0</v>
      </c>
      <c r="F192" s="31"/>
      <c r="G192" s="31"/>
      <c r="H192" s="31"/>
      <c r="I192" s="31"/>
      <c r="J192" s="25">
        <f>+SUM(J193:J197)</f>
        <v>0</v>
      </c>
      <c r="K192" s="25">
        <f>+SUM(K193:K197)</f>
        <v>0</v>
      </c>
      <c r="L192" s="25">
        <f>+SUM(L193:L197)</f>
        <v>0</v>
      </c>
      <c r="M192" s="31"/>
      <c r="N192" s="64"/>
      <c r="O192" s="25">
        <f>+SUM(O193:O197)</f>
        <v>127.30281503382449</v>
      </c>
    </row>
    <row r="193" spans="1:15">
      <c r="A193" s="23" t="s">
        <v>611</v>
      </c>
      <c r="B193" s="24" t="s">
        <v>612</v>
      </c>
      <c r="C193" s="45">
        <v>89.524968550864301</v>
      </c>
      <c r="D193" s="45">
        <v>0</v>
      </c>
      <c r="E193" s="45">
        <v>0</v>
      </c>
      <c r="F193" s="31"/>
      <c r="G193" s="31"/>
      <c r="H193" s="31"/>
      <c r="I193" s="31"/>
      <c r="J193" s="45">
        <v>0</v>
      </c>
      <c r="K193" s="45">
        <v>0</v>
      </c>
      <c r="L193" s="45">
        <v>0</v>
      </c>
      <c r="M193" s="31"/>
      <c r="N193" s="64"/>
      <c r="O193" s="29">
        <f>+C193*'PCG-PTG'!$F$5+D193*'PCG-PTG'!$F$6+E193*'PCG-PTG'!$F$8+SUM(F193:I193)</f>
        <v>89.524968550864301</v>
      </c>
    </row>
    <row r="194" spans="1:15">
      <c r="A194" s="23" t="s">
        <v>613</v>
      </c>
      <c r="B194" s="24" t="s">
        <v>614</v>
      </c>
      <c r="C194" s="45">
        <v>0</v>
      </c>
      <c r="D194" s="45">
        <v>0</v>
      </c>
      <c r="E194" s="45">
        <v>0</v>
      </c>
      <c r="F194" s="31"/>
      <c r="G194" s="31"/>
      <c r="H194" s="31"/>
      <c r="I194" s="31"/>
      <c r="J194" s="45">
        <v>0</v>
      </c>
      <c r="K194" s="45">
        <v>0</v>
      </c>
      <c r="L194" s="45">
        <v>0</v>
      </c>
      <c r="M194" s="31"/>
      <c r="N194" s="64"/>
      <c r="O194" s="29">
        <f>+C194*'PCG-PTG'!$F$5+D194*'PCG-PTG'!$F$6+E194*'PCG-PTG'!$F$8+SUM(F194:I194)</f>
        <v>0</v>
      </c>
    </row>
    <row r="195" spans="1:15">
      <c r="A195" s="23" t="s">
        <v>615</v>
      </c>
      <c r="B195" s="24" t="s">
        <v>616</v>
      </c>
      <c r="C195" s="45">
        <v>37.777846482960179</v>
      </c>
      <c r="D195" s="45">
        <v>0</v>
      </c>
      <c r="E195" s="45">
        <v>0</v>
      </c>
      <c r="F195" s="31"/>
      <c r="G195" s="31"/>
      <c r="H195" s="31"/>
      <c r="I195" s="31"/>
      <c r="J195" s="45">
        <v>0</v>
      </c>
      <c r="K195" s="45">
        <v>0</v>
      </c>
      <c r="L195" s="45">
        <v>0</v>
      </c>
      <c r="M195" s="31"/>
      <c r="N195" s="64"/>
      <c r="O195" s="29">
        <f>+C195*'PCG-PTG'!$F$5+D195*'PCG-PTG'!$F$6+E195*'PCG-PTG'!$F$8+SUM(F195:I195)</f>
        <v>37.777846482960179</v>
      </c>
    </row>
    <row r="196" spans="1:15">
      <c r="A196" s="23" t="s">
        <v>617</v>
      </c>
      <c r="B196" s="24" t="s">
        <v>618</v>
      </c>
      <c r="C196" s="45">
        <v>0</v>
      </c>
      <c r="D196" s="45">
        <v>0</v>
      </c>
      <c r="E196" s="45">
        <v>0</v>
      </c>
      <c r="F196" s="31"/>
      <c r="G196" s="31"/>
      <c r="H196" s="31"/>
      <c r="I196" s="31"/>
      <c r="J196" s="45">
        <v>0</v>
      </c>
      <c r="K196" s="45">
        <v>0</v>
      </c>
      <c r="L196" s="45">
        <v>0</v>
      </c>
      <c r="M196" s="31"/>
      <c r="N196" s="64"/>
      <c r="O196" s="29">
        <f>+C196*'PCG-PTG'!$F$5+D196*'PCG-PTG'!$F$6+E196*'PCG-PTG'!$F$8+SUM(F196:I196)</f>
        <v>0</v>
      </c>
    </row>
    <row r="197" spans="1:15">
      <c r="A197" s="23" t="s">
        <v>619</v>
      </c>
      <c r="B197" s="24" t="s">
        <v>620</v>
      </c>
      <c r="C197" s="45">
        <v>0</v>
      </c>
      <c r="D197" s="45">
        <v>0</v>
      </c>
      <c r="E197" s="45">
        <v>0</v>
      </c>
      <c r="F197" s="31"/>
      <c r="G197" s="31"/>
      <c r="H197" s="31"/>
      <c r="I197" s="31"/>
      <c r="J197" s="45">
        <v>0</v>
      </c>
      <c r="K197" s="45">
        <v>0</v>
      </c>
      <c r="L197" s="45">
        <v>0</v>
      </c>
      <c r="M197" s="31"/>
      <c r="N197" s="64"/>
      <c r="O197" s="29">
        <f>+C197*'PCG-PTG'!$F$5+D197*'PCG-PTG'!$F$6+E197*'PCG-PTG'!$F$8+SUM(F197:I197)</f>
        <v>0</v>
      </c>
    </row>
    <row r="198" spans="1:15">
      <c r="A198" s="23" t="s">
        <v>621</v>
      </c>
      <c r="B198" s="24" t="s">
        <v>622</v>
      </c>
      <c r="C198" s="25">
        <f>+SUM(C199:C200)</f>
        <v>0</v>
      </c>
      <c r="D198" s="25">
        <f t="shared" ref="D198" si="60">+SUM(D199:D200)</f>
        <v>0</v>
      </c>
      <c r="E198" s="25">
        <f t="shared" ref="E198" si="61">+SUM(E199:E200)</f>
        <v>0</v>
      </c>
      <c r="F198" s="31"/>
      <c r="G198" s="31"/>
      <c r="H198" s="31"/>
      <c r="I198" s="31"/>
      <c r="J198" s="25">
        <f t="shared" ref="J198:L198" si="62">+SUM(J199:J200)</f>
        <v>0</v>
      </c>
      <c r="K198" s="25">
        <f t="shared" si="62"/>
        <v>0</v>
      </c>
      <c r="L198" s="25">
        <f t="shared" si="62"/>
        <v>0</v>
      </c>
      <c r="M198" s="31"/>
      <c r="N198" s="64"/>
      <c r="O198" s="25">
        <f>+SUM(O199:O200)</f>
        <v>0</v>
      </c>
    </row>
    <row r="199" spans="1:15">
      <c r="A199" s="23" t="s">
        <v>623</v>
      </c>
      <c r="B199" s="24" t="s">
        <v>624</v>
      </c>
      <c r="C199" s="45">
        <v>0</v>
      </c>
      <c r="D199" s="45">
        <v>0</v>
      </c>
      <c r="E199" s="45">
        <v>0</v>
      </c>
      <c r="F199" s="31"/>
      <c r="G199" s="31"/>
      <c r="H199" s="31"/>
      <c r="I199" s="31"/>
      <c r="J199" s="45">
        <v>0</v>
      </c>
      <c r="K199" s="45">
        <v>0</v>
      </c>
      <c r="L199" s="45">
        <v>0</v>
      </c>
      <c r="M199" s="31"/>
      <c r="N199" s="64"/>
      <c r="O199" s="29">
        <f>+C199*'PCG-PTG'!$F$5+D199*'PCG-PTG'!$F$6+E199*'PCG-PTG'!$F$8+SUM(F199:I199)</f>
        <v>0</v>
      </c>
    </row>
    <row r="200" spans="1:15">
      <c r="A200" s="23" t="s">
        <v>625</v>
      </c>
      <c r="B200" s="24" t="s">
        <v>626</v>
      </c>
      <c r="C200" s="25">
        <f>+SUM(C201:C205)</f>
        <v>0</v>
      </c>
      <c r="D200" s="25">
        <f>+SUM(D201:D205)</f>
        <v>0</v>
      </c>
      <c r="E200" s="25">
        <f>+SUM(E201:E205)</f>
        <v>0</v>
      </c>
      <c r="F200" s="31"/>
      <c r="G200" s="31"/>
      <c r="H200" s="31"/>
      <c r="I200" s="31"/>
      <c r="J200" s="25">
        <f>+SUM(J201:J205)</f>
        <v>0</v>
      </c>
      <c r="K200" s="25">
        <f>+SUM(K201:K205)</f>
        <v>0</v>
      </c>
      <c r="L200" s="25">
        <f>+SUM(L201:L205)</f>
        <v>0</v>
      </c>
      <c r="M200" s="31"/>
      <c r="N200" s="64"/>
      <c r="O200" s="25">
        <f>+SUM(O201:O205)</f>
        <v>0</v>
      </c>
    </row>
    <row r="201" spans="1:15">
      <c r="A201" s="23" t="s">
        <v>627</v>
      </c>
      <c r="B201" s="24" t="s">
        <v>628</v>
      </c>
      <c r="C201" s="45">
        <v>0</v>
      </c>
      <c r="D201" s="45">
        <v>0</v>
      </c>
      <c r="E201" s="45">
        <v>0</v>
      </c>
      <c r="F201" s="31"/>
      <c r="G201" s="31"/>
      <c r="H201" s="31"/>
      <c r="I201" s="31"/>
      <c r="J201" s="45">
        <v>0</v>
      </c>
      <c r="K201" s="45">
        <v>0</v>
      </c>
      <c r="L201" s="45">
        <v>0</v>
      </c>
      <c r="M201" s="31"/>
      <c r="N201" s="64"/>
      <c r="O201" s="29">
        <f>+C201*'PCG-PTG'!$F$5+D201*'PCG-PTG'!$F$6+E201*'PCG-PTG'!$F$8+SUM(F201:I201)</f>
        <v>0</v>
      </c>
    </row>
    <row r="202" spans="1:15">
      <c r="A202" s="23" t="s">
        <v>629</v>
      </c>
      <c r="B202" s="24" t="s">
        <v>630</v>
      </c>
      <c r="C202" s="45">
        <v>0</v>
      </c>
      <c r="D202" s="45">
        <v>0</v>
      </c>
      <c r="E202" s="45">
        <v>0</v>
      </c>
      <c r="F202" s="31"/>
      <c r="G202" s="31"/>
      <c r="H202" s="31"/>
      <c r="I202" s="31"/>
      <c r="J202" s="45">
        <v>0</v>
      </c>
      <c r="K202" s="45">
        <v>0</v>
      </c>
      <c r="L202" s="45">
        <v>0</v>
      </c>
      <c r="M202" s="31"/>
      <c r="N202" s="64"/>
      <c r="O202" s="29">
        <f>+C202*'PCG-PTG'!$F$5+D202*'PCG-PTG'!$F$6+E202*'PCG-PTG'!$F$8+SUM(F202:I202)</f>
        <v>0</v>
      </c>
    </row>
    <row r="203" spans="1:15">
      <c r="A203" s="23" t="s">
        <v>631</v>
      </c>
      <c r="B203" s="24" t="s">
        <v>632</v>
      </c>
      <c r="C203" s="45">
        <v>0</v>
      </c>
      <c r="D203" s="45">
        <v>0</v>
      </c>
      <c r="E203" s="45">
        <v>0</v>
      </c>
      <c r="F203" s="31"/>
      <c r="G203" s="31"/>
      <c r="H203" s="31"/>
      <c r="I203" s="31"/>
      <c r="J203" s="45">
        <v>0</v>
      </c>
      <c r="K203" s="45">
        <v>0</v>
      </c>
      <c r="L203" s="45">
        <v>0</v>
      </c>
      <c r="M203" s="31"/>
      <c r="N203" s="64"/>
      <c r="O203" s="29">
        <f>+C203*'PCG-PTG'!$F$5+D203*'PCG-PTG'!$F$6+E203*'PCG-PTG'!$F$8+SUM(F203:I203)</f>
        <v>0</v>
      </c>
    </row>
    <row r="204" spans="1:15">
      <c r="A204" s="23" t="s">
        <v>633</v>
      </c>
      <c r="B204" s="24" t="s">
        <v>634</v>
      </c>
      <c r="C204" s="45">
        <v>0</v>
      </c>
      <c r="D204" s="45">
        <v>0</v>
      </c>
      <c r="E204" s="45">
        <v>0</v>
      </c>
      <c r="F204" s="31"/>
      <c r="G204" s="31"/>
      <c r="H204" s="31"/>
      <c r="I204" s="31"/>
      <c r="J204" s="45">
        <v>0</v>
      </c>
      <c r="K204" s="45">
        <v>0</v>
      </c>
      <c r="L204" s="45">
        <v>0</v>
      </c>
      <c r="M204" s="31"/>
      <c r="N204" s="64"/>
      <c r="O204" s="29">
        <f>+C204*'PCG-PTG'!$F$5+D204*'PCG-PTG'!$F$6+E204*'PCG-PTG'!$F$8+SUM(F204:I204)</f>
        <v>0</v>
      </c>
    </row>
    <row r="205" spans="1:15">
      <c r="A205" s="23" t="s">
        <v>635</v>
      </c>
      <c r="B205" s="24" t="s">
        <v>636</v>
      </c>
      <c r="C205" s="45">
        <v>0</v>
      </c>
      <c r="D205" s="45">
        <v>0</v>
      </c>
      <c r="E205" s="45">
        <v>0</v>
      </c>
      <c r="F205" s="31"/>
      <c r="G205" s="31"/>
      <c r="H205" s="31"/>
      <c r="I205" s="31"/>
      <c r="J205" s="45">
        <v>0</v>
      </c>
      <c r="K205" s="45">
        <v>0</v>
      </c>
      <c r="L205" s="45">
        <v>0</v>
      </c>
      <c r="M205" s="31"/>
      <c r="N205" s="64"/>
      <c r="O205" s="29">
        <f>+C205*'PCG-PTG'!$F$5+D205*'PCG-PTG'!$F$6+E205*'PCG-PTG'!$F$8+SUM(F205:I205)</f>
        <v>0</v>
      </c>
    </row>
    <row r="206" spans="1:15">
      <c r="A206" s="23" t="s">
        <v>637</v>
      </c>
      <c r="B206" s="24" t="s">
        <v>638</v>
      </c>
      <c r="C206" s="45">
        <v>0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64"/>
      <c r="O206" s="29">
        <f>+C206*'PCG-PTG'!$F$5+D206*'PCG-PTG'!$F$6+E206*'PCG-PTG'!$F$8+SUM(F206:I206)</f>
        <v>0</v>
      </c>
    </row>
    <row r="207" spans="1:15">
      <c r="A207" s="23" t="s">
        <v>639</v>
      </c>
      <c r="B207" s="24" t="s">
        <v>290</v>
      </c>
      <c r="C207" s="45">
        <v>0</v>
      </c>
      <c r="D207" s="45">
        <v>0</v>
      </c>
      <c r="E207" s="45">
        <v>0</v>
      </c>
      <c r="F207" s="31"/>
      <c r="G207" s="31"/>
      <c r="H207" s="31"/>
      <c r="I207" s="31"/>
      <c r="J207" s="45">
        <v>0</v>
      </c>
      <c r="K207" s="45">
        <v>0</v>
      </c>
      <c r="L207" s="45">
        <v>0</v>
      </c>
      <c r="M207" s="31"/>
      <c r="N207" s="64"/>
      <c r="O207" s="29">
        <f>+C207*'PCG-PTG'!$F$5+D207*'PCG-PTG'!$F$6+E207*'PCG-PTG'!$F$8+SUM(F207:I207)</f>
        <v>0</v>
      </c>
    </row>
    <row r="208" spans="1:15" s="12" customFormat="1">
      <c r="A208" s="18" t="s">
        <v>640</v>
      </c>
      <c r="B208" s="19" t="s">
        <v>641</v>
      </c>
      <c r="C208" s="20">
        <f>+C209+C213+C216+C219+C223</f>
        <v>0</v>
      </c>
      <c r="D208" s="20">
        <f t="shared" ref="D208:E208" si="63">+D209+D213+D216+D219+D223</f>
        <v>34.235436596269295</v>
      </c>
      <c r="E208" s="20">
        <f t="shared" si="63"/>
        <v>0.15524992111199995</v>
      </c>
      <c r="F208" s="34"/>
      <c r="G208" s="34"/>
      <c r="H208" s="34"/>
      <c r="I208" s="34"/>
      <c r="J208" s="20">
        <f t="shared" ref="J208:M208" si="64">+J209+J213+J216+J219+J223</f>
        <v>0</v>
      </c>
      <c r="K208" s="20">
        <f t="shared" si="64"/>
        <v>0</v>
      </c>
      <c r="L208" s="20">
        <f t="shared" si="64"/>
        <v>0</v>
      </c>
      <c r="M208" s="20">
        <f t="shared" si="64"/>
        <v>0</v>
      </c>
      <c r="N208" s="63"/>
      <c r="O208" s="20">
        <f>+O209+O213+O216+O219+O223</f>
        <v>999.73345379022021</v>
      </c>
    </row>
    <row r="209" spans="1:15">
      <c r="A209" s="23" t="s">
        <v>642</v>
      </c>
      <c r="B209" s="24" t="s">
        <v>643</v>
      </c>
      <c r="C209" s="25">
        <f>+SUM(C210:C212)</f>
        <v>0</v>
      </c>
      <c r="D209" s="25">
        <v>28.434539917269536</v>
      </c>
      <c r="E209" s="31"/>
      <c r="F209" s="31"/>
      <c r="G209" s="31"/>
      <c r="H209" s="31"/>
      <c r="I209" s="31"/>
      <c r="J209" s="25">
        <f t="shared" ref="J209:L209" si="65">+SUM(J210:J212)</f>
        <v>0</v>
      </c>
      <c r="K209" s="25">
        <f t="shared" si="65"/>
        <v>0</v>
      </c>
      <c r="L209" s="25">
        <f t="shared" si="65"/>
        <v>0</v>
      </c>
      <c r="M209" s="31"/>
      <c r="N209" s="64"/>
      <c r="O209" s="25">
        <f>+C209*'PCG-PTG'!$F$5+D209*'PCG-PTG'!$F$6+E209*'PCG-PTG'!$F$8+SUM(F209:I209)</f>
        <v>796.16711768354696</v>
      </c>
    </row>
    <row r="210" spans="1:15">
      <c r="A210" s="23" t="s">
        <v>644</v>
      </c>
      <c r="B210" s="24" t="s">
        <v>645</v>
      </c>
      <c r="C210" s="45">
        <v>0</v>
      </c>
      <c r="D210" s="45">
        <v>0</v>
      </c>
      <c r="E210" s="31"/>
      <c r="F210" s="31"/>
      <c r="G210" s="31"/>
      <c r="H210" s="31"/>
      <c r="I210" s="31"/>
      <c r="J210" s="45">
        <v>0</v>
      </c>
      <c r="K210" s="45">
        <v>0</v>
      </c>
      <c r="L210" s="45">
        <v>0</v>
      </c>
      <c r="M210" s="31"/>
      <c r="N210" s="64"/>
      <c r="O210" s="29">
        <f>+C210*'PCG-PTG'!$F$5+D210*'PCG-PTG'!$F$6+E210*'PCG-PTG'!$F$8+SUM(F210:I210)</f>
        <v>0</v>
      </c>
    </row>
    <row r="211" spans="1:15">
      <c r="A211" s="23" t="s">
        <v>646</v>
      </c>
      <c r="B211" s="24" t="s">
        <v>647</v>
      </c>
      <c r="C211" s="45">
        <v>0</v>
      </c>
      <c r="D211" s="45">
        <v>0</v>
      </c>
      <c r="E211" s="31"/>
      <c r="F211" s="31"/>
      <c r="G211" s="31"/>
      <c r="H211" s="31"/>
      <c r="I211" s="31"/>
      <c r="J211" s="45">
        <v>0</v>
      </c>
      <c r="K211" s="45">
        <v>0</v>
      </c>
      <c r="L211" s="45">
        <v>0</v>
      </c>
      <c r="M211" s="31"/>
      <c r="N211" s="64"/>
      <c r="O211" s="29">
        <f>+C211*'PCG-PTG'!$F$5+D211*'PCG-PTG'!$F$6+E211*'PCG-PTG'!$F$8+SUM(F211:I211)</f>
        <v>0</v>
      </c>
    </row>
    <row r="212" spans="1:15">
      <c r="A212" s="23" t="s">
        <v>648</v>
      </c>
      <c r="B212" s="24" t="s">
        <v>649</v>
      </c>
      <c r="C212" s="45">
        <v>0</v>
      </c>
      <c r="D212" s="45">
        <v>0</v>
      </c>
      <c r="E212" s="31"/>
      <c r="F212" s="31"/>
      <c r="G212" s="31"/>
      <c r="H212" s="31"/>
      <c r="I212" s="31"/>
      <c r="J212" s="45">
        <v>0</v>
      </c>
      <c r="K212" s="45">
        <v>0</v>
      </c>
      <c r="L212" s="45">
        <v>0</v>
      </c>
      <c r="M212" s="31"/>
      <c r="N212" s="64"/>
      <c r="O212" s="29">
        <f>+C212*'PCG-PTG'!$F$5+D212*'PCG-PTG'!$F$6+E212*'PCG-PTG'!$F$8+SUM(F212:I212)</f>
        <v>0</v>
      </c>
    </row>
    <row r="213" spans="1:15">
      <c r="A213" s="23" t="s">
        <v>650</v>
      </c>
      <c r="B213" s="24" t="s">
        <v>651</v>
      </c>
      <c r="C213" s="31"/>
      <c r="D213" s="25">
        <f>+SUM(D214:D215)</f>
        <v>0</v>
      </c>
      <c r="E213" s="25">
        <f>+SUM(E214:E215)</f>
        <v>0</v>
      </c>
      <c r="F213" s="31"/>
      <c r="G213" s="31"/>
      <c r="H213" s="31"/>
      <c r="I213" s="31"/>
      <c r="J213" s="25">
        <f t="shared" ref="J213:L213" si="66">+SUM(J214:J215)</f>
        <v>0</v>
      </c>
      <c r="K213" s="25">
        <f t="shared" si="66"/>
        <v>0</v>
      </c>
      <c r="L213" s="25">
        <f t="shared" si="66"/>
        <v>0</v>
      </c>
      <c r="M213" s="31"/>
      <c r="N213" s="64"/>
      <c r="O213" s="25">
        <f t="shared" ref="O213" si="67">+SUM(O214:O215)</f>
        <v>0</v>
      </c>
    </row>
    <row r="214" spans="1:15">
      <c r="A214" s="23" t="s">
        <v>652</v>
      </c>
      <c r="B214" s="24" t="s">
        <v>653</v>
      </c>
      <c r="C214" s="31"/>
      <c r="D214" s="45">
        <v>0</v>
      </c>
      <c r="E214" s="45">
        <v>0</v>
      </c>
      <c r="F214" s="31"/>
      <c r="G214" s="31"/>
      <c r="H214" s="31"/>
      <c r="I214" s="31"/>
      <c r="J214" s="45">
        <v>0</v>
      </c>
      <c r="K214" s="45">
        <v>0</v>
      </c>
      <c r="L214" s="45">
        <v>0</v>
      </c>
      <c r="M214" s="31"/>
      <c r="N214" s="64"/>
      <c r="O214" s="29">
        <f>+C214*'PCG-PTG'!$F$5+D214*'PCG-PTG'!$F$6+E214*'PCG-PTG'!$F$8+SUM(F214:I214)</f>
        <v>0</v>
      </c>
    </row>
    <row r="215" spans="1:15">
      <c r="A215" s="23" t="s">
        <v>654</v>
      </c>
      <c r="B215" s="24" t="s">
        <v>655</v>
      </c>
      <c r="C215" s="31"/>
      <c r="D215" s="45">
        <v>0</v>
      </c>
      <c r="E215" s="45">
        <v>0</v>
      </c>
      <c r="F215" s="31"/>
      <c r="G215" s="31"/>
      <c r="H215" s="31"/>
      <c r="I215" s="31"/>
      <c r="J215" s="45">
        <v>0</v>
      </c>
      <c r="K215" s="45">
        <v>0</v>
      </c>
      <c r="L215" s="45">
        <v>0</v>
      </c>
      <c r="M215" s="31"/>
      <c r="N215" s="64"/>
      <c r="O215" s="29">
        <f>+C215*'PCG-PTG'!$F$5+D215*'PCG-PTG'!$F$6+E215*'PCG-PTG'!$F$8+SUM(F215:I215)</f>
        <v>0</v>
      </c>
    </row>
    <row r="216" spans="1:15">
      <c r="A216" s="23" t="s">
        <v>656</v>
      </c>
      <c r="B216" s="24" t="s">
        <v>657</v>
      </c>
      <c r="C216" s="25">
        <f>+SUM(C217:C218)</f>
        <v>0</v>
      </c>
      <c r="D216" s="25">
        <f t="shared" ref="D216:E216" si="68">+SUM(D217:D218)</f>
        <v>0</v>
      </c>
      <c r="E216" s="25">
        <f t="shared" si="68"/>
        <v>0</v>
      </c>
      <c r="F216" s="31"/>
      <c r="G216" s="31"/>
      <c r="H216" s="31"/>
      <c r="I216" s="31"/>
      <c r="J216" s="25">
        <f t="shared" ref="J216:M216" si="69">+SUM(J217:J218)</f>
        <v>0</v>
      </c>
      <c r="K216" s="25">
        <f t="shared" si="69"/>
        <v>0</v>
      </c>
      <c r="L216" s="25">
        <f t="shared" si="69"/>
        <v>0</v>
      </c>
      <c r="M216" s="25">
        <f t="shared" si="69"/>
        <v>0</v>
      </c>
      <c r="N216" s="64"/>
      <c r="O216" s="25">
        <f t="shared" ref="O216" si="70">+SUM(O217:O218)</f>
        <v>0</v>
      </c>
    </row>
    <row r="217" spans="1:15">
      <c r="A217" s="23" t="s">
        <v>658</v>
      </c>
      <c r="B217" s="24" t="s">
        <v>659</v>
      </c>
      <c r="C217" s="45">
        <v>0</v>
      </c>
      <c r="D217" s="45">
        <v>0</v>
      </c>
      <c r="E217" s="45">
        <v>0</v>
      </c>
      <c r="F217" s="31"/>
      <c r="G217" s="31"/>
      <c r="H217" s="31"/>
      <c r="I217" s="31"/>
      <c r="J217" s="45">
        <v>0</v>
      </c>
      <c r="K217" s="45">
        <v>0</v>
      </c>
      <c r="L217" s="45">
        <v>0</v>
      </c>
      <c r="M217" s="45">
        <v>0</v>
      </c>
      <c r="N217" s="64"/>
      <c r="O217" s="29">
        <f>+C217*'PCG-PTG'!$F$5+D217*'PCG-PTG'!$F$6+E217*'PCG-PTG'!$F$8+SUM(F217:I217)</f>
        <v>0</v>
      </c>
    </row>
    <row r="218" spans="1:15">
      <c r="A218" s="23" t="s">
        <v>660</v>
      </c>
      <c r="B218" s="24" t="s">
        <v>661</v>
      </c>
      <c r="C218" s="45">
        <v>0</v>
      </c>
      <c r="D218" s="45">
        <v>0</v>
      </c>
      <c r="E218" s="45">
        <v>0</v>
      </c>
      <c r="F218" s="31"/>
      <c r="G218" s="31"/>
      <c r="H218" s="31"/>
      <c r="I218" s="31"/>
      <c r="J218" s="45">
        <v>0</v>
      </c>
      <c r="K218" s="45">
        <v>0</v>
      </c>
      <c r="L218" s="45">
        <v>0</v>
      </c>
      <c r="M218" s="45">
        <v>0</v>
      </c>
      <c r="N218" s="64"/>
      <c r="O218" s="29">
        <f>+C218*'PCG-PTG'!$F$5+D218*'PCG-PTG'!$F$6+E218*'PCG-PTG'!$F$8+SUM(F218:I218)</f>
        <v>0</v>
      </c>
    </row>
    <row r="219" spans="1:15">
      <c r="A219" s="23" t="s">
        <v>662</v>
      </c>
      <c r="B219" s="24" t="s">
        <v>663</v>
      </c>
      <c r="C219" s="31"/>
      <c r="D219" s="25">
        <f>+SUM(D220:D222)</f>
        <v>5.8008966789997576</v>
      </c>
      <c r="E219" s="25">
        <f t="shared" ref="E219" si="71">+SUM(E220:E222)</f>
        <v>0.15524992111199995</v>
      </c>
      <c r="F219" s="31"/>
      <c r="G219" s="31"/>
      <c r="H219" s="31"/>
      <c r="I219" s="31"/>
      <c r="J219" s="25">
        <f t="shared" ref="J219:L219" si="72">+SUM(J220:J222)</f>
        <v>0</v>
      </c>
      <c r="K219" s="25">
        <f t="shared" si="72"/>
        <v>0</v>
      </c>
      <c r="L219" s="25">
        <f t="shared" si="72"/>
        <v>0</v>
      </c>
      <c r="M219" s="31"/>
      <c r="N219" s="64"/>
      <c r="O219" s="25">
        <f t="shared" ref="O219" si="73">+SUM(O220:O222)</f>
        <v>203.56633610667319</v>
      </c>
    </row>
    <row r="220" spans="1:15">
      <c r="A220" s="23" t="s">
        <v>664</v>
      </c>
      <c r="B220" s="24" t="s">
        <v>665</v>
      </c>
      <c r="C220" s="31"/>
      <c r="D220" s="45">
        <v>5.8008966789997576</v>
      </c>
      <c r="E220" s="45">
        <v>0.15524992111199995</v>
      </c>
      <c r="F220" s="31"/>
      <c r="G220" s="31"/>
      <c r="H220" s="31"/>
      <c r="I220" s="31"/>
      <c r="J220" s="45">
        <v>0</v>
      </c>
      <c r="K220" s="45">
        <v>0</v>
      </c>
      <c r="L220" s="45">
        <v>0</v>
      </c>
      <c r="M220" s="31"/>
      <c r="N220" s="64"/>
      <c r="O220" s="29">
        <f>+C220*'PCG-PTG'!$F$5+D220*'PCG-PTG'!$F$6+E220*'PCG-PTG'!$F$8+SUM(F220:I220)</f>
        <v>203.56633610667319</v>
      </c>
    </row>
    <row r="221" spans="1:15">
      <c r="A221" s="23" t="s">
        <v>666</v>
      </c>
      <c r="B221" s="24" t="s">
        <v>667</v>
      </c>
      <c r="C221" s="31"/>
      <c r="D221" s="45">
        <v>0</v>
      </c>
      <c r="E221" s="45">
        <v>0</v>
      </c>
      <c r="F221" s="31"/>
      <c r="G221" s="31"/>
      <c r="H221" s="31"/>
      <c r="I221" s="31"/>
      <c r="J221" s="45">
        <v>0</v>
      </c>
      <c r="K221" s="45">
        <v>0</v>
      </c>
      <c r="L221" s="45">
        <v>0</v>
      </c>
      <c r="M221" s="31"/>
      <c r="N221" s="64"/>
      <c r="O221" s="29">
        <f>+C221*'PCG-PTG'!$F$5+D221*'PCG-PTG'!$F$6+E221*'PCG-PTG'!$F$8+SUM(F221:I221)</f>
        <v>0</v>
      </c>
    </row>
    <row r="222" spans="1:15">
      <c r="A222" s="23" t="s">
        <v>668</v>
      </c>
      <c r="B222" s="24" t="s">
        <v>290</v>
      </c>
      <c r="C222" s="31"/>
      <c r="D222" s="45">
        <v>0</v>
      </c>
      <c r="E222" s="45">
        <v>0</v>
      </c>
      <c r="F222" s="31"/>
      <c r="G222" s="31"/>
      <c r="H222" s="31"/>
      <c r="I222" s="31"/>
      <c r="J222" s="45">
        <v>0</v>
      </c>
      <c r="K222" s="45">
        <v>0</v>
      </c>
      <c r="L222" s="45">
        <v>0</v>
      </c>
      <c r="M222" s="31"/>
      <c r="N222" s="64"/>
      <c r="O222" s="29">
        <f>+C222*'PCG-PTG'!$F$5+D222*'PCG-PTG'!$F$6+E222*'PCG-PTG'!$F$8+SUM(F222:I222)</f>
        <v>0</v>
      </c>
    </row>
    <row r="223" spans="1:15">
      <c r="A223" s="23" t="s">
        <v>669</v>
      </c>
      <c r="B223" s="24" t="s">
        <v>290</v>
      </c>
      <c r="C223" s="45">
        <v>0</v>
      </c>
      <c r="D223" s="45">
        <v>0</v>
      </c>
      <c r="E223" s="45">
        <v>0</v>
      </c>
      <c r="F223" s="31"/>
      <c r="G223" s="31"/>
      <c r="H223" s="31"/>
      <c r="I223" s="31"/>
      <c r="J223" s="45">
        <v>0</v>
      </c>
      <c r="K223" s="45">
        <v>0</v>
      </c>
      <c r="L223" s="45">
        <v>0</v>
      </c>
      <c r="M223" s="45">
        <v>0</v>
      </c>
      <c r="N223" s="64"/>
      <c r="O223" s="29">
        <f>+C223*'PCG-PTG'!$F$5+D223*'PCG-PTG'!$F$6+E223*'PCG-PTG'!$F$8+SUM(F223:I223)</f>
        <v>0</v>
      </c>
    </row>
    <row r="224" spans="1:15">
      <c r="A224" s="36"/>
      <c r="B224" s="37" t="s">
        <v>670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64"/>
      <c r="O224" s="38"/>
    </row>
    <row r="225" spans="1:15" s="12" customFormat="1">
      <c r="A225" s="18"/>
      <c r="B225" s="65" t="s">
        <v>671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63"/>
      <c r="O225" s="34"/>
    </row>
    <row r="226" spans="1:15">
      <c r="A226" s="23"/>
      <c r="B226" s="24" t="s">
        <v>672</v>
      </c>
      <c r="C226" s="25">
        <f>+SUM(C227:C228)</f>
        <v>532.85410338159988</v>
      </c>
      <c r="D226" s="25">
        <f t="shared" ref="D226:E226" si="74">+SUM(D227:D228)</f>
        <v>3.7262524711999994E-3</v>
      </c>
      <c r="E226" s="25">
        <f t="shared" si="74"/>
        <v>1.4905009884799997E-2</v>
      </c>
      <c r="F226" s="31"/>
      <c r="G226" s="31"/>
      <c r="H226" s="31"/>
      <c r="I226" s="31"/>
      <c r="J226" s="25">
        <f t="shared" ref="J226:M226" si="75">+SUM(J227:J228)</f>
        <v>0</v>
      </c>
      <c r="K226" s="25">
        <f t="shared" si="75"/>
        <v>0</v>
      </c>
      <c r="L226" s="25">
        <f t="shared" si="75"/>
        <v>0</v>
      </c>
      <c r="M226" s="25">
        <f t="shared" si="75"/>
        <v>0</v>
      </c>
      <c r="N226" s="64"/>
      <c r="O226" s="25">
        <f>+SUM(O227:O228)</f>
        <v>536.90826607026543</v>
      </c>
    </row>
    <row r="227" spans="1:15">
      <c r="A227" s="23"/>
      <c r="B227" s="43" t="s">
        <v>673</v>
      </c>
      <c r="C227" s="45">
        <v>532.85410338159988</v>
      </c>
      <c r="D227" s="45">
        <v>3.7262524711999994E-3</v>
      </c>
      <c r="E227" s="45">
        <v>1.4905009884799997E-2</v>
      </c>
      <c r="F227" s="31"/>
      <c r="G227" s="31"/>
      <c r="H227" s="31"/>
      <c r="I227" s="31"/>
      <c r="J227" s="45"/>
      <c r="K227" s="45"/>
      <c r="L227" s="45"/>
      <c r="M227" s="45"/>
      <c r="N227" s="64"/>
      <c r="O227" s="29">
        <f>+C227*'PCG-PTG'!$F$5+D227*'PCG-PTG'!$F$6+E227*'PCG-PTG'!$F$8+SUM(F227:I227)</f>
        <v>536.90826607026543</v>
      </c>
    </row>
    <row r="228" spans="1:15">
      <c r="A228" s="23"/>
      <c r="B228" s="43" t="s">
        <v>674</v>
      </c>
      <c r="C228" s="45">
        <v>0</v>
      </c>
      <c r="D228" s="45"/>
      <c r="E228" s="45"/>
      <c r="F228" s="31"/>
      <c r="G228" s="31"/>
      <c r="H228" s="31"/>
      <c r="I228" s="31"/>
      <c r="J228" s="45"/>
      <c r="K228" s="45"/>
      <c r="L228" s="45"/>
      <c r="M228" s="45"/>
      <c r="N228" s="64"/>
      <c r="O228" s="29">
        <f>+C228*'PCG-PTG'!$F$5+D228*'PCG-PTG'!$F$6+E228*'PCG-PTG'!$F$8+SUM(F228:I228)</f>
        <v>0</v>
      </c>
    </row>
    <row r="229" spans="1:15">
      <c r="A229" s="23"/>
      <c r="B229" s="24" t="s">
        <v>675</v>
      </c>
      <c r="C229" s="45">
        <v>0</v>
      </c>
      <c r="D229" s="45"/>
      <c r="E229" s="45"/>
      <c r="F229" s="31"/>
      <c r="G229" s="31"/>
      <c r="H229" s="31"/>
      <c r="I229" s="31"/>
      <c r="J229" s="45"/>
      <c r="K229" s="45"/>
      <c r="L229" s="45"/>
      <c r="M229" s="45"/>
      <c r="N229" s="64"/>
      <c r="O229" s="29">
        <f>+C229*'PCG-PTG'!$F$5+D229*'PCG-PTG'!$F$6+E229*'PCG-PTG'!$F$8+SUM(F229:I229)</f>
        <v>0</v>
      </c>
    </row>
    <row r="230" spans="1:15" ht="12.95">
      <c r="A230" s="23"/>
      <c r="B230" s="24" t="s">
        <v>676</v>
      </c>
      <c r="C230" s="45">
        <v>1535.4170142319997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64"/>
      <c r="O230" s="29">
        <f>+C230*'PCG-PTG'!$F$5+D230*'PCG-PTG'!$F$6+E230*'PCG-PTG'!$F$8+SUM(F230:I230)</f>
        <v>1535.4170142319997</v>
      </c>
    </row>
    <row r="231" spans="1:15" ht="12.95">
      <c r="A231" s="23"/>
      <c r="B231" s="24" t="s">
        <v>677</v>
      </c>
      <c r="C231" s="25">
        <f>+SUM(C232:C233)</f>
        <v>0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64"/>
      <c r="O231" s="25">
        <f>+SUM(O232:O233)</f>
        <v>0</v>
      </c>
    </row>
    <row r="232" spans="1:15">
      <c r="A232" s="23"/>
      <c r="B232" s="43" t="s">
        <v>678</v>
      </c>
      <c r="C232" s="45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64"/>
      <c r="O232" s="29">
        <f>+C232*'PCG-PTG'!$F$5+D232*'PCG-PTG'!$F$6+E232*'PCG-PTG'!$F$8+SUM(F232:I232)</f>
        <v>0</v>
      </c>
    </row>
    <row r="233" spans="1:15">
      <c r="A233" s="23"/>
      <c r="B233" s="43" t="s">
        <v>679</v>
      </c>
      <c r="C233" s="45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64"/>
      <c r="O233" s="29">
        <f>+C233*'PCG-PTG'!$F$5+D233*'PCG-PTG'!$F$6+E233*'PCG-PTG'!$F$8+SUM(F233:I233)</f>
        <v>0</v>
      </c>
    </row>
    <row r="234" spans="1:15">
      <c r="A234" s="23"/>
      <c r="B234" s="24" t="s">
        <v>680</v>
      </c>
      <c r="C234" s="45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64"/>
      <c r="O234" s="29">
        <f>+C234*'PCG-PTG'!$F$5+D234*'PCG-PTG'!$F$6+E234*'PCG-PTG'!$F$8+SUM(F234:I234)</f>
        <v>0</v>
      </c>
    </row>
    <row r="235" spans="1:15" ht="12.95">
      <c r="A235" s="23"/>
      <c r="B235" s="24" t="s">
        <v>681</v>
      </c>
      <c r="C235" s="31"/>
      <c r="D235" s="31"/>
      <c r="E235" s="45"/>
      <c r="F235" s="31"/>
      <c r="G235" s="31"/>
      <c r="H235" s="31"/>
      <c r="I235" s="31"/>
      <c r="J235" s="31"/>
      <c r="K235" s="31"/>
      <c r="L235" s="31"/>
      <c r="M235" s="31"/>
      <c r="N235" s="64"/>
      <c r="O235" s="29">
        <f>+C235*'PCG-PTG'!$F$5+D235*'PCG-PTG'!$F$6+E235*'PCG-PTG'!$F$8+SUM(F235:I235)</f>
        <v>0</v>
      </c>
    </row>
    <row r="236" spans="1:15" ht="12.95">
      <c r="A236" s="23"/>
      <c r="B236" s="24" t="s">
        <v>682</v>
      </c>
      <c r="C236" s="45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64"/>
      <c r="O236" s="29">
        <f>+C236*'PCG-PTG'!$F$5+D236*'PCG-PTG'!$F$6+E236*'PCG-PTG'!$F$8+SUM(F236:I236)</f>
        <v>0</v>
      </c>
    </row>
    <row r="239" spans="1:15" s="12" customFormat="1">
      <c r="A239" s="10" t="s">
        <v>683</v>
      </c>
      <c r="B239" s="10"/>
      <c r="C239" s="63">
        <f t="shared" ref="C239:M239" si="76">+C4-C241</f>
        <v>0</v>
      </c>
      <c r="D239" s="63">
        <f t="shared" si="76"/>
        <v>0</v>
      </c>
      <c r="E239" s="63">
        <f t="shared" si="76"/>
        <v>0</v>
      </c>
      <c r="F239" s="63">
        <f t="shared" si="76"/>
        <v>0</v>
      </c>
      <c r="G239" s="63">
        <f t="shared" si="76"/>
        <v>0</v>
      </c>
      <c r="H239" s="63">
        <f t="shared" si="76"/>
        <v>0</v>
      </c>
      <c r="I239" s="63">
        <f t="shared" si="76"/>
        <v>0</v>
      </c>
      <c r="J239" s="63">
        <f t="shared" si="76"/>
        <v>0</v>
      </c>
      <c r="K239" s="63">
        <f t="shared" si="76"/>
        <v>0</v>
      </c>
      <c r="L239" s="63">
        <f t="shared" si="76"/>
        <v>0</v>
      </c>
      <c r="M239" s="63">
        <f t="shared" si="76"/>
        <v>0</v>
      </c>
      <c r="N239" s="63"/>
      <c r="O239" s="63">
        <f>+O4-O241</f>
        <v>0</v>
      </c>
    </row>
    <row r="240" spans="1:15" s="89" customFormat="1" ht="26.1">
      <c r="A240" s="85" t="s">
        <v>247</v>
      </c>
      <c r="B240" s="85" t="s">
        <v>248</v>
      </c>
      <c r="C240" s="86" t="s">
        <v>249</v>
      </c>
      <c r="D240" s="86" t="s">
        <v>250</v>
      </c>
      <c r="E240" s="86" t="s">
        <v>251</v>
      </c>
      <c r="F240" s="86" t="s">
        <v>252</v>
      </c>
      <c r="G240" s="86" t="s">
        <v>253</v>
      </c>
      <c r="H240" s="86" t="s">
        <v>254</v>
      </c>
      <c r="I240" s="86" t="s">
        <v>255</v>
      </c>
      <c r="J240" s="86" t="s">
        <v>256</v>
      </c>
      <c r="K240" s="86" t="s">
        <v>257</v>
      </c>
      <c r="L240" s="86" t="s">
        <v>258</v>
      </c>
      <c r="M240" s="86" t="s">
        <v>259</v>
      </c>
      <c r="N240" s="88"/>
      <c r="O240" s="86" t="s">
        <v>260</v>
      </c>
    </row>
    <row r="241" spans="1:15" s="12" customFormat="1">
      <c r="A241" s="18" t="s">
        <v>261</v>
      </c>
      <c r="B241" s="19" t="s">
        <v>262</v>
      </c>
      <c r="C241" s="20">
        <f t="shared" ref="C241:M241" si="77">+C242+C253+C262+C273+C282</f>
        <v>-11285.774670672279</v>
      </c>
      <c r="D241" s="20">
        <f t="shared" si="77"/>
        <v>150.32694894028378</v>
      </c>
      <c r="E241" s="20">
        <f t="shared" si="77"/>
        <v>3.3033742998908044</v>
      </c>
      <c r="F241" s="20">
        <f t="shared" si="77"/>
        <v>0</v>
      </c>
      <c r="G241" s="20">
        <f t="shared" si="77"/>
        <v>0</v>
      </c>
      <c r="H241" s="20">
        <f t="shared" si="77"/>
        <v>0</v>
      </c>
      <c r="I241" s="20">
        <f t="shared" si="77"/>
        <v>0</v>
      </c>
      <c r="J241" s="20">
        <f t="shared" si="77"/>
        <v>5.2236894314049431</v>
      </c>
      <c r="K241" s="20">
        <f t="shared" si="77"/>
        <v>209.70717382733329</v>
      </c>
      <c r="L241" s="20">
        <f t="shared" si="77"/>
        <v>0</v>
      </c>
      <c r="M241" s="20">
        <f t="shared" si="77"/>
        <v>0</v>
      </c>
      <c r="N241" s="63"/>
      <c r="O241" s="20">
        <f t="shared" ref="O241" si="78">+O242+O253+O262+O273+O282</f>
        <v>-6201.2259108732724</v>
      </c>
    </row>
    <row r="242" spans="1:15" s="12" customFormat="1">
      <c r="A242" s="18" t="s">
        <v>263</v>
      </c>
      <c r="B242" s="19" t="s">
        <v>264</v>
      </c>
      <c r="C242" s="20">
        <f>+C243+C249+C252</f>
        <v>5526.9914113969617</v>
      </c>
      <c r="D242" s="20">
        <f t="shared" ref="D242:E242" si="79">+D243+D249+D252</f>
        <v>3.3248422244103968</v>
      </c>
      <c r="E242" s="20">
        <f t="shared" si="79"/>
        <v>0.20617082246390783</v>
      </c>
      <c r="F242" s="34"/>
      <c r="G242" s="34"/>
      <c r="H242" s="34"/>
      <c r="I242" s="34"/>
      <c r="J242" s="20">
        <f t="shared" ref="J242:M242" si="80">+J243+J249+J252</f>
        <v>0</v>
      </c>
      <c r="K242" s="20">
        <f t="shared" si="80"/>
        <v>0</v>
      </c>
      <c r="L242" s="20">
        <f t="shared" si="80"/>
        <v>0</v>
      </c>
      <c r="M242" s="20">
        <f t="shared" si="80"/>
        <v>0</v>
      </c>
      <c r="N242" s="63"/>
      <c r="O242" s="20">
        <f>+O243+O249+O252</f>
        <v>5674.7222616333893</v>
      </c>
    </row>
    <row r="243" spans="1:15">
      <c r="A243" s="23" t="s">
        <v>265</v>
      </c>
      <c r="B243" s="24" t="s">
        <v>266</v>
      </c>
      <c r="C243" s="25">
        <f>+SUM(C244:C248)</f>
        <v>5526.9914113969617</v>
      </c>
      <c r="D243" s="25">
        <f t="shared" ref="D243:E243" si="81">+SUM(D244:D248)</f>
        <v>3.3248422244103968</v>
      </c>
      <c r="E243" s="25">
        <f t="shared" si="81"/>
        <v>0.20617082246390783</v>
      </c>
      <c r="F243" s="31"/>
      <c r="G243" s="31"/>
      <c r="H243" s="31"/>
      <c r="I243" s="31"/>
      <c r="J243" s="25">
        <f t="shared" ref="J243:M243" si="82">+SUM(J244:J248)</f>
        <v>0</v>
      </c>
      <c r="K243" s="25">
        <f t="shared" si="82"/>
        <v>0</v>
      </c>
      <c r="L243" s="25">
        <f t="shared" si="82"/>
        <v>0</v>
      </c>
      <c r="M243" s="25">
        <f t="shared" si="82"/>
        <v>0</v>
      </c>
      <c r="N243" s="64"/>
      <c r="O243" s="25">
        <f>+SUM(O244:O248)</f>
        <v>5674.7222616333893</v>
      </c>
    </row>
    <row r="244" spans="1:15">
      <c r="A244" s="23" t="s">
        <v>267</v>
      </c>
      <c r="B244" s="24" t="s">
        <v>268</v>
      </c>
      <c r="C244" s="45">
        <f>+C7</f>
        <v>1401.9612966472198</v>
      </c>
      <c r="D244" s="45">
        <f>+D7</f>
        <v>5.4600699947399994E-2</v>
      </c>
      <c r="E244" s="45">
        <f>+E7</f>
        <v>1.092013998948E-2</v>
      </c>
      <c r="F244" s="31"/>
      <c r="G244" s="31"/>
      <c r="H244" s="31"/>
      <c r="I244" s="31"/>
      <c r="J244" s="45">
        <f>+J7</f>
        <v>0</v>
      </c>
      <c r="K244" s="45">
        <f>+K7</f>
        <v>0</v>
      </c>
      <c r="L244" s="45">
        <f>+L7</f>
        <v>0</v>
      </c>
      <c r="M244" s="45">
        <f>+M7</f>
        <v>0</v>
      </c>
      <c r="N244" s="64"/>
      <c r="O244" s="29">
        <f>+C244*'PCG-PTG'!$F$5+D244*'PCG-PTG'!$F$6+E244*'PCG-PTG'!$F$8+SUM(F244:I244)</f>
        <v>1406.3839533429591</v>
      </c>
    </row>
    <row r="245" spans="1:15">
      <c r="A245" s="23" t="s">
        <v>275</v>
      </c>
      <c r="B245" s="24" t="s">
        <v>276</v>
      </c>
      <c r="C245" s="45">
        <f>+C11</f>
        <v>1040.9525480769798</v>
      </c>
      <c r="D245" s="45">
        <f>+D11</f>
        <v>0.23284468727919999</v>
      </c>
      <c r="E245" s="45">
        <f>+E11</f>
        <v>3.3728111034439998E-2</v>
      </c>
      <c r="F245" s="31"/>
      <c r="G245" s="31"/>
      <c r="H245" s="31"/>
      <c r="I245" s="31"/>
      <c r="J245" s="45">
        <f>+J11</f>
        <v>0</v>
      </c>
      <c r="K245" s="45">
        <f>+K11</f>
        <v>0</v>
      </c>
      <c r="L245" s="45">
        <f>+L11</f>
        <v>0</v>
      </c>
      <c r="M245" s="45">
        <f>+M11</f>
        <v>0</v>
      </c>
      <c r="N245" s="64"/>
      <c r="O245" s="29">
        <f>+C245*'PCG-PTG'!$F$5+D245*'PCG-PTG'!$F$6+E245*'PCG-PTG'!$F$8+SUM(F245:I245)</f>
        <v>1056.4101487449241</v>
      </c>
    </row>
    <row r="246" spans="1:15">
      <c r="A246" s="23" t="s">
        <v>291</v>
      </c>
      <c r="B246" s="24" t="s">
        <v>292</v>
      </c>
      <c r="C246" s="45">
        <f>+C19</f>
        <v>2649.8454568182624</v>
      </c>
      <c r="D246" s="45">
        <f>+D19</f>
        <v>0.67627984595479695</v>
      </c>
      <c r="E246" s="45">
        <f>+E19</f>
        <v>0.12934615883724782</v>
      </c>
      <c r="F246" s="31"/>
      <c r="G246" s="31"/>
      <c r="H246" s="31"/>
      <c r="I246" s="31"/>
      <c r="J246" s="45">
        <f>+J19</f>
        <v>0</v>
      </c>
      <c r="K246" s="45">
        <f>+K19</f>
        <v>0</v>
      </c>
      <c r="L246" s="45">
        <f>+L19</f>
        <v>0</v>
      </c>
      <c r="M246" s="45">
        <f>+M19</f>
        <v>0</v>
      </c>
      <c r="N246" s="64"/>
      <c r="O246" s="29">
        <f>+C246*'PCG-PTG'!$F$5+D246*'PCG-PTG'!$F$6+E246*'PCG-PTG'!$F$8+SUM(F246:I246)</f>
        <v>2703.0580245968672</v>
      </c>
    </row>
    <row r="247" spans="1:15">
      <c r="A247" s="23" t="s">
        <v>303</v>
      </c>
      <c r="B247" s="24" t="s">
        <v>304</v>
      </c>
      <c r="C247" s="45">
        <f>+C25</f>
        <v>434.23210985449998</v>
      </c>
      <c r="D247" s="45">
        <f>+D25</f>
        <v>2.3611169912289998</v>
      </c>
      <c r="E247" s="45">
        <f>+E25</f>
        <v>3.2176412602739998E-2</v>
      </c>
      <c r="F247" s="31"/>
      <c r="G247" s="31"/>
      <c r="H247" s="31"/>
      <c r="I247" s="31"/>
      <c r="J247" s="45">
        <f>+J25</f>
        <v>0</v>
      </c>
      <c r="K247" s="45">
        <f>+K25</f>
        <v>0</v>
      </c>
      <c r="L247" s="45">
        <f>+L25</f>
        <v>0</v>
      </c>
      <c r="M247" s="45">
        <f>+M25</f>
        <v>0</v>
      </c>
      <c r="N247" s="64"/>
      <c r="O247" s="29">
        <f>+C247*'PCG-PTG'!$F$5+D247*'PCG-PTG'!$F$6+E247*'PCG-PTG'!$F$8+SUM(F247:I247)</f>
        <v>508.87013494863805</v>
      </c>
    </row>
    <row r="248" spans="1:15">
      <c r="A248" s="23" t="s">
        <v>311</v>
      </c>
      <c r="B248" s="24" t="s">
        <v>290</v>
      </c>
      <c r="C248" s="45">
        <f>+C29</f>
        <v>0</v>
      </c>
      <c r="D248" s="45">
        <f>+D29</f>
        <v>0</v>
      </c>
      <c r="E248" s="45">
        <f>+E29</f>
        <v>0</v>
      </c>
      <c r="F248" s="31"/>
      <c r="G248" s="31"/>
      <c r="H248" s="31"/>
      <c r="I248" s="31"/>
      <c r="J248" s="45">
        <f>+J29</f>
        <v>0</v>
      </c>
      <c r="K248" s="45">
        <f>+K29</f>
        <v>0</v>
      </c>
      <c r="L248" s="45">
        <f>+L29</f>
        <v>0</v>
      </c>
      <c r="M248" s="45">
        <f>+M29</f>
        <v>0</v>
      </c>
      <c r="N248" s="64"/>
      <c r="O248" s="29">
        <f>+C248*'PCG-PTG'!$F$5+D248*'PCG-PTG'!$F$6+E248*'PCG-PTG'!$F$8+SUM(F248:I248)</f>
        <v>0</v>
      </c>
    </row>
    <row r="249" spans="1:15">
      <c r="A249" s="23" t="s">
        <v>316</v>
      </c>
      <c r="B249" s="24" t="s">
        <v>317</v>
      </c>
      <c r="C249" s="25">
        <f>+SUM(C250:C251)</f>
        <v>0</v>
      </c>
      <c r="D249" s="25">
        <f t="shared" ref="D249:E249" si="83">+SUM(D250:D251)</f>
        <v>0</v>
      </c>
      <c r="E249" s="25">
        <f t="shared" si="83"/>
        <v>0</v>
      </c>
      <c r="F249" s="31"/>
      <c r="G249" s="31"/>
      <c r="H249" s="31"/>
      <c r="I249" s="31"/>
      <c r="J249" s="25">
        <f t="shared" ref="J249:M249" si="84">+SUM(J250:J251)</f>
        <v>0</v>
      </c>
      <c r="K249" s="25">
        <f t="shared" si="84"/>
        <v>0</v>
      </c>
      <c r="L249" s="25">
        <f t="shared" si="84"/>
        <v>0</v>
      </c>
      <c r="M249" s="25">
        <f t="shared" si="84"/>
        <v>0</v>
      </c>
      <c r="N249" s="64"/>
      <c r="O249" s="25">
        <f>+SUM(O250:O251)</f>
        <v>0</v>
      </c>
    </row>
    <row r="250" spans="1:15">
      <c r="A250" s="23" t="s">
        <v>318</v>
      </c>
      <c r="B250" s="24" t="s">
        <v>319</v>
      </c>
      <c r="C250" s="45">
        <f>+C33</f>
        <v>0</v>
      </c>
      <c r="D250" s="45">
        <f>+D33</f>
        <v>0</v>
      </c>
      <c r="E250" s="45">
        <f>+E33</f>
        <v>0</v>
      </c>
      <c r="F250" s="31"/>
      <c r="G250" s="31"/>
      <c r="H250" s="31"/>
      <c r="I250" s="31"/>
      <c r="J250" s="45">
        <f>+J33</f>
        <v>0</v>
      </c>
      <c r="K250" s="45">
        <f>+K33</f>
        <v>0</v>
      </c>
      <c r="L250" s="45">
        <f>+L33</f>
        <v>0</v>
      </c>
      <c r="M250" s="45">
        <f>+M33</f>
        <v>0</v>
      </c>
      <c r="N250" s="64"/>
      <c r="O250" s="29">
        <f>+C250*'PCG-PTG'!$F$5+D250*'PCG-PTG'!$F$6+E250*'PCG-PTG'!$F$8+SUM(F250:I250)</f>
        <v>0</v>
      </c>
    </row>
    <row r="251" spans="1:15">
      <c r="A251" s="23" t="s">
        <v>325</v>
      </c>
      <c r="B251" s="33" t="s">
        <v>326</v>
      </c>
      <c r="C251" s="45">
        <f>+C37</f>
        <v>0</v>
      </c>
      <c r="D251" s="45">
        <f>+D37</f>
        <v>0</v>
      </c>
      <c r="E251" s="45">
        <f>+E37</f>
        <v>0</v>
      </c>
      <c r="F251" s="31"/>
      <c r="G251" s="31"/>
      <c r="H251" s="31"/>
      <c r="I251" s="31"/>
      <c r="J251" s="45">
        <f>+J37</f>
        <v>0</v>
      </c>
      <c r="K251" s="45">
        <f>+K37</f>
        <v>0</v>
      </c>
      <c r="L251" s="45">
        <f>+L37</f>
        <v>0</v>
      </c>
      <c r="M251" s="45">
        <f>+M37</f>
        <v>0</v>
      </c>
      <c r="N251" s="64"/>
      <c r="O251" s="29">
        <f>+C251*'PCG-PTG'!$F$5+D251*'PCG-PTG'!$F$6+E251*'PCG-PTG'!$F$8+SUM(F251:I251)</f>
        <v>0</v>
      </c>
    </row>
    <row r="252" spans="1:15" ht="12.95">
      <c r="A252" s="23" t="s">
        <v>334</v>
      </c>
      <c r="B252" s="24" t="s">
        <v>335</v>
      </c>
      <c r="C252" s="45">
        <f>+C42</f>
        <v>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64"/>
      <c r="O252" s="29">
        <f>+C252*'PCG-PTG'!$F$5+D252*'PCG-PTG'!$F$6+E252*'PCG-PTG'!$F$8+SUM(F252:I252)</f>
        <v>0</v>
      </c>
    </row>
    <row r="253" spans="1:15" s="12" customFormat="1">
      <c r="A253" s="18" t="s">
        <v>342</v>
      </c>
      <c r="B253" s="19" t="s">
        <v>343</v>
      </c>
      <c r="C253" s="20">
        <f>+SUM(C254:C261)</f>
        <v>206.1703395120214</v>
      </c>
      <c r="D253" s="20">
        <f t="shared" ref="D253:M253" si="85">+SUM(D254:D261)</f>
        <v>0</v>
      </c>
      <c r="E253" s="20">
        <f t="shared" si="85"/>
        <v>0</v>
      </c>
      <c r="F253" s="20">
        <f t="shared" si="85"/>
        <v>0</v>
      </c>
      <c r="G253" s="20">
        <f t="shared" si="85"/>
        <v>0</v>
      </c>
      <c r="H253" s="20">
        <f t="shared" si="85"/>
        <v>0</v>
      </c>
      <c r="I253" s="20">
        <f t="shared" si="85"/>
        <v>0</v>
      </c>
      <c r="J253" s="20">
        <f t="shared" si="85"/>
        <v>0</v>
      </c>
      <c r="K253" s="20">
        <f t="shared" si="85"/>
        <v>0</v>
      </c>
      <c r="L253" s="20">
        <f t="shared" si="85"/>
        <v>0</v>
      </c>
      <c r="M253" s="20">
        <f t="shared" si="85"/>
        <v>0</v>
      </c>
      <c r="N253" s="63"/>
      <c r="O253" s="20">
        <f>+SUM(O254:O261)</f>
        <v>206.1703395120214</v>
      </c>
    </row>
    <row r="254" spans="1:15">
      <c r="A254" s="23" t="s">
        <v>344</v>
      </c>
      <c r="B254" s="24" t="s">
        <v>345</v>
      </c>
      <c r="C254" s="45">
        <f>+C47</f>
        <v>201.73980239999997</v>
      </c>
      <c r="D254" s="31"/>
      <c r="E254" s="31"/>
      <c r="F254" s="31"/>
      <c r="G254" s="31"/>
      <c r="H254" s="31"/>
      <c r="I254" s="31"/>
      <c r="J254" s="45">
        <f>+J47</f>
        <v>0</v>
      </c>
      <c r="K254" s="45">
        <f>+K47</f>
        <v>0</v>
      </c>
      <c r="L254" s="45">
        <f>+L47</f>
        <v>0</v>
      </c>
      <c r="M254" s="45">
        <f>+M47</f>
        <v>0</v>
      </c>
      <c r="N254" s="64"/>
      <c r="O254" s="29">
        <f>+C254*'PCG-PTG'!$F$5+D254*'PCG-PTG'!$F$6+E254*'PCG-PTG'!$F$8+SUM(F254:I254)</f>
        <v>201.73980239999997</v>
      </c>
    </row>
    <row r="255" spans="1:15">
      <c r="A255" s="23" t="s">
        <v>355</v>
      </c>
      <c r="B255" s="24" t="s">
        <v>356</v>
      </c>
      <c r="C255" s="45">
        <f t="shared" ref="C255:M255" si="86">+C53</f>
        <v>0</v>
      </c>
      <c r="D255" s="45">
        <f t="shared" si="86"/>
        <v>0</v>
      </c>
      <c r="E255" s="45">
        <f t="shared" si="86"/>
        <v>0</v>
      </c>
      <c r="F255" s="45">
        <f t="shared" si="86"/>
        <v>0</v>
      </c>
      <c r="G255" s="45">
        <f t="shared" si="86"/>
        <v>0</v>
      </c>
      <c r="H255" s="45">
        <f t="shared" si="86"/>
        <v>0</v>
      </c>
      <c r="I255" s="45">
        <f t="shared" si="86"/>
        <v>0</v>
      </c>
      <c r="J255" s="45">
        <f t="shared" si="86"/>
        <v>0</v>
      </c>
      <c r="K255" s="45">
        <f t="shared" si="86"/>
        <v>0</v>
      </c>
      <c r="L255" s="45">
        <f t="shared" si="86"/>
        <v>0</v>
      </c>
      <c r="M255" s="45">
        <f t="shared" si="86"/>
        <v>0</v>
      </c>
      <c r="N255" s="64"/>
      <c r="O255" s="29">
        <f>+C255*'PCG-PTG'!$F$5+D255*'PCG-PTG'!$F$6+E255*'PCG-PTG'!$F$8+SUM(F255:I255)</f>
        <v>0</v>
      </c>
    </row>
    <row r="256" spans="1:15">
      <c r="A256" s="23" t="s">
        <v>376</v>
      </c>
      <c r="B256" s="24" t="s">
        <v>377</v>
      </c>
      <c r="C256" s="45">
        <f t="shared" ref="C256:M256" si="87">+C64</f>
        <v>0</v>
      </c>
      <c r="D256" s="45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7"/>
        <v>0</v>
      </c>
      <c r="M256" s="45">
        <f t="shared" si="87"/>
        <v>0</v>
      </c>
      <c r="N256" s="64"/>
      <c r="O256" s="29">
        <f>+C256*'PCG-PTG'!$F$5+D256*'PCG-PTG'!$F$6+E256*'PCG-PTG'!$F$8+SUM(F256:I256)</f>
        <v>0</v>
      </c>
    </row>
    <row r="257" spans="1:15">
      <c r="A257" s="23" t="s">
        <v>391</v>
      </c>
      <c r="B257" s="24" t="s">
        <v>392</v>
      </c>
      <c r="C257" s="45">
        <f>+C72</f>
        <v>4.4305371120214279</v>
      </c>
      <c r="D257" s="45">
        <f>+D72</f>
        <v>0</v>
      </c>
      <c r="E257" s="45">
        <f>+E72</f>
        <v>0</v>
      </c>
      <c r="F257" s="31"/>
      <c r="G257" s="31"/>
      <c r="H257" s="31"/>
      <c r="I257" s="31"/>
      <c r="J257" s="45">
        <f>+J72</f>
        <v>0</v>
      </c>
      <c r="K257" s="45">
        <f>+K72</f>
        <v>0</v>
      </c>
      <c r="L257" s="45">
        <f>+L72</f>
        <v>0</v>
      </c>
      <c r="M257" s="45">
        <f>+M72</f>
        <v>0</v>
      </c>
      <c r="N257" s="64"/>
      <c r="O257" s="29">
        <f>+C257*'PCG-PTG'!$F$5+D257*'PCG-PTG'!$F$6+E257*'PCG-PTG'!$F$8+SUM(F257:I257)</f>
        <v>4.4305371120214279</v>
      </c>
    </row>
    <row r="258" spans="1:15">
      <c r="A258" s="23" t="s">
        <v>398</v>
      </c>
      <c r="B258" s="24" t="s">
        <v>399</v>
      </c>
      <c r="C258" s="31"/>
      <c r="D258" s="31"/>
      <c r="E258" s="31"/>
      <c r="F258" s="45">
        <f>+F76</f>
        <v>0</v>
      </c>
      <c r="G258" s="45">
        <f>+G76</f>
        <v>0</v>
      </c>
      <c r="H258" s="45">
        <f>+H76</f>
        <v>0</v>
      </c>
      <c r="I258" s="45">
        <f>+I76</f>
        <v>0</v>
      </c>
      <c r="J258" s="31"/>
      <c r="K258" s="31"/>
      <c r="L258" s="31"/>
      <c r="M258" s="31"/>
      <c r="N258" s="64"/>
      <c r="O258" s="29">
        <f>+C258*'PCG-PTG'!$F$5+D258*'PCG-PTG'!$F$6+E258*'PCG-PTG'!$F$8+SUM(F258:I258)</f>
        <v>0</v>
      </c>
    </row>
    <row r="259" spans="1:15">
      <c r="A259" s="23" t="s">
        <v>409</v>
      </c>
      <c r="B259" s="24" t="s">
        <v>410</v>
      </c>
      <c r="C259" s="31"/>
      <c r="D259" s="31"/>
      <c r="E259" s="31"/>
      <c r="F259" s="45">
        <f>+F82</f>
        <v>0</v>
      </c>
      <c r="G259" s="45">
        <f>+G82</f>
        <v>0</v>
      </c>
      <c r="H259" s="45">
        <f>+H82</f>
        <v>0</v>
      </c>
      <c r="I259" s="45">
        <f>+I82</f>
        <v>0</v>
      </c>
      <c r="J259" s="31"/>
      <c r="K259" s="31"/>
      <c r="L259" s="31"/>
      <c r="M259" s="31"/>
      <c r="N259" s="64"/>
      <c r="O259" s="29">
        <f>+C259*'PCG-PTG'!$F$5+D259*'PCG-PTG'!$F$6+E259*'PCG-PTG'!$F$8+SUM(F259:I259)</f>
        <v>0</v>
      </c>
    </row>
    <row r="260" spans="1:15">
      <c r="A260" s="23" t="s">
        <v>423</v>
      </c>
      <c r="B260" s="24" t="s">
        <v>424</v>
      </c>
      <c r="C260" s="45">
        <f t="shared" ref="C260:M260" si="88">+C89</f>
        <v>0</v>
      </c>
      <c r="D260" s="45">
        <f t="shared" si="88"/>
        <v>0</v>
      </c>
      <c r="E260" s="45">
        <f t="shared" si="88"/>
        <v>0</v>
      </c>
      <c r="F260" s="45">
        <f t="shared" si="88"/>
        <v>0</v>
      </c>
      <c r="G260" s="45">
        <f t="shared" si="88"/>
        <v>0</v>
      </c>
      <c r="H260" s="45">
        <f t="shared" si="88"/>
        <v>0</v>
      </c>
      <c r="I260" s="45">
        <f t="shared" si="88"/>
        <v>0</v>
      </c>
      <c r="J260" s="45">
        <f t="shared" si="88"/>
        <v>0</v>
      </c>
      <c r="K260" s="45">
        <f t="shared" si="88"/>
        <v>0</v>
      </c>
      <c r="L260" s="45">
        <f t="shared" si="88"/>
        <v>0</v>
      </c>
      <c r="M260" s="45">
        <f t="shared" si="88"/>
        <v>0</v>
      </c>
      <c r="N260" s="64"/>
      <c r="O260" s="29">
        <f>+C260*'PCG-PTG'!$F$5+D260*'PCG-PTG'!$F$6+E260*'PCG-PTG'!$F$8+SUM(F260:I260)</f>
        <v>0</v>
      </c>
    </row>
    <row r="261" spans="1:15">
      <c r="A261" s="23" t="s">
        <v>432</v>
      </c>
      <c r="B261" s="24" t="s">
        <v>290</v>
      </c>
      <c r="C261" s="45">
        <f t="shared" ref="C261:M261" si="89">+C94</f>
        <v>0</v>
      </c>
      <c r="D261" s="45">
        <f t="shared" si="89"/>
        <v>0</v>
      </c>
      <c r="E261" s="45">
        <f t="shared" si="89"/>
        <v>0</v>
      </c>
      <c r="F261" s="45">
        <f t="shared" si="89"/>
        <v>0</v>
      </c>
      <c r="G261" s="45">
        <f t="shared" si="89"/>
        <v>0</v>
      </c>
      <c r="H261" s="45">
        <f t="shared" si="89"/>
        <v>0</v>
      </c>
      <c r="I261" s="45">
        <f t="shared" si="89"/>
        <v>0</v>
      </c>
      <c r="J261" s="45">
        <f t="shared" si="89"/>
        <v>0</v>
      </c>
      <c r="K261" s="45">
        <f t="shared" si="89"/>
        <v>0</v>
      </c>
      <c r="L261" s="45">
        <f t="shared" si="89"/>
        <v>0</v>
      </c>
      <c r="M261" s="45">
        <f t="shared" si="89"/>
        <v>0</v>
      </c>
      <c r="N261" s="64"/>
      <c r="O261" s="29">
        <f>+C261*'PCG-PTG'!$F$5+D261*'PCG-PTG'!$F$6+E261*'PCG-PTG'!$F$8+SUM(F261:I261)</f>
        <v>0</v>
      </c>
    </row>
    <row r="262" spans="1:15" s="12" customFormat="1">
      <c r="A262" s="18" t="s">
        <v>433</v>
      </c>
      <c r="B262" s="19" t="s">
        <v>434</v>
      </c>
      <c r="C262" s="20">
        <f>+SUM(C263:C272)</f>
        <v>5.0890944792000008</v>
      </c>
      <c r="D262" s="20">
        <f t="shared" ref="D262:E262" si="90">+SUM(D263:D272)</f>
        <v>101.48481947938734</v>
      </c>
      <c r="E262" s="20">
        <f t="shared" si="90"/>
        <v>2.5230312469078817</v>
      </c>
      <c r="F262" s="34"/>
      <c r="G262" s="34"/>
      <c r="H262" s="34"/>
      <c r="I262" s="34"/>
      <c r="J262" s="20">
        <f t="shared" ref="J262:L262" si="91">+SUM(J263:J272)</f>
        <v>0.51393337500000003</v>
      </c>
      <c r="K262" s="20">
        <f t="shared" si="91"/>
        <v>18.912748200000003</v>
      </c>
      <c r="L262" s="20">
        <f t="shared" si="91"/>
        <v>0</v>
      </c>
      <c r="M262" s="34"/>
      <c r="N262" s="63"/>
      <c r="O262" s="20">
        <f>+SUM(O263:O272)</f>
        <v>3515.267320332634</v>
      </c>
    </row>
    <row r="263" spans="1:15">
      <c r="A263" s="23" t="s">
        <v>435</v>
      </c>
      <c r="B263" s="24" t="s">
        <v>436</v>
      </c>
      <c r="C263" s="31"/>
      <c r="D263" s="45">
        <f>+D96</f>
        <v>93.039747999999989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64"/>
      <c r="O263" s="29">
        <f>+C263*'PCG-PTG'!$F$5+D263*'PCG-PTG'!$F$6+E263*'PCG-PTG'!$F$8+SUM(F263:I263)</f>
        <v>2605.1129439999995</v>
      </c>
    </row>
    <row r="264" spans="1:15">
      <c r="A264" s="23" t="s">
        <v>465</v>
      </c>
      <c r="B264" s="24" t="s">
        <v>466</v>
      </c>
      <c r="C264" s="31"/>
      <c r="D264" s="45">
        <f>+D111</f>
        <v>2.9177469143825485</v>
      </c>
      <c r="E264" s="45">
        <f>+E111</f>
        <v>0.14448497949369662</v>
      </c>
      <c r="F264" s="31"/>
      <c r="G264" s="31"/>
      <c r="H264" s="31"/>
      <c r="I264" s="31"/>
      <c r="J264" s="31"/>
      <c r="K264" s="31"/>
      <c r="L264" s="45">
        <f>+L111</f>
        <v>0</v>
      </c>
      <c r="M264" s="31"/>
      <c r="N264" s="64"/>
      <c r="O264" s="29">
        <f>+C264*'PCG-PTG'!$F$5+D264*'PCG-PTG'!$F$6+E264*'PCG-PTG'!$F$8+SUM(F264:I264)</f>
        <v>119.98543316854096</v>
      </c>
    </row>
    <row r="265" spans="1:15">
      <c r="A265" s="23" t="s">
        <v>483</v>
      </c>
      <c r="B265" s="24" t="s">
        <v>484</v>
      </c>
      <c r="C265" s="31"/>
      <c r="D265" s="45">
        <f>+D127</f>
        <v>4.9715961200048007</v>
      </c>
      <c r="E265" s="31"/>
      <c r="F265" s="31"/>
      <c r="G265" s="31"/>
      <c r="H265" s="31"/>
      <c r="I265" s="31"/>
      <c r="J265" s="31"/>
      <c r="K265" s="31"/>
      <c r="L265" s="45">
        <f>+L127</f>
        <v>0</v>
      </c>
      <c r="M265" s="31"/>
      <c r="N265" s="64"/>
      <c r="O265" s="29">
        <f>+C265*'PCG-PTG'!$F$5+D265*'PCG-PTG'!$F$6+E265*'PCG-PTG'!$F$8+SUM(F265:I265)</f>
        <v>139.2046913601344</v>
      </c>
    </row>
    <row r="266" spans="1:15">
      <c r="A266" s="23" t="s">
        <v>492</v>
      </c>
      <c r="B266" s="24" t="s">
        <v>493</v>
      </c>
      <c r="C266" s="31"/>
      <c r="D266" s="31"/>
      <c r="E266" s="45">
        <f>+E132</f>
        <v>2.3641561329141849</v>
      </c>
      <c r="F266" s="31"/>
      <c r="G266" s="31"/>
      <c r="H266" s="31"/>
      <c r="I266" s="31"/>
      <c r="J266" s="31"/>
      <c r="K266" s="31"/>
      <c r="L266" s="45">
        <f>+L132</f>
        <v>0</v>
      </c>
      <c r="M266" s="31"/>
      <c r="N266" s="64"/>
      <c r="O266" s="29">
        <f>+C266*'PCG-PTG'!$F$5+D266*'PCG-PTG'!$F$6+E266*'PCG-PTG'!$F$8+SUM(F266:I266)</f>
        <v>626.50137522225896</v>
      </c>
    </row>
    <row r="267" spans="1:15">
      <c r="A267" s="23" t="s">
        <v>515</v>
      </c>
      <c r="B267" s="24" t="s">
        <v>516</v>
      </c>
      <c r="C267" s="31"/>
      <c r="D267" s="45">
        <f t="shared" ref="D267:L268" si="92">+D144</f>
        <v>0</v>
      </c>
      <c r="E267" s="45">
        <f t="shared" si="92"/>
        <v>0</v>
      </c>
      <c r="F267" s="31"/>
      <c r="G267" s="31"/>
      <c r="H267" s="31"/>
      <c r="I267" s="31"/>
      <c r="J267" s="45">
        <f t="shared" si="92"/>
        <v>0</v>
      </c>
      <c r="K267" s="45">
        <f t="shared" si="92"/>
        <v>0</v>
      </c>
      <c r="L267" s="45">
        <f t="shared" si="92"/>
        <v>0</v>
      </c>
      <c r="M267" s="31"/>
      <c r="N267" s="64"/>
      <c r="O267" s="29">
        <f>+C267*'PCG-PTG'!$F$5+D267*'PCG-PTG'!$F$6+E267*'PCG-PTG'!$F$8+SUM(F267:I267)</f>
        <v>0</v>
      </c>
    </row>
    <row r="268" spans="1:15">
      <c r="A268" s="23" t="s">
        <v>517</v>
      </c>
      <c r="B268" s="24" t="s">
        <v>518</v>
      </c>
      <c r="C268" s="31"/>
      <c r="D268" s="45">
        <f t="shared" si="92"/>
        <v>0.55572844500000007</v>
      </c>
      <c r="E268" s="45">
        <f t="shared" si="92"/>
        <v>1.4390134500000004E-2</v>
      </c>
      <c r="F268" s="31"/>
      <c r="G268" s="31"/>
      <c r="H268" s="31"/>
      <c r="I268" s="31"/>
      <c r="J268" s="45">
        <f t="shared" si="92"/>
        <v>0.51393337500000003</v>
      </c>
      <c r="K268" s="45">
        <f t="shared" si="92"/>
        <v>18.912748200000003</v>
      </c>
      <c r="L268" s="45">
        <f t="shared" si="92"/>
        <v>0</v>
      </c>
      <c r="M268" s="31"/>
      <c r="N268" s="64"/>
      <c r="O268" s="29">
        <f>+C268*'PCG-PTG'!$F$5+D268*'PCG-PTG'!$F$6+E268*'PCG-PTG'!$F$8+SUM(F268:I268)</f>
        <v>19.373782102500002</v>
      </c>
    </row>
    <row r="269" spans="1:15">
      <c r="A269" s="23" t="s">
        <v>528</v>
      </c>
      <c r="B269" s="24" t="s">
        <v>529</v>
      </c>
      <c r="C269" s="45">
        <f>+C151</f>
        <v>0.61478808920000005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64"/>
      <c r="O269" s="29">
        <f>+C269*'PCG-PTG'!$F$5+D269*'PCG-PTG'!$F$6+E269*'PCG-PTG'!$F$8+SUM(F269:I269)</f>
        <v>0.61478808920000005</v>
      </c>
    </row>
    <row r="270" spans="1:15">
      <c r="A270" s="23" t="s">
        <v>534</v>
      </c>
      <c r="B270" s="24" t="s">
        <v>535</v>
      </c>
      <c r="C270" s="45">
        <f>+C154</f>
        <v>4.4743063900000006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64"/>
      <c r="O270" s="29">
        <f>+C270*'PCG-PTG'!$F$5+D270*'PCG-PTG'!$F$6+E270*'PCG-PTG'!$F$8+SUM(F270:I270)</f>
        <v>4.4743063900000006</v>
      </c>
    </row>
    <row r="271" spans="1:15">
      <c r="A271" s="23" t="s">
        <v>536</v>
      </c>
      <c r="B271" s="24" t="s">
        <v>537</v>
      </c>
      <c r="C271" s="45">
        <f>+C155</f>
        <v>0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64"/>
      <c r="O271" s="29">
        <f>+C271*'PCG-PTG'!$F$5+D271*'PCG-PTG'!$F$6+E271*'PCG-PTG'!$F$8+SUM(F271:I271)</f>
        <v>0</v>
      </c>
    </row>
    <row r="272" spans="1:15">
      <c r="A272" s="23" t="s">
        <v>538</v>
      </c>
      <c r="B272" s="24" t="s">
        <v>290</v>
      </c>
      <c r="C272" s="45">
        <f>+C156</f>
        <v>0</v>
      </c>
      <c r="D272" s="45">
        <f t="shared" ref="D272:L272" si="93">+D156</f>
        <v>0</v>
      </c>
      <c r="E272" s="45">
        <f t="shared" si="93"/>
        <v>0</v>
      </c>
      <c r="F272" s="31"/>
      <c r="G272" s="31"/>
      <c r="H272" s="31"/>
      <c r="I272" s="31"/>
      <c r="J272" s="45">
        <f t="shared" si="93"/>
        <v>0</v>
      </c>
      <c r="K272" s="45">
        <f t="shared" si="93"/>
        <v>0</v>
      </c>
      <c r="L272" s="45">
        <f t="shared" si="93"/>
        <v>0</v>
      </c>
      <c r="M272" s="31"/>
      <c r="N272" s="64"/>
      <c r="O272" s="29">
        <f>+C272*'PCG-PTG'!$F$5+D272*'PCG-PTG'!$F$6+E272*'PCG-PTG'!$F$8+SUM(F272:I272)</f>
        <v>0</v>
      </c>
    </row>
    <row r="273" spans="1:15" s="12" customFormat="1">
      <c r="A273" s="18" t="s">
        <v>539</v>
      </c>
      <c r="B273" s="19" t="s">
        <v>540</v>
      </c>
      <c r="C273" s="20">
        <f>+SUM(C274:C281)</f>
        <v>-17024.025516060461</v>
      </c>
      <c r="D273" s="20">
        <f t="shared" ref="D273:E273" si="94">+SUM(D274:D281)</f>
        <v>11.281850640216746</v>
      </c>
      <c r="E273" s="20">
        <f t="shared" si="94"/>
        <v>0.41892230940701491</v>
      </c>
      <c r="F273" s="34"/>
      <c r="G273" s="34"/>
      <c r="H273" s="34"/>
      <c r="I273" s="34"/>
      <c r="J273" s="20">
        <f t="shared" ref="J273:L273" si="95">+SUM(J274:J281)</f>
        <v>4.7097560564049434</v>
      </c>
      <c r="K273" s="20">
        <f t="shared" si="95"/>
        <v>190.79442562733328</v>
      </c>
      <c r="L273" s="20">
        <f t="shared" si="95"/>
        <v>0</v>
      </c>
      <c r="M273" s="34"/>
      <c r="N273" s="63"/>
      <c r="O273" s="20">
        <f>+SUM(O274:O281)</f>
        <v>-16597.119286141537</v>
      </c>
    </row>
    <row r="274" spans="1:15">
      <c r="A274" s="23" t="s">
        <v>541</v>
      </c>
      <c r="B274" s="24" t="s">
        <v>542</v>
      </c>
      <c r="C274" s="45">
        <f>+C158</f>
        <v>-32835.526978954877</v>
      </c>
      <c r="D274" s="45">
        <f t="shared" ref="D274:L274" si="96">+D158</f>
        <v>0.90133202680000002</v>
      </c>
      <c r="E274" s="45">
        <f t="shared" si="96"/>
        <v>2.8651527560000004E-2</v>
      </c>
      <c r="F274" s="31"/>
      <c r="G274" s="31"/>
      <c r="H274" s="31"/>
      <c r="I274" s="31"/>
      <c r="J274" s="45">
        <f t="shared" si="96"/>
        <v>0.26261308840000003</v>
      </c>
      <c r="K274" s="45">
        <f t="shared" si="96"/>
        <v>14.233786059999998</v>
      </c>
      <c r="L274" s="45">
        <f t="shared" si="96"/>
        <v>0</v>
      </c>
      <c r="M274" s="31"/>
      <c r="N274" s="64"/>
      <c r="O274" s="29">
        <f>+C274*'PCG-PTG'!$F$5+D274*'PCG-PTG'!$F$6+E274*'PCG-PTG'!$F$8+SUM(F274:I274)</f>
        <v>-32802.697027401082</v>
      </c>
    </row>
    <row r="275" spans="1:15">
      <c r="A275" s="23" t="s">
        <v>557</v>
      </c>
      <c r="B275" s="24" t="s">
        <v>558</v>
      </c>
      <c r="C275" s="45">
        <f>+C166</f>
        <v>1105.6913323073577</v>
      </c>
      <c r="D275" s="45">
        <f t="shared" ref="D275:L275" si="97">+D166</f>
        <v>1.913383843343833</v>
      </c>
      <c r="E275" s="45">
        <f t="shared" si="97"/>
        <v>0.10201232360200939</v>
      </c>
      <c r="F275" s="31"/>
      <c r="G275" s="31"/>
      <c r="H275" s="31"/>
      <c r="I275" s="31"/>
      <c r="J275" s="45">
        <f t="shared" si="97"/>
        <v>1.5293585171748265</v>
      </c>
      <c r="K275" s="45">
        <f t="shared" si="97"/>
        <v>38.845467357073332</v>
      </c>
      <c r="L275" s="45">
        <f t="shared" si="97"/>
        <v>0</v>
      </c>
      <c r="M275" s="31"/>
      <c r="N275" s="64"/>
      <c r="O275" s="29">
        <f>+C275*'PCG-PTG'!$F$5+D275*'PCG-PTG'!$F$6+E275*'PCG-PTG'!$F$8+SUM(F275:I275)</f>
        <v>1186.2993456755175</v>
      </c>
    </row>
    <row r="276" spans="1:15">
      <c r="A276" s="23" t="s">
        <v>573</v>
      </c>
      <c r="B276" s="24" t="s">
        <v>574</v>
      </c>
      <c r="C276" s="45">
        <f>+C174</f>
        <v>14578.507315553234</v>
      </c>
      <c r="D276" s="45">
        <f t="shared" ref="D276:L276" si="98">+D174</f>
        <v>8.4671347700729118</v>
      </c>
      <c r="E276" s="45">
        <f t="shared" si="98"/>
        <v>0.28825845824500551</v>
      </c>
      <c r="F276" s="31"/>
      <c r="G276" s="31"/>
      <c r="H276" s="31"/>
      <c r="I276" s="31"/>
      <c r="J276" s="45">
        <f t="shared" si="98"/>
        <v>2.9177844508301165</v>
      </c>
      <c r="K276" s="45">
        <f t="shared" si="98"/>
        <v>137.71517221025996</v>
      </c>
      <c r="L276" s="45">
        <f t="shared" si="98"/>
        <v>0</v>
      </c>
      <c r="M276" s="31"/>
      <c r="N276" s="64"/>
      <c r="O276" s="29">
        <f>+C276*'PCG-PTG'!$F$5+D276*'PCG-PTG'!$F$6+E276*'PCG-PTG'!$F$8+SUM(F276:I276)</f>
        <v>14891.975580550203</v>
      </c>
    </row>
    <row r="277" spans="1:15">
      <c r="A277" s="23" t="s">
        <v>589</v>
      </c>
      <c r="B277" s="24" t="s">
        <v>590</v>
      </c>
      <c r="C277" s="45">
        <f>+C182</f>
        <v>0</v>
      </c>
      <c r="D277" s="45">
        <f t="shared" ref="D277:L277" si="99">+D182</f>
        <v>0</v>
      </c>
      <c r="E277" s="45">
        <f t="shared" si="99"/>
        <v>0</v>
      </c>
      <c r="F277" s="31"/>
      <c r="G277" s="31"/>
      <c r="H277" s="31"/>
      <c r="I277" s="31"/>
      <c r="J277" s="45">
        <f t="shared" si="99"/>
        <v>0</v>
      </c>
      <c r="K277" s="45">
        <f t="shared" si="99"/>
        <v>0</v>
      </c>
      <c r="L277" s="45">
        <f t="shared" si="99"/>
        <v>0</v>
      </c>
      <c r="M277" s="31"/>
      <c r="N277" s="64"/>
      <c r="O277" s="29">
        <f>+C277*'PCG-PTG'!$F$5+D277*'PCG-PTG'!$F$6+E277*'PCG-PTG'!$F$8+SUM(F277:I277)</f>
        <v>0</v>
      </c>
    </row>
    <row r="278" spans="1:15">
      <c r="A278" s="23" t="s">
        <v>605</v>
      </c>
      <c r="B278" s="24" t="s">
        <v>606</v>
      </c>
      <c r="C278" s="45">
        <f>+C190</f>
        <v>127.30281503382449</v>
      </c>
      <c r="D278" s="45">
        <f t="shared" ref="D278:L278" si="100">+D190</f>
        <v>0</v>
      </c>
      <c r="E278" s="45">
        <f t="shared" si="100"/>
        <v>0</v>
      </c>
      <c r="F278" s="31"/>
      <c r="G278" s="31"/>
      <c r="H278" s="31"/>
      <c r="I278" s="31"/>
      <c r="J278" s="45">
        <f t="shared" si="100"/>
        <v>0</v>
      </c>
      <c r="K278" s="45">
        <f t="shared" si="100"/>
        <v>0</v>
      </c>
      <c r="L278" s="45">
        <f t="shared" si="100"/>
        <v>0</v>
      </c>
      <c r="M278" s="31"/>
      <c r="N278" s="64"/>
      <c r="O278" s="29">
        <f>+C278*'PCG-PTG'!$F$5+D278*'PCG-PTG'!$F$6+E278*'PCG-PTG'!$F$8+SUM(F278:I278)</f>
        <v>127.30281503382449</v>
      </c>
    </row>
    <row r="279" spans="1:15">
      <c r="A279" s="23" t="s">
        <v>621</v>
      </c>
      <c r="B279" s="24" t="s">
        <v>622</v>
      </c>
      <c r="C279" s="45">
        <f>+C198</f>
        <v>0</v>
      </c>
      <c r="D279" s="45">
        <f t="shared" ref="D279:L279" si="101">+D198</f>
        <v>0</v>
      </c>
      <c r="E279" s="45">
        <f t="shared" si="101"/>
        <v>0</v>
      </c>
      <c r="F279" s="31"/>
      <c r="G279" s="31"/>
      <c r="H279" s="31"/>
      <c r="I279" s="31"/>
      <c r="J279" s="45">
        <f t="shared" si="101"/>
        <v>0</v>
      </c>
      <c r="K279" s="45">
        <f t="shared" si="101"/>
        <v>0</v>
      </c>
      <c r="L279" s="45">
        <f t="shared" si="101"/>
        <v>0</v>
      </c>
      <c r="M279" s="31"/>
      <c r="N279" s="64"/>
      <c r="O279" s="29">
        <f>+C279*'PCG-PTG'!$F$5+D279*'PCG-PTG'!$F$6+E279*'PCG-PTG'!$F$8+SUM(F279:I279)</f>
        <v>0</v>
      </c>
    </row>
    <row r="280" spans="1:15">
      <c r="A280" s="23" t="s">
        <v>637</v>
      </c>
      <c r="B280" s="24" t="s">
        <v>638</v>
      </c>
      <c r="C280" s="45">
        <f>+C206</f>
        <v>0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64"/>
      <c r="O280" s="29">
        <f>+C280*'PCG-PTG'!$F$5+D280*'PCG-PTG'!$F$6+E280*'PCG-PTG'!$F$8+SUM(F280:I280)</f>
        <v>0</v>
      </c>
    </row>
    <row r="281" spans="1:15">
      <c r="A281" s="23" t="s">
        <v>639</v>
      </c>
      <c r="B281" s="24" t="s">
        <v>290</v>
      </c>
      <c r="C281" s="45">
        <f>+C207</f>
        <v>0</v>
      </c>
      <c r="D281" s="45">
        <f t="shared" ref="D281:L281" si="102">+D207</f>
        <v>0</v>
      </c>
      <c r="E281" s="45">
        <f t="shared" si="102"/>
        <v>0</v>
      </c>
      <c r="F281" s="31"/>
      <c r="G281" s="31"/>
      <c r="H281" s="31"/>
      <c r="I281" s="31"/>
      <c r="J281" s="45">
        <f t="shared" si="102"/>
        <v>0</v>
      </c>
      <c r="K281" s="45">
        <f t="shared" si="102"/>
        <v>0</v>
      </c>
      <c r="L281" s="45">
        <f t="shared" si="102"/>
        <v>0</v>
      </c>
      <c r="M281" s="31"/>
      <c r="N281" s="64"/>
      <c r="O281" s="29">
        <f>+C281*'PCG-PTG'!$F$5+D281*'PCG-PTG'!$F$6+E281*'PCG-PTG'!$F$8+SUM(F281:I281)</f>
        <v>0</v>
      </c>
    </row>
    <row r="282" spans="1:15" s="12" customFormat="1">
      <c r="A282" s="18" t="s">
        <v>640</v>
      </c>
      <c r="B282" s="19" t="s">
        <v>641</v>
      </c>
      <c r="C282" s="20">
        <f>+SUM(C283:C287)</f>
        <v>0</v>
      </c>
      <c r="D282" s="20">
        <f t="shared" ref="D282:E282" si="103">+SUM(D283:D287)</f>
        <v>34.235436596269295</v>
      </c>
      <c r="E282" s="20">
        <f t="shared" si="103"/>
        <v>0.15524992111199995</v>
      </c>
      <c r="F282" s="34"/>
      <c r="G282" s="34"/>
      <c r="H282" s="34"/>
      <c r="I282" s="34"/>
      <c r="J282" s="20">
        <f t="shared" ref="J282:M282" si="104">+SUM(J283:J287)</f>
        <v>0</v>
      </c>
      <c r="K282" s="20">
        <f t="shared" si="104"/>
        <v>0</v>
      </c>
      <c r="L282" s="20">
        <f t="shared" si="104"/>
        <v>0</v>
      </c>
      <c r="M282" s="20">
        <f t="shared" si="104"/>
        <v>0</v>
      </c>
      <c r="N282" s="63"/>
      <c r="O282" s="20">
        <f>+SUM(O283:O287)</f>
        <v>999.73345379022021</v>
      </c>
    </row>
    <row r="283" spans="1:15">
      <c r="A283" s="23" t="s">
        <v>642</v>
      </c>
      <c r="B283" s="24" t="s">
        <v>643</v>
      </c>
      <c r="C283" s="45">
        <f>+C209</f>
        <v>0</v>
      </c>
      <c r="D283" s="45">
        <f t="shared" ref="D283:L283" si="105">+D209</f>
        <v>28.434539917269536</v>
      </c>
      <c r="E283" s="31"/>
      <c r="F283" s="31"/>
      <c r="G283" s="31"/>
      <c r="H283" s="31"/>
      <c r="I283" s="31"/>
      <c r="J283" s="45">
        <f t="shared" si="105"/>
        <v>0</v>
      </c>
      <c r="K283" s="45">
        <f t="shared" si="105"/>
        <v>0</v>
      </c>
      <c r="L283" s="45">
        <f t="shared" si="105"/>
        <v>0</v>
      </c>
      <c r="M283" s="31"/>
      <c r="N283" s="64"/>
      <c r="O283" s="29">
        <f>+C283*'PCG-PTG'!$F$5+D283*'PCG-PTG'!$F$6+E283*'PCG-PTG'!$F$8+SUM(F283:I283)</f>
        <v>796.16711768354696</v>
      </c>
    </row>
    <row r="284" spans="1:15">
      <c r="A284" s="23" t="s">
        <v>650</v>
      </c>
      <c r="B284" s="24" t="s">
        <v>651</v>
      </c>
      <c r="C284" s="31"/>
      <c r="D284" s="45">
        <f t="shared" ref="D284:L284" si="106">+D213</f>
        <v>0</v>
      </c>
      <c r="E284" s="45">
        <f t="shared" si="106"/>
        <v>0</v>
      </c>
      <c r="F284" s="31"/>
      <c r="G284" s="31"/>
      <c r="H284" s="31"/>
      <c r="I284" s="31"/>
      <c r="J284" s="45">
        <f t="shared" si="106"/>
        <v>0</v>
      </c>
      <c r="K284" s="45">
        <f t="shared" si="106"/>
        <v>0</v>
      </c>
      <c r="L284" s="45">
        <f t="shared" si="106"/>
        <v>0</v>
      </c>
      <c r="M284" s="31"/>
      <c r="N284" s="64"/>
      <c r="O284" s="29">
        <f>+C284*'PCG-PTG'!$F$5+D284*'PCG-PTG'!$F$6+E284*'PCG-PTG'!$F$8+SUM(F284:I284)</f>
        <v>0</v>
      </c>
    </row>
    <row r="285" spans="1:15">
      <c r="A285" s="23" t="s">
        <v>656</v>
      </c>
      <c r="B285" s="24" t="s">
        <v>657</v>
      </c>
      <c r="C285" s="45">
        <f>+C216</f>
        <v>0</v>
      </c>
      <c r="D285" s="45">
        <f t="shared" ref="D285:M285" si="107">+D216</f>
        <v>0</v>
      </c>
      <c r="E285" s="45">
        <f t="shared" si="107"/>
        <v>0</v>
      </c>
      <c r="F285" s="31"/>
      <c r="G285" s="31"/>
      <c r="H285" s="31"/>
      <c r="I285" s="31"/>
      <c r="J285" s="45">
        <f t="shared" si="107"/>
        <v>0</v>
      </c>
      <c r="K285" s="45">
        <f t="shared" si="107"/>
        <v>0</v>
      </c>
      <c r="L285" s="45">
        <f t="shared" si="107"/>
        <v>0</v>
      </c>
      <c r="M285" s="45">
        <f t="shared" si="107"/>
        <v>0</v>
      </c>
      <c r="N285" s="64"/>
      <c r="O285" s="29">
        <f>+C285*'PCG-PTG'!$F$5+D285*'PCG-PTG'!$F$6+E285*'PCG-PTG'!$F$8+SUM(F285:I285)</f>
        <v>0</v>
      </c>
    </row>
    <row r="286" spans="1:15">
      <c r="A286" s="23" t="s">
        <v>662</v>
      </c>
      <c r="B286" s="24" t="s">
        <v>663</v>
      </c>
      <c r="C286" s="31"/>
      <c r="D286" s="45">
        <f t="shared" ref="D286:L286" si="108">+D219</f>
        <v>5.8008966789997576</v>
      </c>
      <c r="E286" s="45">
        <f t="shared" si="108"/>
        <v>0.15524992111199995</v>
      </c>
      <c r="F286" s="31"/>
      <c r="G286" s="31"/>
      <c r="H286" s="31"/>
      <c r="I286" s="31"/>
      <c r="J286" s="45">
        <f t="shared" si="108"/>
        <v>0</v>
      </c>
      <c r="K286" s="45">
        <f t="shared" si="108"/>
        <v>0</v>
      </c>
      <c r="L286" s="45">
        <f t="shared" si="108"/>
        <v>0</v>
      </c>
      <c r="M286" s="31"/>
      <c r="N286" s="64"/>
      <c r="O286" s="29">
        <f>+C286*'PCG-PTG'!$F$5+D286*'PCG-PTG'!$F$6+E286*'PCG-PTG'!$F$8+SUM(F286:I286)</f>
        <v>203.56633610667319</v>
      </c>
    </row>
    <row r="287" spans="1:15">
      <c r="A287" s="23" t="s">
        <v>669</v>
      </c>
      <c r="B287" s="24" t="s">
        <v>290</v>
      </c>
      <c r="C287" s="45">
        <f>+C223</f>
        <v>0</v>
      </c>
      <c r="D287" s="45">
        <f t="shared" ref="D287:M287" si="109">+D223</f>
        <v>0</v>
      </c>
      <c r="E287" s="45">
        <f t="shared" si="109"/>
        <v>0</v>
      </c>
      <c r="F287" s="31"/>
      <c r="G287" s="31"/>
      <c r="H287" s="31"/>
      <c r="I287" s="31"/>
      <c r="J287" s="45">
        <f t="shared" si="109"/>
        <v>0</v>
      </c>
      <c r="K287" s="45">
        <f t="shared" si="109"/>
        <v>0</v>
      </c>
      <c r="L287" s="45">
        <f t="shared" si="109"/>
        <v>0</v>
      </c>
      <c r="M287" s="45">
        <f t="shared" si="109"/>
        <v>0</v>
      </c>
      <c r="N287" s="64"/>
      <c r="O287" s="29">
        <f>+C287*'PCG-PTG'!$F$5+D287*'PCG-PTG'!$F$6+E287*'PCG-PTG'!$F$8+SUM(F287:I287)</f>
        <v>0</v>
      </c>
    </row>
    <row r="288" spans="1:15">
      <c r="A288" s="36"/>
      <c r="B288" s="37" t="s">
        <v>670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64"/>
      <c r="O288" s="38"/>
    </row>
    <row r="289" spans="1:15" s="12" customFormat="1">
      <c r="A289" s="18"/>
      <c r="B289" s="65" t="s">
        <v>671</v>
      </c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63"/>
      <c r="O289" s="41"/>
    </row>
    <row r="290" spans="1:15">
      <c r="A290" s="23"/>
      <c r="B290" s="24" t="s">
        <v>672</v>
      </c>
      <c r="C290" s="25">
        <f>+C291+C292</f>
        <v>532.85410338159988</v>
      </c>
      <c r="D290" s="25">
        <f t="shared" ref="D290:E290" si="110">+D291+D292</f>
        <v>3.7262524711999994E-3</v>
      </c>
      <c r="E290" s="25">
        <f t="shared" si="110"/>
        <v>1.4905009884799997E-2</v>
      </c>
      <c r="F290" s="31"/>
      <c r="G290" s="31"/>
      <c r="H290" s="31"/>
      <c r="I290" s="31"/>
      <c r="J290" s="25">
        <f t="shared" ref="J290:M290" si="111">+J291+J292</f>
        <v>0</v>
      </c>
      <c r="K290" s="25">
        <f t="shared" si="111"/>
        <v>0</v>
      </c>
      <c r="L290" s="25">
        <f t="shared" si="111"/>
        <v>0</v>
      </c>
      <c r="M290" s="25">
        <f t="shared" si="111"/>
        <v>0</v>
      </c>
      <c r="N290" s="64"/>
      <c r="O290" s="25">
        <f>+O291+O292</f>
        <v>536.90826607026543</v>
      </c>
    </row>
    <row r="291" spans="1:15">
      <c r="A291" s="23"/>
      <c r="B291" s="43" t="s">
        <v>673</v>
      </c>
      <c r="C291" s="45">
        <f>+C227</f>
        <v>532.85410338159988</v>
      </c>
      <c r="D291" s="45">
        <f t="shared" ref="D291:M293" si="112">+D227</f>
        <v>3.7262524711999994E-3</v>
      </c>
      <c r="E291" s="45">
        <f t="shared" si="112"/>
        <v>1.4905009884799997E-2</v>
      </c>
      <c r="F291" s="31"/>
      <c r="G291" s="31"/>
      <c r="H291" s="31"/>
      <c r="I291" s="31"/>
      <c r="J291" s="45">
        <f t="shared" si="112"/>
        <v>0</v>
      </c>
      <c r="K291" s="45">
        <f t="shared" si="112"/>
        <v>0</v>
      </c>
      <c r="L291" s="45">
        <f t="shared" si="112"/>
        <v>0</v>
      </c>
      <c r="M291" s="45">
        <f t="shared" si="112"/>
        <v>0</v>
      </c>
      <c r="N291" s="64"/>
      <c r="O291" s="29">
        <f>+C291*'PCG-PTG'!$F$5+D291*'PCG-PTG'!$F$6+E291*'PCG-PTG'!$F$8+SUM(F291:I291)</f>
        <v>536.90826607026543</v>
      </c>
    </row>
    <row r="292" spans="1:15">
      <c r="A292" s="23"/>
      <c r="B292" s="43" t="s">
        <v>674</v>
      </c>
      <c r="C292" s="45">
        <f>+C228</f>
        <v>0</v>
      </c>
      <c r="D292" s="45">
        <f t="shared" si="112"/>
        <v>0</v>
      </c>
      <c r="E292" s="45">
        <f t="shared" si="112"/>
        <v>0</v>
      </c>
      <c r="F292" s="31"/>
      <c r="G292" s="31"/>
      <c r="H292" s="31"/>
      <c r="I292" s="31"/>
      <c r="J292" s="45">
        <f t="shared" si="112"/>
        <v>0</v>
      </c>
      <c r="K292" s="45">
        <f t="shared" si="112"/>
        <v>0</v>
      </c>
      <c r="L292" s="45">
        <f t="shared" si="112"/>
        <v>0</v>
      </c>
      <c r="M292" s="45">
        <f t="shared" si="112"/>
        <v>0</v>
      </c>
      <c r="N292" s="64"/>
      <c r="O292" s="29">
        <f>+C292*'PCG-PTG'!$F$5+D292*'PCG-PTG'!$F$6+E292*'PCG-PTG'!$F$8+SUM(F292:I292)</f>
        <v>0</v>
      </c>
    </row>
    <row r="293" spans="1:15">
      <c r="A293" s="23"/>
      <c r="B293" s="24" t="s">
        <v>675</v>
      </c>
      <c r="C293" s="45">
        <f>+C229</f>
        <v>0</v>
      </c>
      <c r="D293" s="45">
        <f t="shared" si="112"/>
        <v>0</v>
      </c>
      <c r="E293" s="45">
        <f t="shared" si="112"/>
        <v>0</v>
      </c>
      <c r="F293" s="31"/>
      <c r="G293" s="31"/>
      <c r="H293" s="31"/>
      <c r="I293" s="31"/>
      <c r="J293" s="45">
        <f t="shared" si="112"/>
        <v>0</v>
      </c>
      <c r="K293" s="45">
        <f t="shared" si="112"/>
        <v>0</v>
      </c>
      <c r="L293" s="45">
        <f t="shared" si="112"/>
        <v>0</v>
      </c>
      <c r="M293" s="45">
        <f t="shared" si="112"/>
        <v>0</v>
      </c>
      <c r="N293" s="64"/>
      <c r="O293" s="29">
        <f>+C293*'PCG-PTG'!$F$5+D293*'PCG-PTG'!$F$6+E293*'PCG-PTG'!$F$8+SUM(F293:I293)</f>
        <v>0</v>
      </c>
    </row>
    <row r="294" spans="1:15" ht="12.95">
      <c r="A294" s="23"/>
      <c r="B294" s="24" t="s">
        <v>676</v>
      </c>
      <c r="C294" s="45">
        <f>+C230</f>
        <v>1535.4170142319997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64"/>
      <c r="O294" s="29">
        <f>+C294*'PCG-PTG'!$F$5+D294*'PCG-PTG'!$F$6+E294*'PCG-PTG'!$F$8+SUM(F294:I294)</f>
        <v>1535.4170142319997</v>
      </c>
    </row>
    <row r="295" spans="1:15" ht="12.95">
      <c r="A295" s="23"/>
      <c r="B295" s="24" t="s">
        <v>677</v>
      </c>
      <c r="C295" s="45">
        <f>+C231</f>
        <v>0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64"/>
      <c r="O295" s="29">
        <f>+C295*'PCG-PTG'!$F$5+D295*'PCG-PTG'!$F$6+E295*'PCG-PTG'!$F$8+SUM(F295:I295)</f>
        <v>0</v>
      </c>
    </row>
    <row r="296" spans="1:15">
      <c r="A296" s="23"/>
      <c r="B296" s="24" t="s">
        <v>680</v>
      </c>
      <c r="C296" s="45">
        <f>+C234</f>
        <v>0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64"/>
      <c r="O296" s="29">
        <f>+C296*'PCG-PTG'!$F$5+D296*'PCG-PTG'!$F$6+E296*'PCG-PTG'!$F$8+SUM(F296:I296)</f>
        <v>0</v>
      </c>
    </row>
    <row r="297" spans="1:15" ht="12.95">
      <c r="A297" s="23"/>
      <c r="B297" s="24" t="s">
        <v>681</v>
      </c>
      <c r="C297" s="31"/>
      <c r="D297" s="31"/>
      <c r="E297" s="45">
        <f t="shared" ref="E297" si="113">+E235</f>
        <v>0</v>
      </c>
      <c r="F297" s="31"/>
      <c r="G297" s="31"/>
      <c r="H297" s="31"/>
      <c r="I297" s="31"/>
      <c r="J297" s="31"/>
      <c r="K297" s="31"/>
      <c r="L297" s="31"/>
      <c r="M297" s="31"/>
      <c r="N297" s="64"/>
      <c r="O297" s="29">
        <f>+C297*'PCG-PTG'!$F$5+D297*'PCG-PTG'!$F$6+E297*'PCG-PTG'!$F$8+SUM(F297:I297)</f>
        <v>0</v>
      </c>
    </row>
    <row r="298" spans="1:15" ht="12.95">
      <c r="A298" s="23"/>
      <c r="B298" s="24" t="s">
        <v>682</v>
      </c>
      <c r="C298" s="45">
        <f>+C236</f>
        <v>0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64"/>
      <c r="O298" s="29">
        <f>+C298*'PCG-PTG'!$F$5+D298*'PCG-PTG'!$F$6+E298*'PCG-PTG'!$F$8+SUM(F298:I298)</f>
        <v>0</v>
      </c>
    </row>
    <row r="301" spans="1:15" s="12" customFormat="1">
      <c r="A301" s="10" t="s">
        <v>684</v>
      </c>
      <c r="B301" s="10"/>
      <c r="C301" s="63">
        <f>C241-C303</f>
        <v>0</v>
      </c>
      <c r="D301" s="63">
        <f t="shared" ref="D301:O301" si="114">D241-D303</f>
        <v>0</v>
      </c>
      <c r="E301" s="63">
        <f t="shared" si="114"/>
        <v>0</v>
      </c>
      <c r="F301" s="63">
        <f t="shared" si="114"/>
        <v>0</v>
      </c>
      <c r="G301" s="63">
        <f t="shared" si="114"/>
        <v>0</v>
      </c>
      <c r="H301" s="63">
        <f t="shared" si="114"/>
        <v>0</v>
      </c>
      <c r="I301" s="63">
        <f t="shared" si="114"/>
        <v>0</v>
      </c>
      <c r="J301" s="63">
        <f t="shared" si="114"/>
        <v>0</v>
      </c>
      <c r="K301" s="63">
        <f t="shared" si="114"/>
        <v>0</v>
      </c>
      <c r="L301" s="63">
        <f t="shared" si="114"/>
        <v>0</v>
      </c>
      <c r="M301" s="63">
        <f t="shared" si="114"/>
        <v>0</v>
      </c>
      <c r="N301" s="63"/>
      <c r="O301" s="63">
        <f t="shared" si="114"/>
        <v>0</v>
      </c>
    </row>
    <row r="302" spans="1:15" s="16" customFormat="1" ht="26.1">
      <c r="A302" s="14" t="s">
        <v>247</v>
      </c>
      <c r="B302" s="14" t="s">
        <v>237</v>
      </c>
      <c r="C302" s="15" t="s">
        <v>685</v>
      </c>
      <c r="D302" s="15" t="s">
        <v>686</v>
      </c>
      <c r="E302" s="15" t="s">
        <v>687</v>
      </c>
      <c r="F302" s="15" t="s">
        <v>688</v>
      </c>
      <c r="G302" s="15" t="s">
        <v>689</v>
      </c>
      <c r="H302" s="15" t="s">
        <v>690</v>
      </c>
      <c r="I302" s="15" t="s">
        <v>691</v>
      </c>
      <c r="J302" s="15" t="s">
        <v>692</v>
      </c>
      <c r="K302" s="15" t="s">
        <v>257</v>
      </c>
      <c r="L302" s="15" t="s">
        <v>258</v>
      </c>
      <c r="M302" s="15" t="s">
        <v>693</v>
      </c>
      <c r="N302" s="62"/>
      <c r="O302" s="15" t="s">
        <v>260</v>
      </c>
    </row>
    <row r="303" spans="1:15" s="12" customFormat="1">
      <c r="A303" s="18" t="s">
        <v>261</v>
      </c>
      <c r="B303" s="19" t="s">
        <v>262</v>
      </c>
      <c r="C303" s="20">
        <f>+SUM(C304:C308)</f>
        <v>-11285.774670672279</v>
      </c>
      <c r="D303" s="20">
        <f t="shared" ref="D303:M303" si="115">+SUM(D304:D308)</f>
        <v>150.32694894028378</v>
      </c>
      <c r="E303" s="20">
        <f t="shared" si="115"/>
        <v>3.3033742998908044</v>
      </c>
      <c r="F303" s="20">
        <f t="shared" si="115"/>
        <v>0</v>
      </c>
      <c r="G303" s="20">
        <f t="shared" si="115"/>
        <v>0</v>
      </c>
      <c r="H303" s="20">
        <f t="shared" si="115"/>
        <v>0</v>
      </c>
      <c r="I303" s="20">
        <f t="shared" si="115"/>
        <v>0</v>
      </c>
      <c r="J303" s="20">
        <f t="shared" si="115"/>
        <v>5.2236894314049431</v>
      </c>
      <c r="K303" s="20">
        <f t="shared" si="115"/>
        <v>209.70717382733329</v>
      </c>
      <c r="L303" s="20">
        <f t="shared" si="115"/>
        <v>0</v>
      </c>
      <c r="M303" s="20">
        <f t="shared" si="115"/>
        <v>0</v>
      </c>
      <c r="N303" s="63"/>
      <c r="O303" s="20">
        <f>+SUM(O304:O308)</f>
        <v>-6201.2259108732687</v>
      </c>
    </row>
    <row r="304" spans="1:15">
      <c r="A304" s="47" t="s">
        <v>263</v>
      </c>
      <c r="B304" s="48" t="s">
        <v>264</v>
      </c>
      <c r="C304" s="66">
        <f>+C242</f>
        <v>5526.9914113969617</v>
      </c>
      <c r="D304" s="66">
        <f t="shared" ref="D304:M304" si="116">+D242</f>
        <v>3.3248422244103968</v>
      </c>
      <c r="E304" s="66">
        <f t="shared" si="116"/>
        <v>0.20617082246390783</v>
      </c>
      <c r="F304" s="31"/>
      <c r="G304" s="31"/>
      <c r="H304" s="31"/>
      <c r="I304" s="31"/>
      <c r="J304" s="66">
        <f t="shared" si="116"/>
        <v>0</v>
      </c>
      <c r="K304" s="66">
        <f t="shared" si="116"/>
        <v>0</v>
      </c>
      <c r="L304" s="66">
        <f t="shared" si="116"/>
        <v>0</v>
      </c>
      <c r="M304" s="66">
        <f t="shared" si="116"/>
        <v>0</v>
      </c>
      <c r="N304" s="64"/>
      <c r="O304" s="29">
        <f>+C304*'PCG-PTG'!$F$5+D304*'PCG-PTG'!$F$6+E304*'PCG-PTG'!$F$8+SUM(F304:I304)</f>
        <v>5674.7222616333884</v>
      </c>
    </row>
    <row r="305" spans="1:15">
      <c r="A305" s="47" t="s">
        <v>342</v>
      </c>
      <c r="B305" s="48" t="s">
        <v>343</v>
      </c>
      <c r="C305" s="66">
        <f>+C253</f>
        <v>206.1703395120214</v>
      </c>
      <c r="D305" s="66">
        <f t="shared" ref="D305:M305" si="117">+D253</f>
        <v>0</v>
      </c>
      <c r="E305" s="66">
        <f t="shared" si="117"/>
        <v>0</v>
      </c>
      <c r="F305" s="66">
        <f t="shared" si="117"/>
        <v>0</v>
      </c>
      <c r="G305" s="66">
        <f t="shared" si="117"/>
        <v>0</v>
      </c>
      <c r="H305" s="66">
        <f t="shared" si="117"/>
        <v>0</v>
      </c>
      <c r="I305" s="66">
        <f t="shared" si="117"/>
        <v>0</v>
      </c>
      <c r="J305" s="66">
        <f t="shared" si="117"/>
        <v>0</v>
      </c>
      <c r="K305" s="66">
        <f t="shared" si="117"/>
        <v>0</v>
      </c>
      <c r="L305" s="66">
        <f t="shared" si="117"/>
        <v>0</v>
      </c>
      <c r="M305" s="66">
        <f t="shared" si="117"/>
        <v>0</v>
      </c>
      <c r="N305" s="64"/>
      <c r="O305" s="29">
        <f>+C305*'PCG-PTG'!$F$5+D305*'PCG-PTG'!$F$6+E305*'PCG-PTG'!$F$8+SUM(F305:I305)</f>
        <v>206.1703395120214</v>
      </c>
    </row>
    <row r="306" spans="1:15">
      <c r="A306" s="47" t="s">
        <v>433</v>
      </c>
      <c r="B306" s="48" t="s">
        <v>434</v>
      </c>
      <c r="C306" s="66">
        <f>+C262</f>
        <v>5.0890944792000008</v>
      </c>
      <c r="D306" s="66">
        <f t="shared" ref="D306:L306" si="118">+D262</f>
        <v>101.48481947938734</v>
      </c>
      <c r="E306" s="66">
        <f t="shared" si="118"/>
        <v>2.5230312469078817</v>
      </c>
      <c r="F306" s="31"/>
      <c r="G306" s="31"/>
      <c r="H306" s="31"/>
      <c r="I306" s="31"/>
      <c r="J306" s="66">
        <f t="shared" si="118"/>
        <v>0.51393337500000003</v>
      </c>
      <c r="K306" s="66">
        <f t="shared" si="118"/>
        <v>18.912748200000003</v>
      </c>
      <c r="L306" s="66">
        <f t="shared" si="118"/>
        <v>0</v>
      </c>
      <c r="M306" s="31"/>
      <c r="N306" s="64"/>
      <c r="O306" s="29">
        <f>+C306*'PCG-PTG'!$F$5+D306*'PCG-PTG'!$F$6+E306*'PCG-PTG'!$F$8+SUM(F306:I306)</f>
        <v>3515.267320332634</v>
      </c>
    </row>
    <row r="307" spans="1:15">
      <c r="A307" s="47" t="s">
        <v>539</v>
      </c>
      <c r="B307" s="48" t="s">
        <v>540</v>
      </c>
      <c r="C307" s="66">
        <f>+C273</f>
        <v>-17024.025516060461</v>
      </c>
      <c r="D307" s="66">
        <f t="shared" ref="D307:L307" si="119">+D273</f>
        <v>11.281850640216746</v>
      </c>
      <c r="E307" s="66">
        <f t="shared" si="119"/>
        <v>0.41892230940701491</v>
      </c>
      <c r="F307" s="31"/>
      <c r="G307" s="31"/>
      <c r="H307" s="31"/>
      <c r="I307" s="31"/>
      <c r="J307" s="66">
        <f t="shared" si="119"/>
        <v>4.7097560564049434</v>
      </c>
      <c r="K307" s="66">
        <f t="shared" si="119"/>
        <v>190.79442562733328</v>
      </c>
      <c r="L307" s="66">
        <f t="shared" si="119"/>
        <v>0</v>
      </c>
      <c r="M307" s="31"/>
      <c r="N307" s="64"/>
      <c r="O307" s="29">
        <f>+C307*'PCG-PTG'!$F$5+D307*'PCG-PTG'!$F$6+E307*'PCG-PTG'!$F$8+SUM(F307:I307)</f>
        <v>-16597.119286141533</v>
      </c>
    </row>
    <row r="308" spans="1:15">
      <c r="A308" s="47" t="s">
        <v>640</v>
      </c>
      <c r="B308" s="48" t="s">
        <v>641</v>
      </c>
      <c r="C308" s="66">
        <f>+C282</f>
        <v>0</v>
      </c>
      <c r="D308" s="66">
        <f t="shared" ref="D308:M308" si="120">+D282</f>
        <v>34.235436596269295</v>
      </c>
      <c r="E308" s="66">
        <f t="shared" si="120"/>
        <v>0.15524992111199995</v>
      </c>
      <c r="F308" s="31"/>
      <c r="G308" s="31"/>
      <c r="H308" s="31"/>
      <c r="I308" s="31"/>
      <c r="J308" s="66">
        <f t="shared" si="120"/>
        <v>0</v>
      </c>
      <c r="K308" s="66">
        <f t="shared" si="120"/>
        <v>0</v>
      </c>
      <c r="L308" s="66">
        <f t="shared" si="120"/>
        <v>0</v>
      </c>
      <c r="M308" s="66">
        <f t="shared" si="120"/>
        <v>0</v>
      </c>
      <c r="N308" s="64"/>
      <c r="O308" s="29">
        <f>+C308*'PCG-PTG'!$F$5+D308*'PCG-PTG'!$F$6+E308*'PCG-PTG'!$F$8+SUM(F308:I308)</f>
        <v>999.73345379022021</v>
      </c>
    </row>
  </sheetData>
  <sheetProtection algorithmName="SHA-512" hashValue="CWHFHztG9sVHY7Z/X4aa7K+ss28lERK58Gg+ETEoa6507MSMJiWctgmP7tBKo5yT/uF4+YQ5KCvRFoO4X5GUNw==" saltValue="r0OGnv9bM0ylXL1KrDkxqQ==" spinCount="100000" sheet="1" formatCells="0" formatColumns="0" formatRows="0" insertColumns="0" insertRows="0" insertHyperlinks="0" deleteColumns="0" deleteRows="0" sort="0" autoFilter="0" pivotTables="0"/>
  <conditionalFormatting sqref="C239:M239">
    <cfRule type="cellIs" dxfId="95" priority="6" operator="equal">
      <formula>0</formula>
    </cfRule>
  </conditionalFormatting>
  <conditionalFormatting sqref="O239">
    <cfRule type="cellIs" dxfId="94" priority="5" operator="equal">
      <formula>0</formula>
    </cfRule>
  </conditionalFormatting>
  <conditionalFormatting sqref="C301:M301">
    <cfRule type="cellIs" dxfId="93" priority="2" operator="equal">
      <formula>0</formula>
    </cfRule>
  </conditionalFormatting>
  <conditionalFormatting sqref="O301">
    <cfRule type="cellIs" dxfId="92" priority="1" operator="equal">
      <formula>0</formula>
    </cfRule>
  </conditionalFormatting>
  <dataValidations count="1">
    <dataValidation allowBlank="1" showInputMessage="1" showErrorMessage="1" sqref="B144:B157 B136 A225:B236 B267:B273 A289:B298 B307" xr:uid="{00281627-BFAC-46B5-AE0B-AB24E3B58532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Paulo Cornejo Guajardo</dc:creator>
  <cp:keywords/>
  <dc:description/>
  <cp:lastModifiedBy>Melani Paulette Acosta Chin</cp:lastModifiedBy>
  <cp:revision/>
  <dcterms:created xsi:type="dcterms:W3CDTF">2014-12-15T15:20:37Z</dcterms:created>
  <dcterms:modified xsi:type="dcterms:W3CDTF">2023-11-07T14:14:49Z</dcterms:modified>
  <cp:category/>
  <cp:contentStatus/>
</cp:coreProperties>
</file>